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5" yWindow="225" windowWidth="20730" windowHeight="11760" activeTab="1"/>
  </bookViews>
  <sheets>
    <sheet name="Année 2019" sheetId="9" r:id="rId1"/>
    <sheet name="Grille 2019 à imprimer" sheetId="8" r:id="rId2"/>
    <sheet name="Année 2020" sheetId="5" r:id="rId3"/>
    <sheet name="Grille 2020 à imprimer" sheetId="10" r:id="rId4"/>
    <sheet name="Année 2021" sheetId="7" r:id="rId5"/>
    <sheet name="Grille 2021 à imprimer" sheetId="11" r:id="rId6"/>
    <sheet name="Evolution et Exemple Salaire" sheetId="1" r:id="rId7"/>
  </sheets>
  <calcPr calcId="124519"/>
</workbook>
</file>

<file path=xl/calcChain.xml><?xml version="1.0" encoding="utf-8"?>
<calcChain xmlns="http://schemas.openxmlformats.org/spreadsheetml/2006/main">
  <c r="O2" i="9"/>
  <c r="F3" i="11"/>
  <c r="F4"/>
  <c r="F4" i="10"/>
  <c r="F4" i="8"/>
  <c r="O35" i="11"/>
  <c r="J10" i="5"/>
  <c r="J21"/>
  <c r="J22"/>
  <c r="S2"/>
  <c r="T2"/>
  <c r="U2"/>
  <c r="V2" s="1"/>
  <c r="S3"/>
  <c r="T3" s="1"/>
  <c r="W3" s="1"/>
  <c r="U3"/>
  <c r="V3"/>
  <c r="S4"/>
  <c r="T4" s="1"/>
  <c r="U4"/>
  <c r="V4" s="1"/>
  <c r="S5"/>
  <c r="T5" s="1"/>
  <c r="U5"/>
  <c r="V5" s="1"/>
  <c r="S6"/>
  <c r="T6" s="1"/>
  <c r="U6"/>
  <c r="V6" s="1"/>
  <c r="J7"/>
  <c r="R7"/>
  <c r="S7"/>
  <c r="T7" s="1"/>
  <c r="U7"/>
  <c r="V7" s="1"/>
  <c r="AA7"/>
  <c r="J8"/>
  <c r="R8"/>
  <c r="S8"/>
  <c r="T8" s="1"/>
  <c r="W8" s="1"/>
  <c r="U8"/>
  <c r="V8" s="1"/>
  <c r="AA8"/>
  <c r="J9"/>
  <c r="R9"/>
  <c r="S9"/>
  <c r="T9" s="1"/>
  <c r="U9"/>
  <c r="V9" s="1"/>
  <c r="AA9"/>
  <c r="S10"/>
  <c r="T10" s="1"/>
  <c r="U10"/>
  <c r="V10" s="1"/>
  <c r="S11"/>
  <c r="T11" s="1"/>
  <c r="U11"/>
  <c r="V11"/>
  <c r="S12"/>
  <c r="T12"/>
  <c r="U12"/>
  <c r="V12"/>
  <c r="S13"/>
  <c r="T13" s="1"/>
  <c r="U13"/>
  <c r="V13" s="1"/>
  <c r="J14"/>
  <c r="S14"/>
  <c r="T14" s="1"/>
  <c r="U14"/>
  <c r="V14" s="1"/>
  <c r="J15"/>
  <c r="S15"/>
  <c r="T15" s="1"/>
  <c r="U15"/>
  <c r="V15" s="1"/>
  <c r="J16"/>
  <c r="S16"/>
  <c r="T16" s="1"/>
  <c r="W16" s="1"/>
  <c r="U16"/>
  <c r="V16" s="1"/>
  <c r="J17"/>
  <c r="S17"/>
  <c r="T17" s="1"/>
  <c r="U17"/>
  <c r="V17" s="1"/>
  <c r="R18"/>
  <c r="S18"/>
  <c r="T18" s="1"/>
  <c r="U18"/>
  <c r="V18" s="1"/>
  <c r="AA18"/>
  <c r="S19"/>
  <c r="T19"/>
  <c r="U19"/>
  <c r="V19"/>
  <c r="S20"/>
  <c r="T20" s="1"/>
  <c r="U20"/>
  <c r="V20" s="1"/>
  <c r="S21"/>
  <c r="T21" s="1"/>
  <c r="U21"/>
  <c r="V21" s="1"/>
  <c r="S22"/>
  <c r="T22" s="1"/>
  <c r="U22"/>
  <c r="V22" s="1"/>
  <c r="J23"/>
  <c r="S23"/>
  <c r="T23" s="1"/>
  <c r="U23"/>
  <c r="V23" s="1"/>
  <c r="J24"/>
  <c r="S24"/>
  <c r="T24" s="1"/>
  <c r="U24"/>
  <c r="V24" s="1"/>
  <c r="S25"/>
  <c r="T25" s="1"/>
  <c r="U25"/>
  <c r="V25" s="1"/>
  <c r="S26"/>
  <c r="T26" s="1"/>
  <c r="U26"/>
  <c r="V26" s="1"/>
  <c r="S27"/>
  <c r="T27" s="1"/>
  <c r="W27" s="1"/>
  <c r="U27"/>
  <c r="V27" s="1"/>
  <c r="J28"/>
  <c r="S28"/>
  <c r="T28"/>
  <c r="U28"/>
  <c r="V28"/>
  <c r="J29"/>
  <c r="S29"/>
  <c r="T29" s="1"/>
  <c r="W29" s="1"/>
  <c r="U29"/>
  <c r="V29" s="1"/>
  <c r="J30"/>
  <c r="S30"/>
  <c r="T30"/>
  <c r="U30"/>
  <c r="V30"/>
  <c r="J31"/>
  <c r="S31"/>
  <c r="T31" s="1"/>
  <c r="W31" s="1"/>
  <c r="U31"/>
  <c r="V31" s="1"/>
  <c r="S32"/>
  <c r="T32" s="1"/>
  <c r="U32"/>
  <c r="V32"/>
  <c r="O35" i="10"/>
  <c r="F3"/>
  <c r="F3" i="8"/>
  <c r="O35"/>
  <c r="J19" i="9"/>
  <c r="J23"/>
  <c r="J47"/>
  <c r="J51"/>
  <c r="J75"/>
  <c r="J79"/>
  <c r="J99"/>
  <c r="J103"/>
  <c r="J107"/>
  <c r="J111"/>
  <c r="J127"/>
  <c r="J131"/>
  <c r="J183"/>
  <c r="J211"/>
  <c r="J215"/>
  <c r="J219"/>
  <c r="J239"/>
  <c r="J243"/>
  <c r="J271"/>
  <c r="J275"/>
  <c r="J299"/>
  <c r="J303"/>
  <c r="J323"/>
  <c r="J331"/>
  <c r="J351"/>
  <c r="J359"/>
  <c r="U366"/>
  <c r="V366" s="1"/>
  <c r="S366"/>
  <c r="T366" s="1"/>
  <c r="J366"/>
  <c r="AA365"/>
  <c r="U365"/>
  <c r="V365" s="1"/>
  <c r="S365"/>
  <c r="T365" s="1"/>
  <c r="R365"/>
  <c r="J365"/>
  <c r="U364"/>
  <c r="V364" s="1"/>
  <c r="S364"/>
  <c r="T364" s="1"/>
  <c r="U363"/>
  <c r="V363" s="1"/>
  <c r="S363"/>
  <c r="T363" s="1"/>
  <c r="U362"/>
  <c r="V362" s="1"/>
  <c r="S362"/>
  <c r="T362" s="1"/>
  <c r="J362"/>
  <c r="U361"/>
  <c r="V361" s="1"/>
  <c r="S361"/>
  <c r="T361" s="1"/>
  <c r="U360"/>
  <c r="V360" s="1"/>
  <c r="S360"/>
  <c r="T360" s="1"/>
  <c r="U359"/>
  <c r="V359" s="1"/>
  <c r="S359"/>
  <c r="T359" s="1"/>
  <c r="U358"/>
  <c r="V358" s="1"/>
  <c r="S358"/>
  <c r="T358" s="1"/>
  <c r="J358"/>
  <c r="U357"/>
  <c r="V357" s="1"/>
  <c r="S357"/>
  <c r="T357" s="1"/>
  <c r="U356"/>
  <c r="V356" s="1"/>
  <c r="S356"/>
  <c r="T356" s="1"/>
  <c r="W356" s="1"/>
  <c r="U355"/>
  <c r="V355" s="1"/>
  <c r="S355"/>
  <c r="T355" s="1"/>
  <c r="J355"/>
  <c r="U354"/>
  <c r="V354" s="1"/>
  <c r="S354"/>
  <c r="T354" s="1"/>
  <c r="U353"/>
  <c r="V353" s="1"/>
  <c r="S353"/>
  <c r="T353" s="1"/>
  <c r="U352"/>
  <c r="V352" s="1"/>
  <c r="S352"/>
  <c r="T352" s="1"/>
  <c r="J352"/>
  <c r="U351"/>
  <c r="V351" s="1"/>
  <c r="S351"/>
  <c r="T351" s="1"/>
  <c r="U350"/>
  <c r="V350" s="1"/>
  <c r="S350"/>
  <c r="T350" s="1"/>
  <c r="U349"/>
  <c r="V349" s="1"/>
  <c r="S349"/>
  <c r="T349" s="1"/>
  <c r="U348"/>
  <c r="V348" s="1"/>
  <c r="S348"/>
  <c r="T348" s="1"/>
  <c r="J348"/>
  <c r="U347"/>
  <c r="V347" s="1"/>
  <c r="S347"/>
  <c r="T347" s="1"/>
  <c r="U346"/>
  <c r="V346" s="1"/>
  <c r="S346"/>
  <c r="T346" s="1"/>
  <c r="U345"/>
  <c r="V345" s="1"/>
  <c r="S345"/>
  <c r="T345" s="1"/>
  <c r="J345"/>
  <c r="U344"/>
  <c r="V344" s="1"/>
  <c r="S344"/>
  <c r="T344" s="1"/>
  <c r="J344"/>
  <c r="U343"/>
  <c r="V343" s="1"/>
  <c r="S343"/>
  <c r="T343" s="1"/>
  <c r="U342"/>
  <c r="V342" s="1"/>
  <c r="S342"/>
  <c r="T342" s="1"/>
  <c r="AA341"/>
  <c r="U341"/>
  <c r="V341" s="1"/>
  <c r="S341"/>
  <c r="T341" s="1"/>
  <c r="R341"/>
  <c r="J341"/>
  <c r="AA340"/>
  <c r="U340"/>
  <c r="V340" s="1"/>
  <c r="S340"/>
  <c r="T340" s="1"/>
  <c r="R340"/>
  <c r="U339"/>
  <c r="V339" s="1"/>
  <c r="S339"/>
  <c r="T339" s="1"/>
  <c r="U338"/>
  <c r="V338" s="1"/>
  <c r="S338"/>
  <c r="T338" s="1"/>
  <c r="J338"/>
  <c r="U337"/>
  <c r="V337" s="1"/>
  <c r="S337"/>
  <c r="T337" s="1"/>
  <c r="J337"/>
  <c r="U336"/>
  <c r="V336" s="1"/>
  <c r="S336"/>
  <c r="T336" s="1"/>
  <c r="U335"/>
  <c r="V335" s="1"/>
  <c r="S335"/>
  <c r="T335" s="1"/>
  <c r="AA334"/>
  <c r="U334"/>
  <c r="V334" s="1"/>
  <c r="S334"/>
  <c r="T334" s="1"/>
  <c r="R334"/>
  <c r="J334"/>
  <c r="U333"/>
  <c r="V333" s="1"/>
  <c r="S333"/>
  <c r="T333" s="1"/>
  <c r="U332"/>
  <c r="V332" s="1"/>
  <c r="S332"/>
  <c r="T332" s="1"/>
  <c r="U331"/>
  <c r="V331" s="1"/>
  <c r="S331"/>
  <c r="T331" s="1"/>
  <c r="U330"/>
  <c r="V330" s="1"/>
  <c r="S330"/>
  <c r="T330" s="1"/>
  <c r="J330"/>
  <c r="U329"/>
  <c r="V329" s="1"/>
  <c r="S329"/>
  <c r="T329" s="1"/>
  <c r="U328"/>
  <c r="V328" s="1"/>
  <c r="S328"/>
  <c r="T328" s="1"/>
  <c r="U327"/>
  <c r="V327" s="1"/>
  <c r="S327"/>
  <c r="T327" s="1"/>
  <c r="J327"/>
  <c r="U326"/>
  <c r="V326" s="1"/>
  <c r="S326"/>
  <c r="T326" s="1"/>
  <c r="U325"/>
  <c r="V325" s="1"/>
  <c r="S325"/>
  <c r="T325" s="1"/>
  <c r="U324"/>
  <c r="V324" s="1"/>
  <c r="S324"/>
  <c r="T324" s="1"/>
  <c r="J324"/>
  <c r="U323"/>
  <c r="V323" s="1"/>
  <c r="S323"/>
  <c r="T323" s="1"/>
  <c r="U322"/>
  <c r="V322" s="1"/>
  <c r="S322"/>
  <c r="T322" s="1"/>
  <c r="U321"/>
  <c r="V321" s="1"/>
  <c r="S321"/>
  <c r="T321" s="1"/>
  <c r="U320"/>
  <c r="V320" s="1"/>
  <c r="S320"/>
  <c r="T320" s="1"/>
  <c r="J320"/>
  <c r="U319"/>
  <c r="V319" s="1"/>
  <c r="S319"/>
  <c r="T319" s="1"/>
  <c r="U318"/>
  <c r="V318" s="1"/>
  <c r="S318"/>
  <c r="T318" s="1"/>
  <c r="U317"/>
  <c r="V317" s="1"/>
  <c r="S317"/>
  <c r="T317" s="1"/>
  <c r="J317"/>
  <c r="U316"/>
  <c r="V316" s="1"/>
  <c r="S316"/>
  <c r="T316" s="1"/>
  <c r="U315"/>
  <c r="V315" s="1"/>
  <c r="S315"/>
  <c r="T315" s="1"/>
  <c r="U314"/>
  <c r="V314" s="1"/>
  <c r="S314"/>
  <c r="T314" s="1"/>
  <c r="U313"/>
  <c r="V313" s="1"/>
  <c r="S313"/>
  <c r="T313" s="1"/>
  <c r="J313"/>
  <c r="U312"/>
  <c r="V312" s="1"/>
  <c r="S312"/>
  <c r="T312" s="1"/>
  <c r="U311"/>
  <c r="V311" s="1"/>
  <c r="S311"/>
  <c r="T311" s="1"/>
  <c r="AA310"/>
  <c r="U310"/>
  <c r="V310" s="1"/>
  <c r="S310"/>
  <c r="T310" s="1"/>
  <c r="R310"/>
  <c r="J310"/>
  <c r="AA309"/>
  <c r="U309"/>
  <c r="V309" s="1"/>
  <c r="S309"/>
  <c r="T309" s="1"/>
  <c r="R309"/>
  <c r="J309"/>
  <c r="U308"/>
  <c r="V308" s="1"/>
  <c r="S308"/>
  <c r="T308" s="1"/>
  <c r="U307"/>
  <c r="V307" s="1"/>
  <c r="S307"/>
  <c r="T307" s="1"/>
  <c r="U306"/>
  <c r="V306" s="1"/>
  <c r="S306"/>
  <c r="T306" s="1"/>
  <c r="AA305"/>
  <c r="U305"/>
  <c r="V305" s="1"/>
  <c r="S305"/>
  <c r="T305" s="1"/>
  <c r="R305"/>
  <c r="U304"/>
  <c r="V304" s="1"/>
  <c r="S304"/>
  <c r="T304" s="1"/>
  <c r="AA303"/>
  <c r="U303"/>
  <c r="V303" s="1"/>
  <c r="S303"/>
  <c r="T303" s="1"/>
  <c r="R303"/>
  <c r="U302"/>
  <c r="V302" s="1"/>
  <c r="S302"/>
  <c r="T302" s="1"/>
  <c r="J302"/>
  <c r="U301"/>
  <c r="V301" s="1"/>
  <c r="S301"/>
  <c r="T301" s="1"/>
  <c r="U300"/>
  <c r="V300" s="1"/>
  <c r="S300"/>
  <c r="T300" s="1"/>
  <c r="U299"/>
  <c r="V299" s="1"/>
  <c r="S299"/>
  <c r="T299" s="1"/>
  <c r="U298"/>
  <c r="V298" s="1"/>
  <c r="S298"/>
  <c r="T298" s="1"/>
  <c r="U297"/>
  <c r="V297" s="1"/>
  <c r="S297"/>
  <c r="T297" s="1"/>
  <c r="U296"/>
  <c r="V296" s="1"/>
  <c r="S296"/>
  <c r="T296" s="1"/>
  <c r="J296"/>
  <c r="U295"/>
  <c r="V295" s="1"/>
  <c r="S295"/>
  <c r="T295" s="1"/>
  <c r="J295"/>
  <c r="U294"/>
  <c r="V294" s="1"/>
  <c r="S294"/>
  <c r="T294" s="1"/>
  <c r="U293"/>
  <c r="V293" s="1"/>
  <c r="S293"/>
  <c r="T293" s="1"/>
  <c r="U292"/>
  <c r="V292" s="1"/>
  <c r="S292"/>
  <c r="T292" s="1"/>
  <c r="J292"/>
  <c r="U291"/>
  <c r="V291" s="1"/>
  <c r="S291"/>
  <c r="T291" s="1"/>
  <c r="U290"/>
  <c r="V290" s="1"/>
  <c r="S290"/>
  <c r="T290" s="1"/>
  <c r="U289"/>
  <c r="V289" s="1"/>
  <c r="S289"/>
  <c r="T289" s="1"/>
  <c r="J289"/>
  <c r="U288"/>
  <c r="V288" s="1"/>
  <c r="S288"/>
  <c r="T288" s="1"/>
  <c r="J288"/>
  <c r="U287"/>
  <c r="V287" s="1"/>
  <c r="S287"/>
  <c r="T287" s="1"/>
  <c r="U286"/>
  <c r="V286" s="1"/>
  <c r="S286"/>
  <c r="T286" s="1"/>
  <c r="U285"/>
  <c r="V285" s="1"/>
  <c r="S285"/>
  <c r="T285" s="1"/>
  <c r="J285"/>
  <c r="U284"/>
  <c r="V284" s="1"/>
  <c r="S284"/>
  <c r="T284" s="1"/>
  <c r="U283"/>
  <c r="V283" s="1"/>
  <c r="S283"/>
  <c r="T283" s="1"/>
  <c r="U282"/>
  <c r="V282" s="1"/>
  <c r="S282"/>
  <c r="T282" s="1"/>
  <c r="J282"/>
  <c r="U281"/>
  <c r="V281" s="1"/>
  <c r="S281"/>
  <c r="T281" s="1"/>
  <c r="J281"/>
  <c r="U280"/>
  <c r="V280" s="1"/>
  <c r="S280"/>
  <c r="T280" s="1"/>
  <c r="AA279"/>
  <c r="U279"/>
  <c r="V279" s="1"/>
  <c r="S279"/>
  <c r="T279" s="1"/>
  <c r="R279"/>
  <c r="AA278"/>
  <c r="U278"/>
  <c r="V278" s="1"/>
  <c r="S278"/>
  <c r="T278" s="1"/>
  <c r="R278"/>
  <c r="J278"/>
  <c r="U277"/>
  <c r="V277" s="1"/>
  <c r="S277"/>
  <c r="T277" s="1"/>
  <c r="U276"/>
  <c r="V276" s="1"/>
  <c r="S276"/>
  <c r="T276" s="1"/>
  <c r="U275"/>
  <c r="V275" s="1"/>
  <c r="S275"/>
  <c r="T275" s="1"/>
  <c r="AA274"/>
  <c r="U274"/>
  <c r="V274" s="1"/>
  <c r="S274"/>
  <c r="T274" s="1"/>
  <c r="R274"/>
  <c r="J274"/>
  <c r="U273"/>
  <c r="V273" s="1"/>
  <c r="S273"/>
  <c r="T273" s="1"/>
  <c r="AA272"/>
  <c r="U272"/>
  <c r="V272" s="1"/>
  <c r="S272"/>
  <c r="T272" s="1"/>
  <c r="R272"/>
  <c r="U271"/>
  <c r="V271" s="1"/>
  <c r="S271"/>
  <c r="T271" s="1"/>
  <c r="U270"/>
  <c r="V270" s="1"/>
  <c r="S270"/>
  <c r="T270" s="1"/>
  <c r="U269"/>
  <c r="V269" s="1"/>
  <c r="S269"/>
  <c r="T269" s="1"/>
  <c r="U268"/>
  <c r="V268" s="1"/>
  <c r="S268"/>
  <c r="T268" s="1"/>
  <c r="J268"/>
  <c r="U267"/>
  <c r="V267" s="1"/>
  <c r="S267"/>
  <c r="T267" s="1"/>
  <c r="J267"/>
  <c r="U266"/>
  <c r="V266" s="1"/>
  <c r="S266"/>
  <c r="T266" s="1"/>
  <c r="U265"/>
  <c r="V265" s="1"/>
  <c r="S265"/>
  <c r="T265" s="1"/>
  <c r="U264"/>
  <c r="V264" s="1"/>
  <c r="S264"/>
  <c r="T264" s="1"/>
  <c r="J264"/>
  <c r="U263"/>
  <c r="V263" s="1"/>
  <c r="S263"/>
  <c r="T263" s="1"/>
  <c r="U262"/>
  <c r="V262" s="1"/>
  <c r="S262"/>
  <c r="T262" s="1"/>
  <c r="U261"/>
  <c r="V261" s="1"/>
  <c r="S261"/>
  <c r="T261" s="1"/>
  <c r="J261"/>
  <c r="U260"/>
  <c r="V260" s="1"/>
  <c r="S260"/>
  <c r="T260" s="1"/>
  <c r="J260"/>
  <c r="U259"/>
  <c r="V259" s="1"/>
  <c r="S259"/>
  <c r="T259" s="1"/>
  <c r="U258"/>
  <c r="V258" s="1"/>
  <c r="S258"/>
  <c r="T258" s="1"/>
  <c r="U257"/>
  <c r="V257" s="1"/>
  <c r="S257"/>
  <c r="T257" s="1"/>
  <c r="J257"/>
  <c r="U256"/>
  <c r="V256" s="1"/>
  <c r="S256"/>
  <c r="T256" s="1"/>
  <c r="U255"/>
  <c r="V255" s="1"/>
  <c r="S255"/>
  <c r="T255" s="1"/>
  <c r="U254"/>
  <c r="V254" s="1"/>
  <c r="S254"/>
  <c r="T254" s="1"/>
  <c r="J254"/>
  <c r="U253"/>
  <c r="V253" s="1"/>
  <c r="S253"/>
  <c r="T253" s="1"/>
  <c r="J253"/>
  <c r="U252"/>
  <c r="V252" s="1"/>
  <c r="S252"/>
  <c r="T252" s="1"/>
  <c r="U251"/>
  <c r="V251" s="1"/>
  <c r="S251"/>
  <c r="T251" s="1"/>
  <c r="AA250"/>
  <c r="U250"/>
  <c r="V250" s="1"/>
  <c r="S250"/>
  <c r="T250" s="1"/>
  <c r="R250"/>
  <c r="J250"/>
  <c r="U249"/>
  <c r="V249" s="1"/>
  <c r="S249"/>
  <c r="T249" s="1"/>
  <c r="AA248"/>
  <c r="U248"/>
  <c r="V248" s="1"/>
  <c r="S248"/>
  <c r="T248" s="1"/>
  <c r="R248"/>
  <c r="AA247"/>
  <c r="U247"/>
  <c r="V247" s="1"/>
  <c r="S247"/>
  <c r="T247" s="1"/>
  <c r="R247"/>
  <c r="J247"/>
  <c r="U246"/>
  <c r="V246" s="1"/>
  <c r="S246"/>
  <c r="T246" s="1"/>
  <c r="J246"/>
  <c r="U245"/>
  <c r="V245" s="1"/>
  <c r="S245"/>
  <c r="T245" s="1"/>
  <c r="U244"/>
  <c r="V244" s="1"/>
  <c r="S244"/>
  <c r="T244" s="1"/>
  <c r="AA243"/>
  <c r="U243"/>
  <c r="V243" s="1"/>
  <c r="S243"/>
  <c r="T243" s="1"/>
  <c r="R243"/>
  <c r="U242"/>
  <c r="V242" s="1"/>
  <c r="S242"/>
  <c r="T242" s="1"/>
  <c r="AA241"/>
  <c r="U241"/>
  <c r="V241" s="1"/>
  <c r="S241"/>
  <c r="T241" s="1"/>
  <c r="R241"/>
  <c r="U240"/>
  <c r="V240" s="1"/>
  <c r="S240"/>
  <c r="T240" s="1"/>
  <c r="J240"/>
  <c r="U239"/>
  <c r="V239" s="1"/>
  <c r="S239"/>
  <c r="T239" s="1"/>
  <c r="U238"/>
  <c r="V238" s="1"/>
  <c r="S238"/>
  <c r="T238" s="1"/>
  <c r="U237"/>
  <c r="V237" s="1"/>
  <c r="S237"/>
  <c r="T237" s="1"/>
  <c r="U236"/>
  <c r="V236" s="1"/>
  <c r="S236"/>
  <c r="T236" s="1"/>
  <c r="J236"/>
  <c r="U235"/>
  <c r="V235" s="1"/>
  <c r="S235"/>
  <c r="T235" s="1"/>
  <c r="U234"/>
  <c r="V234" s="1"/>
  <c r="S234"/>
  <c r="T234" s="1"/>
  <c r="U233"/>
  <c r="V233" s="1"/>
  <c r="S233"/>
  <c r="T233" s="1"/>
  <c r="J233"/>
  <c r="U232"/>
  <c r="V232" s="1"/>
  <c r="S232"/>
  <c r="T232" s="1"/>
  <c r="J232"/>
  <c r="U231"/>
  <c r="V231" s="1"/>
  <c r="S231"/>
  <c r="T231" s="1"/>
  <c r="U230"/>
  <c r="V230" s="1"/>
  <c r="S230"/>
  <c r="T230" s="1"/>
  <c r="U229"/>
  <c r="V229" s="1"/>
  <c r="S229"/>
  <c r="T229" s="1"/>
  <c r="J229"/>
  <c r="U228"/>
  <c r="V228" s="1"/>
  <c r="S228"/>
  <c r="T228" s="1"/>
  <c r="U227"/>
  <c r="V227" s="1"/>
  <c r="S227"/>
  <c r="T227" s="1"/>
  <c r="W227" s="1"/>
  <c r="U226"/>
  <c r="V226" s="1"/>
  <c r="S226"/>
  <c r="T226" s="1"/>
  <c r="J226"/>
  <c r="U225"/>
  <c r="V225" s="1"/>
  <c r="S225"/>
  <c r="T225" s="1"/>
  <c r="J225"/>
  <c r="U224"/>
  <c r="V224" s="1"/>
  <c r="S224"/>
  <c r="T224" s="1"/>
  <c r="U223"/>
  <c r="V223" s="1"/>
  <c r="S223"/>
  <c r="T223" s="1"/>
  <c r="U222"/>
  <c r="V222" s="1"/>
  <c r="S222"/>
  <c r="T222" s="1"/>
  <c r="J222"/>
  <c r="U221"/>
  <c r="V221" s="1"/>
  <c r="S221"/>
  <c r="T221" s="1"/>
  <c r="U220"/>
  <c r="V220" s="1"/>
  <c r="S220"/>
  <c r="T220" s="1"/>
  <c r="U219"/>
  <c r="V219" s="1"/>
  <c r="S219"/>
  <c r="T219" s="1"/>
  <c r="U218"/>
  <c r="V218" s="1"/>
  <c r="S218"/>
  <c r="T218" s="1"/>
  <c r="J218"/>
  <c r="AA217"/>
  <c r="U217"/>
  <c r="V217" s="1"/>
  <c r="S217"/>
  <c r="T217" s="1"/>
  <c r="R217"/>
  <c r="AA216"/>
  <c r="U216"/>
  <c r="V216" s="1"/>
  <c r="S216"/>
  <c r="T216" s="1"/>
  <c r="R216"/>
  <c r="U215"/>
  <c r="V215" s="1"/>
  <c r="S215"/>
  <c r="T215" s="1"/>
  <c r="U214"/>
  <c r="V214" s="1"/>
  <c r="S214"/>
  <c r="T214" s="1"/>
  <c r="U213"/>
  <c r="V213" s="1"/>
  <c r="S213"/>
  <c r="T213" s="1"/>
  <c r="AA212"/>
  <c r="U212"/>
  <c r="V212" s="1"/>
  <c r="S212"/>
  <c r="T212" s="1"/>
  <c r="R212"/>
  <c r="J212"/>
  <c r="U211"/>
  <c r="V211" s="1"/>
  <c r="S211"/>
  <c r="T211" s="1"/>
  <c r="AA210"/>
  <c r="U210"/>
  <c r="V210" s="1"/>
  <c r="S210"/>
  <c r="T210" s="1"/>
  <c r="R210"/>
  <c r="U209"/>
  <c r="V209" s="1"/>
  <c r="S209"/>
  <c r="T209" s="1"/>
  <c r="U208"/>
  <c r="V208" s="1"/>
  <c r="S208"/>
  <c r="T208" s="1"/>
  <c r="J208"/>
  <c r="U207"/>
  <c r="V207" s="1"/>
  <c r="S207"/>
  <c r="T207" s="1"/>
  <c r="U206"/>
  <c r="V206" s="1"/>
  <c r="S206"/>
  <c r="T206" s="1"/>
  <c r="U205"/>
  <c r="V205" s="1"/>
  <c r="S205"/>
  <c r="T205" s="1"/>
  <c r="J205"/>
  <c r="U204"/>
  <c r="V204" s="1"/>
  <c r="S204"/>
  <c r="T204" s="1"/>
  <c r="J204"/>
  <c r="U203"/>
  <c r="V203" s="1"/>
  <c r="S203"/>
  <c r="T203" s="1"/>
  <c r="U202"/>
  <c r="V202" s="1"/>
  <c r="S202"/>
  <c r="T202" s="1"/>
  <c r="U201"/>
  <c r="V201" s="1"/>
  <c r="S201"/>
  <c r="T201" s="1"/>
  <c r="J201"/>
  <c r="U200"/>
  <c r="V200" s="1"/>
  <c r="S200"/>
  <c r="T200" s="1"/>
  <c r="U199"/>
  <c r="V199" s="1"/>
  <c r="S199"/>
  <c r="T199" s="1"/>
  <c r="U198"/>
  <c r="V198" s="1"/>
  <c r="S198"/>
  <c r="T198" s="1"/>
  <c r="J198"/>
  <c r="U197"/>
  <c r="V197" s="1"/>
  <c r="S197"/>
  <c r="T197" s="1"/>
  <c r="J197"/>
  <c r="U196"/>
  <c r="V196" s="1"/>
  <c r="S196"/>
  <c r="T196" s="1"/>
  <c r="U195"/>
  <c r="V195" s="1"/>
  <c r="S195"/>
  <c r="T195" s="1"/>
  <c r="U194"/>
  <c r="V194" s="1"/>
  <c r="S194"/>
  <c r="T194" s="1"/>
  <c r="J194"/>
  <c r="U193"/>
  <c r="V193" s="1"/>
  <c r="S193"/>
  <c r="T193" s="1"/>
  <c r="U192"/>
  <c r="V192" s="1"/>
  <c r="S192"/>
  <c r="T192" s="1"/>
  <c r="U191"/>
  <c r="V191" s="1"/>
  <c r="S191"/>
  <c r="T191" s="1"/>
  <c r="J191"/>
  <c r="U190"/>
  <c r="V190" s="1"/>
  <c r="S190"/>
  <c r="T190" s="1"/>
  <c r="J190"/>
  <c r="U189"/>
  <c r="V189" s="1"/>
  <c r="S189"/>
  <c r="T189" s="1"/>
  <c r="U188"/>
  <c r="V188" s="1"/>
  <c r="S188"/>
  <c r="T188" s="1"/>
  <c r="U187"/>
  <c r="V187" s="1"/>
  <c r="S187"/>
  <c r="T187" s="1"/>
  <c r="J187"/>
  <c r="AA186"/>
  <c r="U186"/>
  <c r="V186" s="1"/>
  <c r="S186"/>
  <c r="T186" s="1"/>
  <c r="R186"/>
  <c r="AA185"/>
  <c r="U185"/>
  <c r="V185" s="1"/>
  <c r="S185"/>
  <c r="T185" s="1"/>
  <c r="R185"/>
  <c r="U184"/>
  <c r="V184" s="1"/>
  <c r="S184"/>
  <c r="T184" s="1"/>
  <c r="J184"/>
  <c r="U183"/>
  <c r="V183" s="1"/>
  <c r="S183"/>
  <c r="T183" s="1"/>
  <c r="U182"/>
  <c r="V182" s="1"/>
  <c r="S182"/>
  <c r="T182" s="1"/>
  <c r="AA181"/>
  <c r="U181"/>
  <c r="V181" s="1"/>
  <c r="S181"/>
  <c r="T181" s="1"/>
  <c r="R181"/>
  <c r="U180"/>
  <c r="V180" s="1"/>
  <c r="S180"/>
  <c r="T180" s="1"/>
  <c r="J180"/>
  <c r="AA179"/>
  <c r="U179"/>
  <c r="V179" s="1"/>
  <c r="S179"/>
  <c r="T179" s="1"/>
  <c r="R179"/>
  <c r="U178"/>
  <c r="V178" s="1"/>
  <c r="S178"/>
  <c r="T178" s="1"/>
  <c r="U177"/>
  <c r="V177" s="1"/>
  <c r="S177"/>
  <c r="T177" s="1"/>
  <c r="J177"/>
  <c r="U176"/>
  <c r="V176" s="1"/>
  <c r="S176"/>
  <c r="T176" s="1"/>
  <c r="J176"/>
  <c r="U175"/>
  <c r="V175" s="1"/>
  <c r="S175"/>
  <c r="T175" s="1"/>
  <c r="U174"/>
  <c r="V174" s="1"/>
  <c r="S174"/>
  <c r="T174" s="1"/>
  <c r="U173"/>
  <c r="V173" s="1"/>
  <c r="S173"/>
  <c r="T173" s="1"/>
  <c r="J173"/>
  <c r="U172"/>
  <c r="V172" s="1"/>
  <c r="S172"/>
  <c r="T172" s="1"/>
  <c r="U171"/>
  <c r="V171" s="1"/>
  <c r="S171"/>
  <c r="T171" s="1"/>
  <c r="U170"/>
  <c r="V170" s="1"/>
  <c r="S170"/>
  <c r="T170" s="1"/>
  <c r="J170"/>
  <c r="U169"/>
  <c r="V169" s="1"/>
  <c r="S169"/>
  <c r="T169" s="1"/>
  <c r="J169"/>
  <c r="U168"/>
  <c r="V168" s="1"/>
  <c r="S168"/>
  <c r="T168" s="1"/>
  <c r="U167"/>
  <c r="V167" s="1"/>
  <c r="S167"/>
  <c r="T167" s="1"/>
  <c r="U166"/>
  <c r="V166" s="1"/>
  <c r="S166"/>
  <c r="T166" s="1"/>
  <c r="J166"/>
  <c r="U165"/>
  <c r="V165" s="1"/>
  <c r="S165"/>
  <c r="T165" s="1"/>
  <c r="U164"/>
  <c r="V164" s="1"/>
  <c r="S164"/>
  <c r="T164" s="1"/>
  <c r="U163"/>
  <c r="V163" s="1"/>
  <c r="S163"/>
  <c r="T163" s="1"/>
  <c r="J163"/>
  <c r="U162"/>
  <c r="V162" s="1"/>
  <c r="S162"/>
  <c r="T162" s="1"/>
  <c r="U161"/>
  <c r="V161" s="1"/>
  <c r="S161"/>
  <c r="T161" s="1"/>
  <c r="U160"/>
  <c r="V160" s="1"/>
  <c r="S160"/>
  <c r="T160" s="1"/>
  <c r="U159"/>
  <c r="V159" s="1"/>
  <c r="S159"/>
  <c r="T159" s="1"/>
  <c r="J159"/>
  <c r="U158"/>
  <c r="V158" s="1"/>
  <c r="S158"/>
  <c r="T158" s="1"/>
  <c r="U157"/>
  <c r="V157" s="1"/>
  <c r="S157"/>
  <c r="T157" s="1"/>
  <c r="U156"/>
  <c r="V156" s="1"/>
  <c r="S156"/>
  <c r="T156" s="1"/>
  <c r="J156"/>
  <c r="AA155"/>
  <c r="U155"/>
  <c r="V155" s="1"/>
  <c r="S155"/>
  <c r="T155" s="1"/>
  <c r="R155"/>
  <c r="J155"/>
  <c r="AA154"/>
  <c r="U154"/>
  <c r="V154" s="1"/>
  <c r="S154"/>
  <c r="T154" s="1"/>
  <c r="R154"/>
  <c r="U153"/>
  <c r="V153" s="1"/>
  <c r="S153"/>
  <c r="T153" s="1"/>
  <c r="U152"/>
  <c r="V152" s="1"/>
  <c r="S152"/>
  <c r="T152" s="1"/>
  <c r="J152"/>
  <c r="U151"/>
  <c r="V151" s="1"/>
  <c r="S151"/>
  <c r="T151" s="1"/>
  <c r="AA150"/>
  <c r="U150"/>
  <c r="V150" s="1"/>
  <c r="S150"/>
  <c r="T150" s="1"/>
  <c r="R150"/>
  <c r="U149"/>
  <c r="V149" s="1"/>
  <c r="S149"/>
  <c r="T149" s="1"/>
  <c r="J149"/>
  <c r="AA148"/>
  <c r="U148"/>
  <c r="V148" s="1"/>
  <c r="S148"/>
  <c r="T148" s="1"/>
  <c r="R148"/>
  <c r="J148"/>
  <c r="U147"/>
  <c r="V147" s="1"/>
  <c r="S147"/>
  <c r="T147" s="1"/>
  <c r="U146"/>
  <c r="V146" s="1"/>
  <c r="S146"/>
  <c r="T146" s="1"/>
  <c r="U145"/>
  <c r="V145" s="1"/>
  <c r="S145"/>
  <c r="T145" s="1"/>
  <c r="U144"/>
  <c r="V144" s="1"/>
  <c r="S144"/>
  <c r="T144" s="1"/>
  <c r="U143"/>
  <c r="V143" s="1"/>
  <c r="S143"/>
  <c r="T143" s="1"/>
  <c r="U142"/>
  <c r="V142" s="1"/>
  <c r="S142"/>
  <c r="T142" s="1"/>
  <c r="J142"/>
  <c r="U141"/>
  <c r="V141" s="1"/>
  <c r="S141"/>
  <c r="T141" s="1"/>
  <c r="J141"/>
  <c r="U140"/>
  <c r="V140" s="1"/>
  <c r="S140"/>
  <c r="T140" s="1"/>
  <c r="U139"/>
  <c r="V139" s="1"/>
  <c r="S139"/>
  <c r="T139" s="1"/>
  <c r="U138"/>
  <c r="V138" s="1"/>
  <c r="S138"/>
  <c r="T138" s="1"/>
  <c r="J138"/>
  <c r="U137"/>
  <c r="V137" s="1"/>
  <c r="S137"/>
  <c r="T137" s="1"/>
  <c r="U136"/>
  <c r="V136" s="1"/>
  <c r="S136"/>
  <c r="T136" s="1"/>
  <c r="U135"/>
  <c r="V135" s="1"/>
  <c r="S135"/>
  <c r="T135" s="1"/>
  <c r="J135"/>
  <c r="U134"/>
  <c r="V134" s="1"/>
  <c r="S134"/>
  <c r="T134" s="1"/>
  <c r="U133"/>
  <c r="V133" s="1"/>
  <c r="S133"/>
  <c r="T133" s="1"/>
  <c r="U132"/>
  <c r="V132" s="1"/>
  <c r="S132"/>
  <c r="T132" s="1"/>
  <c r="U131"/>
  <c r="V131" s="1"/>
  <c r="S131"/>
  <c r="T131" s="1"/>
  <c r="U130"/>
  <c r="V130" s="1"/>
  <c r="S130"/>
  <c r="T130" s="1"/>
  <c r="U129"/>
  <c r="V129" s="1"/>
  <c r="S129"/>
  <c r="T129" s="1"/>
  <c r="U128"/>
  <c r="V128" s="1"/>
  <c r="S128"/>
  <c r="T128" s="1"/>
  <c r="J128"/>
  <c r="U127"/>
  <c r="V127" s="1"/>
  <c r="S127"/>
  <c r="T127" s="1"/>
  <c r="U126"/>
  <c r="V126" s="1"/>
  <c r="S126"/>
  <c r="T126" s="1"/>
  <c r="U125"/>
  <c r="V125" s="1"/>
  <c r="S125"/>
  <c r="T125" s="1"/>
  <c r="AA124"/>
  <c r="U124"/>
  <c r="V124" s="1"/>
  <c r="S124"/>
  <c r="T124" s="1"/>
  <c r="R124"/>
  <c r="J124"/>
  <c r="AA123"/>
  <c r="U123"/>
  <c r="V123" s="1"/>
  <c r="S123"/>
  <c r="T123" s="1"/>
  <c r="R123"/>
  <c r="U122"/>
  <c r="V122" s="1"/>
  <c r="S122"/>
  <c r="T122" s="1"/>
  <c r="U121"/>
  <c r="V121" s="1"/>
  <c r="S121"/>
  <c r="T121" s="1"/>
  <c r="J121"/>
  <c r="U120"/>
  <c r="V120" s="1"/>
  <c r="S120"/>
  <c r="T120" s="1"/>
  <c r="J120"/>
  <c r="AA119"/>
  <c r="U119"/>
  <c r="V119" s="1"/>
  <c r="S119"/>
  <c r="T119" s="1"/>
  <c r="R119"/>
  <c r="U118"/>
  <c r="V118" s="1"/>
  <c r="S118"/>
  <c r="T118" s="1"/>
  <c r="AA117"/>
  <c r="U117"/>
  <c r="V117" s="1"/>
  <c r="S117"/>
  <c r="T117" s="1"/>
  <c r="R117"/>
  <c r="J117"/>
  <c r="U116"/>
  <c r="V116" s="1"/>
  <c r="S116"/>
  <c r="T116" s="1"/>
  <c r="U115"/>
  <c r="V115" s="1"/>
  <c r="S115"/>
  <c r="T115" s="1"/>
  <c r="U114"/>
  <c r="V114" s="1"/>
  <c r="S114"/>
  <c r="T114" s="1"/>
  <c r="J114"/>
  <c r="U113"/>
  <c r="V113" s="1"/>
  <c r="S113"/>
  <c r="T113" s="1"/>
  <c r="U112"/>
  <c r="V112" s="1"/>
  <c r="S112"/>
  <c r="T112" s="1"/>
  <c r="U111"/>
  <c r="V111" s="1"/>
  <c r="S111"/>
  <c r="T111" s="1"/>
  <c r="U110"/>
  <c r="V110" s="1"/>
  <c r="S110"/>
  <c r="T110" s="1"/>
  <c r="J110"/>
  <c r="U109"/>
  <c r="V109" s="1"/>
  <c r="S109"/>
  <c r="T109" s="1"/>
  <c r="U108"/>
  <c r="V108" s="1"/>
  <c r="S108"/>
  <c r="T108" s="1"/>
  <c r="U107"/>
  <c r="V107" s="1"/>
  <c r="S107"/>
  <c r="T107" s="1"/>
  <c r="U106"/>
  <c r="V106" s="1"/>
  <c r="S106"/>
  <c r="T106" s="1"/>
  <c r="J106"/>
  <c r="U105"/>
  <c r="V105" s="1"/>
  <c r="S105"/>
  <c r="T105" s="1"/>
  <c r="U104"/>
  <c r="V104" s="1"/>
  <c r="S104"/>
  <c r="T104" s="1"/>
  <c r="U103"/>
  <c r="V103" s="1"/>
  <c r="S103"/>
  <c r="T103" s="1"/>
  <c r="U102"/>
  <c r="V102" s="1"/>
  <c r="S102"/>
  <c r="T102" s="1"/>
  <c r="U101"/>
  <c r="V101" s="1"/>
  <c r="S101"/>
  <c r="T101" s="1"/>
  <c r="U100"/>
  <c r="V100" s="1"/>
  <c r="S100"/>
  <c r="T100" s="1"/>
  <c r="J100"/>
  <c r="U99"/>
  <c r="V99" s="1"/>
  <c r="S99"/>
  <c r="T99" s="1"/>
  <c r="U98"/>
  <c r="V98" s="1"/>
  <c r="S98"/>
  <c r="T98" s="1"/>
  <c r="U97"/>
  <c r="V97" s="1"/>
  <c r="S97"/>
  <c r="T97" s="1"/>
  <c r="U96"/>
  <c r="V96" s="1"/>
  <c r="S96"/>
  <c r="T96" s="1"/>
  <c r="U95"/>
  <c r="V95" s="1"/>
  <c r="S95"/>
  <c r="T95" s="1"/>
  <c r="U94"/>
  <c r="V94" s="1"/>
  <c r="S94"/>
  <c r="T94" s="1"/>
  <c r="AA93"/>
  <c r="U93"/>
  <c r="V93" s="1"/>
  <c r="S93"/>
  <c r="T93" s="1"/>
  <c r="R93"/>
  <c r="J93"/>
  <c r="AA92"/>
  <c r="U92"/>
  <c r="V92" s="1"/>
  <c r="S92"/>
  <c r="T92" s="1"/>
  <c r="R92"/>
  <c r="J92"/>
  <c r="U91"/>
  <c r="V91" s="1"/>
  <c r="S91"/>
  <c r="T91" s="1"/>
  <c r="U90"/>
  <c r="V90" s="1"/>
  <c r="S90"/>
  <c r="T90" s="1"/>
  <c r="U89"/>
  <c r="V89" s="1"/>
  <c r="S89"/>
  <c r="T89" s="1"/>
  <c r="J89"/>
  <c r="AA88"/>
  <c r="U88"/>
  <c r="V88" s="1"/>
  <c r="S88"/>
  <c r="T88" s="1"/>
  <c r="R88"/>
  <c r="U87"/>
  <c r="V87" s="1"/>
  <c r="S87"/>
  <c r="T87" s="1"/>
  <c r="AA86"/>
  <c r="U86"/>
  <c r="V86" s="1"/>
  <c r="S86"/>
  <c r="T86" s="1"/>
  <c r="R86"/>
  <c r="J86"/>
  <c r="U85"/>
  <c r="V85" s="1"/>
  <c r="S85"/>
  <c r="T85" s="1"/>
  <c r="J85"/>
  <c r="U84"/>
  <c r="V84" s="1"/>
  <c r="S84"/>
  <c r="T84" s="1"/>
  <c r="U83"/>
  <c r="V83" s="1"/>
  <c r="S83"/>
  <c r="T83" s="1"/>
  <c r="U82"/>
  <c r="V82" s="1"/>
  <c r="S82"/>
  <c r="T82" s="1"/>
  <c r="J82"/>
  <c r="U81"/>
  <c r="V81" s="1"/>
  <c r="S81"/>
  <c r="T81" s="1"/>
  <c r="U80"/>
  <c r="V80" s="1"/>
  <c r="S80"/>
  <c r="T80" s="1"/>
  <c r="U79"/>
  <c r="V79" s="1"/>
  <c r="S79"/>
  <c r="T79" s="1"/>
  <c r="U78"/>
  <c r="V78" s="1"/>
  <c r="S78"/>
  <c r="T78" s="1"/>
  <c r="J78"/>
  <c r="U77"/>
  <c r="V77" s="1"/>
  <c r="S77"/>
  <c r="T77" s="1"/>
  <c r="U76"/>
  <c r="V76" s="1"/>
  <c r="S76"/>
  <c r="T76" s="1"/>
  <c r="U75"/>
  <c r="V75" s="1"/>
  <c r="S75"/>
  <c r="T75" s="1"/>
  <c r="U74"/>
  <c r="V74" s="1"/>
  <c r="S74"/>
  <c r="T74" s="1"/>
  <c r="U73"/>
  <c r="V73" s="1"/>
  <c r="S73"/>
  <c r="T73" s="1"/>
  <c r="U72"/>
  <c r="V72" s="1"/>
  <c r="S72"/>
  <c r="T72" s="1"/>
  <c r="J72"/>
  <c r="U71"/>
  <c r="V71" s="1"/>
  <c r="S71"/>
  <c r="T71" s="1"/>
  <c r="J71"/>
  <c r="U70"/>
  <c r="V70" s="1"/>
  <c r="S70"/>
  <c r="T70" s="1"/>
  <c r="U69"/>
  <c r="V69" s="1"/>
  <c r="S69"/>
  <c r="T69" s="1"/>
  <c r="U68"/>
  <c r="V68" s="1"/>
  <c r="S68"/>
  <c r="T68" s="1"/>
  <c r="J68"/>
  <c r="U67"/>
  <c r="V67" s="1"/>
  <c r="S67"/>
  <c r="T67" s="1"/>
  <c r="U66"/>
  <c r="V66" s="1"/>
  <c r="S66"/>
  <c r="T66" s="1"/>
  <c r="U65"/>
  <c r="V65" s="1"/>
  <c r="S65"/>
  <c r="T65" s="1"/>
  <c r="J65"/>
  <c r="U64"/>
  <c r="V64" s="1"/>
  <c r="S64"/>
  <c r="T64" s="1"/>
  <c r="J64"/>
  <c r="U63"/>
  <c r="V63" s="1"/>
  <c r="S63"/>
  <c r="T63" s="1"/>
  <c r="AA62"/>
  <c r="U62"/>
  <c r="V62" s="1"/>
  <c r="S62"/>
  <c r="T62" s="1"/>
  <c r="R62"/>
  <c r="AA61"/>
  <c r="U61"/>
  <c r="V61" s="1"/>
  <c r="S61"/>
  <c r="T61" s="1"/>
  <c r="R61"/>
  <c r="J61"/>
  <c r="U60"/>
  <c r="V60" s="1"/>
  <c r="S60"/>
  <c r="T60" s="1"/>
  <c r="U59"/>
  <c r="V59" s="1"/>
  <c r="S59"/>
  <c r="T59" s="1"/>
  <c r="U58"/>
  <c r="V58" s="1"/>
  <c r="S58"/>
  <c r="T58" s="1"/>
  <c r="J58"/>
  <c r="AA57"/>
  <c r="U57"/>
  <c r="V57" s="1"/>
  <c r="S57"/>
  <c r="T57" s="1"/>
  <c r="R57"/>
  <c r="J57"/>
  <c r="U56"/>
  <c r="V56" s="1"/>
  <c r="S56"/>
  <c r="T56" s="1"/>
  <c r="AA55"/>
  <c r="U55"/>
  <c r="V55" s="1"/>
  <c r="S55"/>
  <c r="T55" s="1"/>
  <c r="R55"/>
  <c r="U54"/>
  <c r="V54" s="1"/>
  <c r="S54"/>
  <c r="T54" s="1"/>
  <c r="J54"/>
  <c r="U53"/>
  <c r="V53" s="1"/>
  <c r="S53"/>
  <c r="T53" s="1"/>
  <c r="U52"/>
  <c r="V52" s="1"/>
  <c r="S52"/>
  <c r="T52" s="1"/>
  <c r="U51"/>
  <c r="V51" s="1"/>
  <c r="S51"/>
  <c r="T51" s="1"/>
  <c r="U50"/>
  <c r="V50" s="1"/>
  <c r="S50"/>
  <c r="T50" s="1"/>
  <c r="J50"/>
  <c r="U49"/>
  <c r="V49" s="1"/>
  <c r="S49"/>
  <c r="T49" s="1"/>
  <c r="U48"/>
  <c r="V48" s="1"/>
  <c r="S48"/>
  <c r="T48" s="1"/>
  <c r="U47"/>
  <c r="V47" s="1"/>
  <c r="S47"/>
  <c r="T47" s="1"/>
  <c r="U46"/>
  <c r="V46" s="1"/>
  <c r="S46"/>
  <c r="T46" s="1"/>
  <c r="U45"/>
  <c r="V45" s="1"/>
  <c r="S45"/>
  <c r="T45" s="1"/>
  <c r="U44"/>
  <c r="V44" s="1"/>
  <c r="S44"/>
  <c r="T44" s="1"/>
  <c r="J44"/>
  <c r="U43"/>
  <c r="V43" s="1"/>
  <c r="S43"/>
  <c r="T43" s="1"/>
  <c r="J43"/>
  <c r="U42"/>
  <c r="V42" s="1"/>
  <c r="S42"/>
  <c r="T42" s="1"/>
  <c r="U41"/>
  <c r="V41" s="1"/>
  <c r="S41"/>
  <c r="T41" s="1"/>
  <c r="U40"/>
  <c r="V40" s="1"/>
  <c r="S40"/>
  <c r="T40" s="1"/>
  <c r="J40"/>
  <c r="U39"/>
  <c r="V39" s="1"/>
  <c r="S39"/>
  <c r="T39" s="1"/>
  <c r="U38"/>
  <c r="V38" s="1"/>
  <c r="S38"/>
  <c r="T38" s="1"/>
  <c r="U37"/>
  <c r="V37" s="1"/>
  <c r="S37"/>
  <c r="T37" s="1"/>
  <c r="J37"/>
  <c r="U36"/>
  <c r="V36" s="1"/>
  <c r="S36"/>
  <c r="T36" s="1"/>
  <c r="J36"/>
  <c r="U35"/>
  <c r="V35" s="1"/>
  <c r="S35"/>
  <c r="T35" s="1"/>
  <c r="U34"/>
  <c r="V34" s="1"/>
  <c r="S34"/>
  <c r="T34" s="1"/>
  <c r="U33"/>
  <c r="V33" s="1"/>
  <c r="S33"/>
  <c r="T33" s="1"/>
  <c r="J33"/>
  <c r="U32"/>
  <c r="V32" s="1"/>
  <c r="S32"/>
  <c r="T32" s="1"/>
  <c r="AA31"/>
  <c r="U31"/>
  <c r="V31" s="1"/>
  <c r="S31"/>
  <c r="T31" s="1"/>
  <c r="R31"/>
  <c r="AA30"/>
  <c r="U30"/>
  <c r="V30" s="1"/>
  <c r="S30"/>
  <c r="T30" s="1"/>
  <c r="R30"/>
  <c r="J30"/>
  <c r="U29"/>
  <c r="V29" s="1"/>
  <c r="S29"/>
  <c r="T29" s="1"/>
  <c r="J29"/>
  <c r="U28"/>
  <c r="V28" s="1"/>
  <c r="S28"/>
  <c r="T28" s="1"/>
  <c r="U27"/>
  <c r="V27" s="1"/>
  <c r="S27"/>
  <c r="T27" s="1"/>
  <c r="AA26"/>
  <c r="U26"/>
  <c r="V26" s="1"/>
  <c r="S26"/>
  <c r="T26" s="1"/>
  <c r="R26"/>
  <c r="J26"/>
  <c r="U25"/>
  <c r="V25" s="1"/>
  <c r="S25"/>
  <c r="T25" s="1"/>
  <c r="AA24"/>
  <c r="U24"/>
  <c r="V24" s="1"/>
  <c r="S24"/>
  <c r="T24" s="1"/>
  <c r="R24"/>
  <c r="U23"/>
  <c r="V23" s="1"/>
  <c r="S23"/>
  <c r="T23" s="1"/>
  <c r="U22"/>
  <c r="V22" s="1"/>
  <c r="S22"/>
  <c r="T22" s="1"/>
  <c r="J22"/>
  <c r="U21"/>
  <c r="V21" s="1"/>
  <c r="S21"/>
  <c r="T21" s="1"/>
  <c r="U20"/>
  <c r="V20" s="1"/>
  <c r="S20"/>
  <c r="T20" s="1"/>
  <c r="U19"/>
  <c r="V19" s="1"/>
  <c r="S19"/>
  <c r="T19" s="1"/>
  <c r="U18"/>
  <c r="V18" s="1"/>
  <c r="S18"/>
  <c r="T18" s="1"/>
  <c r="U17"/>
  <c r="V17" s="1"/>
  <c r="S17"/>
  <c r="T17" s="1"/>
  <c r="U16"/>
  <c r="V16" s="1"/>
  <c r="S16"/>
  <c r="T16" s="1"/>
  <c r="J16"/>
  <c r="U15"/>
  <c r="V15" s="1"/>
  <c r="S15"/>
  <c r="T15" s="1"/>
  <c r="J15"/>
  <c r="U14"/>
  <c r="V14" s="1"/>
  <c r="S14"/>
  <c r="T14" s="1"/>
  <c r="U13"/>
  <c r="V13" s="1"/>
  <c r="S13"/>
  <c r="T13" s="1"/>
  <c r="U12"/>
  <c r="V12" s="1"/>
  <c r="S12"/>
  <c r="T12" s="1"/>
  <c r="J12"/>
  <c r="U11"/>
  <c r="V11" s="1"/>
  <c r="S11"/>
  <c r="T11" s="1"/>
  <c r="U10"/>
  <c r="V10" s="1"/>
  <c r="S10"/>
  <c r="T10" s="1"/>
  <c r="U9"/>
  <c r="V9" s="1"/>
  <c r="S9"/>
  <c r="T9" s="1"/>
  <c r="J9"/>
  <c r="U8"/>
  <c r="V8" s="1"/>
  <c r="S8"/>
  <c r="T8" s="1"/>
  <c r="J8"/>
  <c r="U7"/>
  <c r="V7" s="1"/>
  <c r="S7"/>
  <c r="T7" s="1"/>
  <c r="U6"/>
  <c r="V6" s="1"/>
  <c r="S6"/>
  <c r="T6" s="1"/>
  <c r="U5"/>
  <c r="V5" s="1"/>
  <c r="S5"/>
  <c r="T5" s="1"/>
  <c r="J5"/>
  <c r="U4"/>
  <c r="V4" s="1"/>
  <c r="S4"/>
  <c r="T4" s="1"/>
  <c r="U3"/>
  <c r="V3" s="1"/>
  <c r="S3"/>
  <c r="T3" s="1"/>
  <c r="U2"/>
  <c r="V2" s="1"/>
  <c r="S2"/>
  <c r="T2" s="1"/>
  <c r="W26" i="5" l="1"/>
  <c r="W25"/>
  <c r="K25" s="1"/>
  <c r="L25" s="1"/>
  <c r="W21"/>
  <c r="W17"/>
  <c r="W15"/>
  <c r="W13"/>
  <c r="K13" s="1"/>
  <c r="L13" s="1"/>
  <c r="W9"/>
  <c r="W7"/>
  <c r="W32"/>
  <c r="W12"/>
  <c r="W11"/>
  <c r="W24"/>
  <c r="W22"/>
  <c r="W20"/>
  <c r="K20" s="1"/>
  <c r="L20" s="1"/>
  <c r="W5"/>
  <c r="W30"/>
  <c r="K30" s="1"/>
  <c r="L30" s="1"/>
  <c r="W6"/>
  <c r="Y31"/>
  <c r="Y24"/>
  <c r="Y17"/>
  <c r="Y8"/>
  <c r="Y28"/>
  <c r="W23"/>
  <c r="K23" s="1"/>
  <c r="L23" s="1"/>
  <c r="Y10"/>
  <c r="Y29"/>
  <c r="W18"/>
  <c r="K18" s="1"/>
  <c r="L18" s="1"/>
  <c r="Y15"/>
  <c r="W10"/>
  <c r="W4"/>
  <c r="Y30"/>
  <c r="W28"/>
  <c r="Y23"/>
  <c r="W19"/>
  <c r="W14"/>
  <c r="K14" s="1"/>
  <c r="L14" s="1"/>
  <c r="Y22"/>
  <c r="K28"/>
  <c r="L28" s="1"/>
  <c r="K21"/>
  <c r="L21" s="1"/>
  <c r="K16"/>
  <c r="L16" s="1"/>
  <c r="K12"/>
  <c r="L12" s="1"/>
  <c r="K11"/>
  <c r="L11" s="1"/>
  <c r="K9"/>
  <c r="L9" s="1"/>
  <c r="K6"/>
  <c r="L6" s="1"/>
  <c r="K3"/>
  <c r="L3" s="1"/>
  <c r="K29"/>
  <c r="L29" s="1"/>
  <c r="K22"/>
  <c r="L22" s="1"/>
  <c r="K17"/>
  <c r="L17" s="1"/>
  <c r="K10"/>
  <c r="L10" s="1"/>
  <c r="K8"/>
  <c r="L8" s="1"/>
  <c r="K32"/>
  <c r="L32" s="1"/>
  <c r="K26"/>
  <c r="L26" s="1"/>
  <c r="K19"/>
  <c r="L19" s="1"/>
  <c r="K7"/>
  <c r="L7" s="1"/>
  <c r="W2"/>
  <c r="K31"/>
  <c r="L31" s="1"/>
  <c r="K27"/>
  <c r="L27" s="1"/>
  <c r="K24"/>
  <c r="L24" s="1"/>
  <c r="K15"/>
  <c r="L15" s="1"/>
  <c r="K5"/>
  <c r="L5" s="1"/>
  <c r="K4"/>
  <c r="L4" s="1"/>
  <c r="Y21"/>
  <c r="Y16"/>
  <c r="Y14"/>
  <c r="Y9"/>
  <c r="Y7"/>
  <c r="W329" i="9"/>
  <c r="W330"/>
  <c r="W138"/>
  <c r="W50"/>
  <c r="W68"/>
  <c r="K68" s="1"/>
  <c r="L68" s="1"/>
  <c r="W72"/>
  <c r="K72" s="1"/>
  <c r="L72" s="1"/>
  <c r="W165"/>
  <c r="W178"/>
  <c r="W199"/>
  <c r="W58"/>
  <c r="W60"/>
  <c r="W61"/>
  <c r="W95"/>
  <c r="W101"/>
  <c r="W121"/>
  <c r="W149"/>
  <c r="W304"/>
  <c r="W326"/>
  <c r="W123"/>
  <c r="W129"/>
  <c r="W147"/>
  <c r="W214"/>
  <c r="W217"/>
  <c r="W218"/>
  <c r="W266"/>
  <c r="W269"/>
  <c r="K269" s="1"/>
  <c r="L269" s="1"/>
  <c r="W282"/>
  <c r="W284"/>
  <c r="W288"/>
  <c r="W294"/>
  <c r="W297"/>
  <c r="W305"/>
  <c r="K305" s="1"/>
  <c r="L305" s="1"/>
  <c r="W10"/>
  <c r="W30"/>
  <c r="W88"/>
  <c r="K88" s="1"/>
  <c r="L88" s="1"/>
  <c r="M88" s="1"/>
  <c r="N88" s="1"/>
  <c r="O88" s="1"/>
  <c r="W113"/>
  <c r="W136"/>
  <c r="W140"/>
  <c r="W157"/>
  <c r="K157" s="1"/>
  <c r="L157" s="1"/>
  <c r="Y159"/>
  <c r="W172"/>
  <c r="K172" s="1"/>
  <c r="L172" s="1"/>
  <c r="W183"/>
  <c r="K183" s="1"/>
  <c r="L183" s="1"/>
  <c r="W192"/>
  <c r="W215"/>
  <c r="Y243"/>
  <c r="W251"/>
  <c r="K251" s="1"/>
  <c r="L251" s="1"/>
  <c r="W252"/>
  <c r="K252" s="1"/>
  <c r="L252" s="1"/>
  <c r="W328"/>
  <c r="W357"/>
  <c r="W358"/>
  <c r="W91"/>
  <c r="W115"/>
  <c r="W134"/>
  <c r="W145"/>
  <c r="W219"/>
  <c r="W242"/>
  <c r="W243"/>
  <c r="W258"/>
  <c r="K258" s="1"/>
  <c r="L258" s="1"/>
  <c r="W331"/>
  <c r="W354"/>
  <c r="Y138"/>
  <c r="W148"/>
  <c r="W25"/>
  <c r="K25" s="1"/>
  <c r="L25" s="1"/>
  <c r="W27"/>
  <c r="K27" s="1"/>
  <c r="L27" s="1"/>
  <c r="W48"/>
  <c r="W175"/>
  <c r="K175" s="1"/>
  <c r="L175" s="1"/>
  <c r="W176"/>
  <c r="K176" s="1"/>
  <c r="L176" s="1"/>
  <c r="W181"/>
  <c r="K181" s="1"/>
  <c r="L181" s="1"/>
  <c r="W185"/>
  <c r="W186"/>
  <c r="W193"/>
  <c r="W196"/>
  <c r="W197"/>
  <c r="W198"/>
  <c r="W200"/>
  <c r="W201"/>
  <c r="W202"/>
  <c r="W206"/>
  <c r="W213"/>
  <c r="Y215"/>
  <c r="W216"/>
  <c r="Y219"/>
  <c r="W221"/>
  <c r="W222"/>
  <c r="W223"/>
  <c r="W224"/>
  <c r="W225"/>
  <c r="W226"/>
  <c r="W228"/>
  <c r="W229"/>
  <c r="W230"/>
  <c r="W231"/>
  <c r="W232"/>
  <c r="W233"/>
  <c r="W234"/>
  <c r="W247"/>
  <c r="K247" s="1"/>
  <c r="L247" s="1"/>
  <c r="W248"/>
  <c r="Y253"/>
  <c r="W255"/>
  <c r="Y257"/>
  <c r="W263"/>
  <c r="K263" s="1"/>
  <c r="L263" s="1"/>
  <c r="W264"/>
  <c r="K264" s="1"/>
  <c r="L264" s="1"/>
  <c r="W270"/>
  <c r="K270" s="1"/>
  <c r="L270" s="1"/>
  <c r="W279"/>
  <c r="W280"/>
  <c r="W286"/>
  <c r="W292"/>
  <c r="W302"/>
  <c r="K302" s="1"/>
  <c r="L302" s="1"/>
  <c r="W307"/>
  <c r="K307" s="1"/>
  <c r="L307" s="1"/>
  <c r="W310"/>
  <c r="K310" s="1"/>
  <c r="L310" s="1"/>
  <c r="W315"/>
  <c r="K315" s="1"/>
  <c r="L315" s="1"/>
  <c r="W325"/>
  <c r="Y327"/>
  <c r="Y331"/>
  <c r="W333"/>
  <c r="W335"/>
  <c r="W336"/>
  <c r="W339"/>
  <c r="W346"/>
  <c r="W353"/>
  <c r="W362"/>
  <c r="W364"/>
  <c r="W365"/>
  <c r="W366"/>
  <c r="W108"/>
  <c r="Y149"/>
  <c r="W87"/>
  <c r="K87" s="1"/>
  <c r="L87" s="1"/>
  <c r="W94"/>
  <c r="W96"/>
  <c r="K96" s="1"/>
  <c r="L96" s="1"/>
  <c r="W102"/>
  <c r="W110"/>
  <c r="W112"/>
  <c r="K112" s="1"/>
  <c r="L112" s="1"/>
  <c r="W114"/>
  <c r="K114" s="1"/>
  <c r="L114" s="1"/>
  <c r="W116"/>
  <c r="W117"/>
  <c r="W118"/>
  <c r="K118" s="1"/>
  <c r="L118" s="1"/>
  <c r="W119"/>
  <c r="K119" s="1"/>
  <c r="L119" s="1"/>
  <c r="W120"/>
  <c r="K120" s="1"/>
  <c r="L120" s="1"/>
  <c r="W130"/>
  <c r="W135"/>
  <c r="K135" s="1"/>
  <c r="L135" s="1"/>
  <c r="W137"/>
  <c r="W139"/>
  <c r="K139" s="1"/>
  <c r="L139" s="1"/>
  <c r="W146"/>
  <c r="K146" s="1"/>
  <c r="L146" s="1"/>
  <c r="W150"/>
  <c r="K150" s="1"/>
  <c r="L150" s="1"/>
  <c r="W155"/>
  <c r="Y156"/>
  <c r="Y121"/>
  <c r="W143"/>
  <c r="K143" s="1"/>
  <c r="L143" s="1"/>
  <c r="W19"/>
  <c r="K19" s="1"/>
  <c r="L19" s="1"/>
  <c r="W23"/>
  <c r="K23" s="1"/>
  <c r="L23" s="1"/>
  <c r="Y47"/>
  <c r="W54"/>
  <c r="W78"/>
  <c r="Y85"/>
  <c r="Y169"/>
  <c r="Y201"/>
  <c r="Y225"/>
  <c r="Y229"/>
  <c r="Y233"/>
  <c r="Y320"/>
  <c r="Y29"/>
  <c r="W45"/>
  <c r="K45" s="1"/>
  <c r="L45" s="1"/>
  <c r="W85"/>
  <c r="K85" s="1"/>
  <c r="L85" s="1"/>
  <c r="W154"/>
  <c r="K154" s="1"/>
  <c r="L154" s="1"/>
  <c r="W166"/>
  <c r="W170"/>
  <c r="K170" s="1"/>
  <c r="L170" s="1"/>
  <c r="Y184"/>
  <c r="W245"/>
  <c r="Y268"/>
  <c r="W271"/>
  <c r="W272"/>
  <c r="W273"/>
  <c r="Y288"/>
  <c r="W290"/>
  <c r="Y292"/>
  <c r="Y163"/>
  <c r="W257"/>
  <c r="K257" s="1"/>
  <c r="L257" s="1"/>
  <c r="W309"/>
  <c r="K309" s="1"/>
  <c r="L309" s="1"/>
  <c r="Y355"/>
  <c r="Y359"/>
  <c r="W361"/>
  <c r="Y33"/>
  <c r="W161"/>
  <c r="K161" s="1"/>
  <c r="L161" s="1"/>
  <c r="Y246"/>
  <c r="Y260"/>
  <c r="W262"/>
  <c r="W267"/>
  <c r="W276"/>
  <c r="Y282"/>
  <c r="W111"/>
  <c r="K111" s="1"/>
  <c r="L111" s="1"/>
  <c r="W151"/>
  <c r="K151" s="1"/>
  <c r="L151" s="1"/>
  <c r="Y197"/>
  <c r="Y317"/>
  <c r="W3"/>
  <c r="K3" s="1"/>
  <c r="L3" s="1"/>
  <c r="W32"/>
  <c r="K32" s="1"/>
  <c r="L32" s="1"/>
  <c r="W75"/>
  <c r="K75" s="1"/>
  <c r="L75" s="1"/>
  <c r="M75" s="1"/>
  <c r="N75" s="1"/>
  <c r="W153"/>
  <c r="K153" s="1"/>
  <c r="L153" s="1"/>
  <c r="M153" s="1"/>
  <c r="N153" s="1"/>
  <c r="W174"/>
  <c r="K174" s="1"/>
  <c r="L174" s="1"/>
  <c r="M174" s="1"/>
  <c r="N174" s="1"/>
  <c r="X174" s="1"/>
  <c r="W259"/>
  <c r="K259" s="1"/>
  <c r="L259" s="1"/>
  <c r="M259" s="1"/>
  <c r="N259" s="1"/>
  <c r="X259" s="1"/>
  <c r="W261"/>
  <c r="K261" s="1"/>
  <c r="L261" s="1"/>
  <c r="W277"/>
  <c r="W278"/>
  <c r="W281"/>
  <c r="W314"/>
  <c r="K314" s="1"/>
  <c r="L314" s="1"/>
  <c r="W2"/>
  <c r="K2" s="1"/>
  <c r="L2" s="1"/>
  <c r="W18"/>
  <c r="W20"/>
  <c r="K20" s="1"/>
  <c r="L20" s="1"/>
  <c r="W22"/>
  <c r="K22" s="1"/>
  <c r="L22" s="1"/>
  <c r="W28"/>
  <c r="K28" s="1"/>
  <c r="L28" s="1"/>
  <c r="W62"/>
  <c r="K62" s="1"/>
  <c r="L62" s="1"/>
  <c r="M62" s="1"/>
  <c r="N62" s="1"/>
  <c r="X62" s="1"/>
  <c r="W69"/>
  <c r="K69" s="1"/>
  <c r="L69" s="1"/>
  <c r="M69" s="1"/>
  <c r="N69" s="1"/>
  <c r="W164"/>
  <c r="K164" s="1"/>
  <c r="L164" s="1"/>
  <c r="M164" s="1"/>
  <c r="N164" s="1"/>
  <c r="W179"/>
  <c r="K179" s="1"/>
  <c r="L179" s="1"/>
  <c r="W250"/>
  <c r="K250" s="1"/>
  <c r="L250" s="1"/>
  <c r="W285"/>
  <c r="W287"/>
  <c r="W289"/>
  <c r="W291"/>
  <c r="W293"/>
  <c r="W295"/>
  <c r="W301"/>
  <c r="K301" s="1"/>
  <c r="L301" s="1"/>
  <c r="Y19"/>
  <c r="W21"/>
  <c r="K21" s="1"/>
  <c r="L21" s="1"/>
  <c r="Y23"/>
  <c r="W26"/>
  <c r="K26" s="1"/>
  <c r="L26" s="1"/>
  <c r="W38"/>
  <c r="Y65"/>
  <c r="Y72"/>
  <c r="W76"/>
  <c r="K76" s="1"/>
  <c r="L76" s="1"/>
  <c r="M76" s="1"/>
  <c r="N76" s="1"/>
  <c r="X76" s="1"/>
  <c r="W90"/>
  <c r="W93"/>
  <c r="K93" s="1"/>
  <c r="L93" s="1"/>
  <c r="Y22"/>
  <c r="Y30"/>
  <c r="W31"/>
  <c r="K31" s="1"/>
  <c r="L31" s="1"/>
  <c r="W39"/>
  <c r="K39" s="1"/>
  <c r="L39" s="1"/>
  <c r="W49"/>
  <c r="K49" s="1"/>
  <c r="L49" s="1"/>
  <c r="W53"/>
  <c r="K53" s="1"/>
  <c r="L53" s="1"/>
  <c r="W55"/>
  <c r="K55" s="1"/>
  <c r="L55" s="1"/>
  <c r="Y57"/>
  <c r="Y64"/>
  <c r="Y68"/>
  <c r="Y71"/>
  <c r="W73"/>
  <c r="K73" s="1"/>
  <c r="L73" s="1"/>
  <c r="W81"/>
  <c r="K81" s="1"/>
  <c r="L81" s="1"/>
  <c r="Y82"/>
  <c r="W89"/>
  <c r="Y110"/>
  <c r="Y114"/>
  <c r="W159"/>
  <c r="K159" s="1"/>
  <c r="L159" s="1"/>
  <c r="W168"/>
  <c r="Y177"/>
  <c r="Y183"/>
  <c r="Y198"/>
  <c r="Y218"/>
  <c r="Y222"/>
  <c r="Y226"/>
  <c r="W265"/>
  <c r="K265" s="1"/>
  <c r="L265" s="1"/>
  <c r="Y267"/>
  <c r="Y281"/>
  <c r="Y285"/>
  <c r="Y289"/>
  <c r="W311"/>
  <c r="W316"/>
  <c r="W319"/>
  <c r="K319" s="1"/>
  <c r="L319" s="1"/>
  <c r="Y366"/>
  <c r="Y117"/>
  <c r="W156"/>
  <c r="K156" s="1"/>
  <c r="L156" s="1"/>
  <c r="W241"/>
  <c r="K241" s="1"/>
  <c r="L241" s="1"/>
  <c r="W246"/>
  <c r="K246" s="1"/>
  <c r="L246" s="1"/>
  <c r="M246" s="1"/>
  <c r="N246" s="1"/>
  <c r="O246" s="1"/>
  <c r="P246" s="1"/>
  <c r="Q246" s="1"/>
  <c r="R246" s="1"/>
  <c r="Y303"/>
  <c r="W11"/>
  <c r="K11" s="1"/>
  <c r="L11" s="1"/>
  <c r="Y26"/>
  <c r="Y50"/>
  <c r="W51"/>
  <c r="K51" s="1"/>
  <c r="L51" s="1"/>
  <c r="W57"/>
  <c r="K57" s="1"/>
  <c r="L57" s="1"/>
  <c r="M57" s="1"/>
  <c r="N57" s="1"/>
  <c r="W66"/>
  <c r="K66" s="1"/>
  <c r="L66" s="1"/>
  <c r="Y78"/>
  <c r="W79"/>
  <c r="K79" s="1"/>
  <c r="L79" s="1"/>
  <c r="W83"/>
  <c r="W86"/>
  <c r="K86" s="1"/>
  <c r="L86" s="1"/>
  <c r="Y93"/>
  <c r="Y120"/>
  <c r="Y135"/>
  <c r="Y148"/>
  <c r="W158"/>
  <c r="K158" s="1"/>
  <c r="L158" s="1"/>
  <c r="W163"/>
  <c r="W167"/>
  <c r="K167" s="1"/>
  <c r="L167" s="1"/>
  <c r="Y173"/>
  <c r="Y176"/>
  <c r="Y232"/>
  <c r="Y247"/>
  <c r="Y254"/>
  <c r="Y261"/>
  <c r="W268"/>
  <c r="K268" s="1"/>
  <c r="L268" s="1"/>
  <c r="Y295"/>
  <c r="W306"/>
  <c r="Y309"/>
  <c r="Y313"/>
  <c r="W317"/>
  <c r="K317" s="1"/>
  <c r="L317" s="1"/>
  <c r="Y330"/>
  <c r="Y334"/>
  <c r="Y358"/>
  <c r="Y362"/>
  <c r="W29"/>
  <c r="K29" s="1"/>
  <c r="L29" s="1"/>
  <c r="W33"/>
  <c r="K33" s="1"/>
  <c r="L33" s="1"/>
  <c r="W63"/>
  <c r="K63" s="1"/>
  <c r="L63" s="1"/>
  <c r="M63" s="1"/>
  <c r="N63" s="1"/>
  <c r="X63" s="1"/>
  <c r="Y111"/>
  <c r="W169"/>
  <c r="K169" s="1"/>
  <c r="L169" s="1"/>
  <c r="W180"/>
  <c r="K180" s="1"/>
  <c r="L180" s="1"/>
  <c r="M180" s="1"/>
  <c r="N180" s="1"/>
  <c r="W182"/>
  <c r="K182" s="1"/>
  <c r="L182" s="1"/>
  <c r="W184"/>
  <c r="K184" s="1"/>
  <c r="L184" s="1"/>
  <c r="M184" s="1"/>
  <c r="N184" s="1"/>
  <c r="O184" s="1"/>
  <c r="P184" s="1"/>
  <c r="Q184" s="1"/>
  <c r="R184" s="1"/>
  <c r="Y274"/>
  <c r="Y278"/>
  <c r="W313"/>
  <c r="K313" s="1"/>
  <c r="L313" s="1"/>
  <c r="W327"/>
  <c r="W334"/>
  <c r="W355"/>
  <c r="W359"/>
  <c r="W363"/>
  <c r="Y365"/>
  <c r="Y51"/>
  <c r="Y54"/>
  <c r="W5"/>
  <c r="Y5"/>
  <c r="W9"/>
  <c r="Y9"/>
  <c r="W13"/>
  <c r="Y43"/>
  <c r="W43"/>
  <c r="K50"/>
  <c r="L50" s="1"/>
  <c r="K58"/>
  <c r="L58" s="1"/>
  <c r="W6"/>
  <c r="K10"/>
  <c r="L10" s="1"/>
  <c r="W14"/>
  <c r="K30"/>
  <c r="L30" s="1"/>
  <c r="Y36"/>
  <c r="W36"/>
  <c r="W40"/>
  <c r="Y40"/>
  <c r="W44"/>
  <c r="Y44"/>
  <c r="K89"/>
  <c r="L89" s="1"/>
  <c r="W17"/>
  <c r="W24"/>
  <c r="W7"/>
  <c r="Y15"/>
  <c r="W15"/>
  <c r="K18"/>
  <c r="L18" s="1"/>
  <c r="W37"/>
  <c r="Y37"/>
  <c r="W41"/>
  <c r="K60"/>
  <c r="L60" s="1"/>
  <c r="K61"/>
  <c r="L61" s="1"/>
  <c r="K91"/>
  <c r="L91" s="1"/>
  <c r="W8"/>
  <c r="Y8"/>
  <c r="W12"/>
  <c r="Y12"/>
  <c r="W16"/>
  <c r="Y16"/>
  <c r="W34"/>
  <c r="K38"/>
  <c r="L38" s="1"/>
  <c r="W42"/>
  <c r="K48"/>
  <c r="L48" s="1"/>
  <c r="K83"/>
  <c r="L83" s="1"/>
  <c r="W4"/>
  <c r="W35"/>
  <c r="K95"/>
  <c r="L95" s="1"/>
  <c r="W99"/>
  <c r="Y99"/>
  <c r="Y103"/>
  <c r="W103"/>
  <c r="Y107"/>
  <c r="W107"/>
  <c r="K116"/>
  <c r="L116" s="1"/>
  <c r="W124"/>
  <c r="Y124"/>
  <c r="W125"/>
  <c r="K129"/>
  <c r="L129" s="1"/>
  <c r="W133"/>
  <c r="Y142"/>
  <c r="W142"/>
  <c r="K168"/>
  <c r="L168" s="1"/>
  <c r="W56"/>
  <c r="W65"/>
  <c r="W82"/>
  <c r="W84"/>
  <c r="W122"/>
  <c r="M68"/>
  <c r="N68" s="1"/>
  <c r="X68" s="1"/>
  <c r="M72"/>
  <c r="N72" s="1"/>
  <c r="X72" s="1"/>
  <c r="Y92"/>
  <c r="W92"/>
  <c r="Y100"/>
  <c r="W100"/>
  <c r="W104"/>
  <c r="K108"/>
  <c r="L108" s="1"/>
  <c r="K123"/>
  <c r="L123" s="1"/>
  <c r="W126"/>
  <c r="K130"/>
  <c r="L130" s="1"/>
  <c r="K134"/>
  <c r="L134" s="1"/>
  <c r="K136"/>
  <c r="L136" s="1"/>
  <c r="K138"/>
  <c r="L138" s="1"/>
  <c r="K147"/>
  <c r="L147" s="1"/>
  <c r="K149"/>
  <c r="L149" s="1"/>
  <c r="M151"/>
  <c r="N151" s="1"/>
  <c r="O151" s="1"/>
  <c r="M175"/>
  <c r="N175" s="1"/>
  <c r="O175" s="1"/>
  <c r="M181"/>
  <c r="N181" s="1"/>
  <c r="O181" s="1"/>
  <c r="W97"/>
  <c r="K101"/>
  <c r="L101" s="1"/>
  <c r="W105"/>
  <c r="K110"/>
  <c r="L110" s="1"/>
  <c r="K117"/>
  <c r="L117" s="1"/>
  <c r="Y127"/>
  <c r="W127"/>
  <c r="W131"/>
  <c r="Y131"/>
  <c r="K137"/>
  <c r="L137" s="1"/>
  <c r="K163"/>
  <c r="L163" s="1"/>
  <c r="W46"/>
  <c r="Y58"/>
  <c r="W59"/>
  <c r="Y61"/>
  <c r="W70"/>
  <c r="Y75"/>
  <c r="W77"/>
  <c r="Y79"/>
  <c r="W80"/>
  <c r="Y86"/>
  <c r="Y89"/>
  <c r="W109"/>
  <c r="W144"/>
  <c r="M87"/>
  <c r="N87" s="1"/>
  <c r="X87" s="1"/>
  <c r="K94"/>
  <c r="L94" s="1"/>
  <c r="W98"/>
  <c r="K102"/>
  <c r="L102" s="1"/>
  <c r="W106"/>
  <c r="Y106"/>
  <c r="K113"/>
  <c r="L113" s="1"/>
  <c r="K115"/>
  <c r="L115" s="1"/>
  <c r="K121"/>
  <c r="L121" s="1"/>
  <c r="W128"/>
  <c r="Y128"/>
  <c r="W132"/>
  <c r="K140"/>
  <c r="L140" s="1"/>
  <c r="W141"/>
  <c r="Y141"/>
  <c r="K145"/>
  <c r="L145" s="1"/>
  <c r="K148"/>
  <c r="L148" s="1"/>
  <c r="K155"/>
  <c r="L155" s="1"/>
  <c r="K166"/>
  <c r="L166" s="1"/>
  <c r="K178"/>
  <c r="L178" s="1"/>
  <c r="M182"/>
  <c r="N182" s="1"/>
  <c r="O182" s="1"/>
  <c r="W47"/>
  <c r="W52"/>
  <c r="K54"/>
  <c r="L54" s="1"/>
  <c r="W64"/>
  <c r="W67"/>
  <c r="W71"/>
  <c r="W74"/>
  <c r="K78"/>
  <c r="L78" s="1"/>
  <c r="K90"/>
  <c r="L90" s="1"/>
  <c r="K185"/>
  <c r="L185" s="1"/>
  <c r="W188"/>
  <c r="K192"/>
  <c r="L192" s="1"/>
  <c r="K196"/>
  <c r="L196" s="1"/>
  <c r="K200"/>
  <c r="L200" s="1"/>
  <c r="Y205"/>
  <c r="W205"/>
  <c r="W209"/>
  <c r="W210"/>
  <c r="W211"/>
  <c r="Y211"/>
  <c r="Y212"/>
  <c r="W212"/>
  <c r="K213"/>
  <c r="L213" s="1"/>
  <c r="K217"/>
  <c r="L217" s="1"/>
  <c r="K224"/>
  <c r="L224" s="1"/>
  <c r="K228"/>
  <c r="L228" s="1"/>
  <c r="K232"/>
  <c r="L232" s="1"/>
  <c r="Y239"/>
  <c r="W239"/>
  <c r="M261"/>
  <c r="N261" s="1"/>
  <c r="O261" s="1"/>
  <c r="P261" s="1"/>
  <c r="Q261" s="1"/>
  <c r="R261" s="1"/>
  <c r="M264"/>
  <c r="N264" s="1"/>
  <c r="O264" s="1"/>
  <c r="P264" s="1"/>
  <c r="Q264" s="1"/>
  <c r="R264" s="1"/>
  <c r="W160"/>
  <c r="W162"/>
  <c r="Y180"/>
  <c r="W235"/>
  <c r="M157"/>
  <c r="N157" s="1"/>
  <c r="X157" s="1"/>
  <c r="M183"/>
  <c r="N183" s="1"/>
  <c r="X183" s="1"/>
  <c r="W189"/>
  <c r="K193"/>
  <c r="L193" s="1"/>
  <c r="K206"/>
  <c r="L206" s="1"/>
  <c r="K214"/>
  <c r="L214" s="1"/>
  <c r="K215"/>
  <c r="L215" s="1"/>
  <c r="K219"/>
  <c r="L219" s="1"/>
  <c r="K223"/>
  <c r="L223" s="1"/>
  <c r="K231"/>
  <c r="L231" s="1"/>
  <c r="W236"/>
  <c r="Y236"/>
  <c r="W240"/>
  <c r="Y240"/>
  <c r="K242"/>
  <c r="L242" s="1"/>
  <c r="K243"/>
  <c r="L243" s="1"/>
  <c r="K245"/>
  <c r="L245" s="1"/>
  <c r="K248"/>
  <c r="L248" s="1"/>
  <c r="K255"/>
  <c r="L255" s="1"/>
  <c r="M257"/>
  <c r="N257" s="1"/>
  <c r="O257" s="1"/>
  <c r="P257" s="1"/>
  <c r="Q257" s="1"/>
  <c r="R257" s="1"/>
  <c r="K262"/>
  <c r="L262" s="1"/>
  <c r="K266"/>
  <c r="L266" s="1"/>
  <c r="K267"/>
  <c r="L267" s="1"/>
  <c r="M270"/>
  <c r="N270" s="1"/>
  <c r="O270" s="1"/>
  <c r="Y190"/>
  <c r="W190"/>
  <c r="W194"/>
  <c r="Y194"/>
  <c r="K198"/>
  <c r="L198" s="1"/>
  <c r="K202"/>
  <c r="L202" s="1"/>
  <c r="W203"/>
  <c r="K218"/>
  <c r="L218" s="1"/>
  <c r="K222"/>
  <c r="L222" s="1"/>
  <c r="K226"/>
  <c r="L226" s="1"/>
  <c r="K230"/>
  <c r="L230" s="1"/>
  <c r="W237"/>
  <c r="M252"/>
  <c r="N252" s="1"/>
  <c r="O252" s="1"/>
  <c r="M269"/>
  <c r="N269" s="1"/>
  <c r="O269" s="1"/>
  <c r="Y155"/>
  <c r="Y166"/>
  <c r="Y170"/>
  <c r="W171"/>
  <c r="W207"/>
  <c r="W220"/>
  <c r="M172"/>
  <c r="N172" s="1"/>
  <c r="X172" s="1"/>
  <c r="M176"/>
  <c r="N176" s="1"/>
  <c r="X176" s="1"/>
  <c r="M179"/>
  <c r="N179" s="1"/>
  <c r="X179" s="1"/>
  <c r="K186"/>
  <c r="L186" s="1"/>
  <c r="W187"/>
  <c r="Y187"/>
  <c r="W191"/>
  <c r="Y191"/>
  <c r="W195"/>
  <c r="K197"/>
  <c r="L197" s="1"/>
  <c r="K199"/>
  <c r="L199" s="1"/>
  <c r="K201"/>
  <c r="L201" s="1"/>
  <c r="W204"/>
  <c r="Y204"/>
  <c r="Y208"/>
  <c r="W208"/>
  <c r="K216"/>
  <c r="L216" s="1"/>
  <c r="K221"/>
  <c r="L221" s="1"/>
  <c r="K225"/>
  <c r="L225" s="1"/>
  <c r="K227"/>
  <c r="L227" s="1"/>
  <c r="K229"/>
  <c r="L229" s="1"/>
  <c r="K233"/>
  <c r="L233" s="1"/>
  <c r="K234"/>
  <c r="L234" s="1"/>
  <c r="W238"/>
  <c r="K271"/>
  <c r="L271" s="1"/>
  <c r="K272"/>
  <c r="L272" s="1"/>
  <c r="K273"/>
  <c r="L273" s="1"/>
  <c r="Y152"/>
  <c r="W152"/>
  <c r="K165"/>
  <c r="L165" s="1"/>
  <c r="W173"/>
  <c r="W177"/>
  <c r="K278"/>
  <c r="L278" s="1"/>
  <c r="K287"/>
  <c r="L287" s="1"/>
  <c r="K291"/>
  <c r="L291" s="1"/>
  <c r="K295"/>
  <c r="L295" s="1"/>
  <c r="Y296"/>
  <c r="W296"/>
  <c r="M310"/>
  <c r="N310" s="1"/>
  <c r="O310" s="1"/>
  <c r="P310" s="1"/>
  <c r="Q310" s="1"/>
  <c r="K311"/>
  <c r="L311" s="1"/>
  <c r="K316"/>
  <c r="L316" s="1"/>
  <c r="W244"/>
  <c r="Y271"/>
  <c r="M250"/>
  <c r="N250" s="1"/>
  <c r="X250" s="1"/>
  <c r="M251"/>
  <c r="N251" s="1"/>
  <c r="X251" s="1"/>
  <c r="M258"/>
  <c r="N258" s="1"/>
  <c r="X258" s="1"/>
  <c r="K276"/>
  <c r="L276" s="1"/>
  <c r="K279"/>
  <c r="L279" s="1"/>
  <c r="K282"/>
  <c r="L282" s="1"/>
  <c r="K286"/>
  <c r="L286" s="1"/>
  <c r="K294"/>
  <c r="L294" s="1"/>
  <c r="K297"/>
  <c r="L297" s="1"/>
  <c r="K304"/>
  <c r="L304" s="1"/>
  <c r="Y264"/>
  <c r="K277"/>
  <c r="L277" s="1"/>
  <c r="K281"/>
  <c r="L281" s="1"/>
  <c r="K285"/>
  <c r="L285" s="1"/>
  <c r="K289"/>
  <c r="L289" s="1"/>
  <c r="K293"/>
  <c r="L293" s="1"/>
  <c r="M301"/>
  <c r="N301" s="1"/>
  <c r="O301" s="1"/>
  <c r="M305"/>
  <c r="N305" s="1"/>
  <c r="O305" s="1"/>
  <c r="K306"/>
  <c r="L306" s="1"/>
  <c r="M307"/>
  <c r="N307" s="1"/>
  <c r="O307" s="1"/>
  <c r="M314"/>
  <c r="N314" s="1"/>
  <c r="O314" s="1"/>
  <c r="Y250"/>
  <c r="W253"/>
  <c r="W256"/>
  <c r="W260"/>
  <c r="W274"/>
  <c r="W283"/>
  <c r="W298"/>
  <c r="M247"/>
  <c r="N247" s="1"/>
  <c r="X247" s="1"/>
  <c r="M263"/>
  <c r="N263" s="1"/>
  <c r="X263" s="1"/>
  <c r="W275"/>
  <c r="Y275"/>
  <c r="K280"/>
  <c r="L280" s="1"/>
  <c r="K284"/>
  <c r="L284" s="1"/>
  <c r="K288"/>
  <c r="L288" s="1"/>
  <c r="K290"/>
  <c r="L290" s="1"/>
  <c r="K292"/>
  <c r="L292" s="1"/>
  <c r="Y299"/>
  <c r="W299"/>
  <c r="M309"/>
  <c r="N309" s="1"/>
  <c r="O309" s="1"/>
  <c r="P309" s="1"/>
  <c r="Q309" s="1"/>
  <c r="W249"/>
  <c r="W254"/>
  <c r="Y323"/>
  <c r="W323"/>
  <c r="K330"/>
  <c r="L330" s="1"/>
  <c r="K336"/>
  <c r="L336" s="1"/>
  <c r="W337"/>
  <c r="Y337"/>
  <c r="Y345"/>
  <c r="W345"/>
  <c r="W349"/>
  <c r="K353"/>
  <c r="L353" s="1"/>
  <c r="K354"/>
  <c r="L354" s="1"/>
  <c r="K358"/>
  <c r="L358" s="1"/>
  <c r="K362"/>
  <c r="L362" s="1"/>
  <c r="K365"/>
  <c r="L365" s="1"/>
  <c r="X314"/>
  <c r="W332"/>
  <c r="W360"/>
  <c r="M302"/>
  <c r="N302" s="1"/>
  <c r="X302" s="1"/>
  <c r="M315"/>
  <c r="N315" s="1"/>
  <c r="X315" s="1"/>
  <c r="W324"/>
  <c r="Y324"/>
  <c r="K329"/>
  <c r="L329" s="1"/>
  <c r="K333"/>
  <c r="L333" s="1"/>
  <c r="K335"/>
  <c r="L335" s="1"/>
  <c r="Y338"/>
  <c r="W338"/>
  <c r="Y341"/>
  <c r="W341"/>
  <c r="W342"/>
  <c r="K346"/>
  <c r="L346" s="1"/>
  <c r="W350"/>
  <c r="K357"/>
  <c r="L357" s="1"/>
  <c r="K361"/>
  <c r="L361" s="1"/>
  <c r="W303"/>
  <c r="Y310"/>
  <c r="W312"/>
  <c r="W318"/>
  <c r="W320"/>
  <c r="W321"/>
  <c r="K325"/>
  <c r="L325" s="1"/>
  <c r="K328"/>
  <c r="L328" s="1"/>
  <c r="K339"/>
  <c r="L339" s="1"/>
  <c r="W343"/>
  <c r="W351"/>
  <c r="Y351"/>
  <c r="K356"/>
  <c r="L356" s="1"/>
  <c r="K364"/>
  <c r="L364" s="1"/>
  <c r="K366"/>
  <c r="L366" s="1"/>
  <c r="W300"/>
  <c r="Y302"/>
  <c r="W308"/>
  <c r="W340"/>
  <c r="W347"/>
  <c r="M313"/>
  <c r="N313" s="1"/>
  <c r="X313" s="1"/>
  <c r="Z313" s="1"/>
  <c r="AA313" s="1"/>
  <c r="W322"/>
  <c r="K326"/>
  <c r="L326" s="1"/>
  <c r="K327"/>
  <c r="L327" s="1"/>
  <c r="K331"/>
  <c r="L331" s="1"/>
  <c r="K334"/>
  <c r="L334" s="1"/>
  <c r="W344"/>
  <c r="Y344"/>
  <c r="Y348"/>
  <c r="W348"/>
  <c r="Y352"/>
  <c r="W352"/>
  <c r="K355"/>
  <c r="L355" s="1"/>
  <c r="K359"/>
  <c r="L359" s="1"/>
  <c r="K363"/>
  <c r="L363" s="1"/>
  <c r="U366" i="7"/>
  <c r="V366" s="1"/>
  <c r="S366"/>
  <c r="T366" s="1"/>
  <c r="J366"/>
  <c r="AA365"/>
  <c r="U365"/>
  <c r="V365" s="1"/>
  <c r="S365"/>
  <c r="T365" s="1"/>
  <c r="R365"/>
  <c r="J365"/>
  <c r="U364"/>
  <c r="V364" s="1"/>
  <c r="S364"/>
  <c r="T364" s="1"/>
  <c r="J364"/>
  <c r="U363"/>
  <c r="V363" s="1"/>
  <c r="S363"/>
  <c r="T363" s="1"/>
  <c r="J363"/>
  <c r="U362"/>
  <c r="V362" s="1"/>
  <c r="S362"/>
  <c r="T362" s="1"/>
  <c r="J362"/>
  <c r="U361"/>
  <c r="V361" s="1"/>
  <c r="S361"/>
  <c r="T361" s="1"/>
  <c r="U360"/>
  <c r="V360" s="1"/>
  <c r="S360"/>
  <c r="T360" s="1"/>
  <c r="U359"/>
  <c r="V359" s="1"/>
  <c r="S359"/>
  <c r="T359" s="1"/>
  <c r="J359"/>
  <c r="U358"/>
  <c r="V358" s="1"/>
  <c r="S358"/>
  <c r="T358" s="1"/>
  <c r="J358"/>
  <c r="U357"/>
  <c r="V357" s="1"/>
  <c r="S357"/>
  <c r="T357" s="1"/>
  <c r="J357"/>
  <c r="U356"/>
  <c r="V356" s="1"/>
  <c r="S356"/>
  <c r="T356" s="1"/>
  <c r="J356"/>
  <c r="U355"/>
  <c r="V355" s="1"/>
  <c r="S355"/>
  <c r="T355" s="1"/>
  <c r="J355"/>
  <c r="U354"/>
  <c r="V354" s="1"/>
  <c r="S354"/>
  <c r="T354" s="1"/>
  <c r="U353"/>
  <c r="V353" s="1"/>
  <c r="S353"/>
  <c r="T353" s="1"/>
  <c r="U352"/>
  <c r="V352" s="1"/>
  <c r="S352"/>
  <c r="T352" s="1"/>
  <c r="J352"/>
  <c r="U351"/>
  <c r="V351" s="1"/>
  <c r="S351"/>
  <c r="T351" s="1"/>
  <c r="J351"/>
  <c r="U350"/>
  <c r="V350" s="1"/>
  <c r="S350"/>
  <c r="T350" s="1"/>
  <c r="J350"/>
  <c r="U349"/>
  <c r="V349" s="1"/>
  <c r="S349"/>
  <c r="T349" s="1"/>
  <c r="J349"/>
  <c r="U348"/>
  <c r="V348" s="1"/>
  <c r="S348"/>
  <c r="T348" s="1"/>
  <c r="J348"/>
  <c r="U347"/>
  <c r="V347" s="1"/>
  <c r="S347"/>
  <c r="T347" s="1"/>
  <c r="U346"/>
  <c r="V346" s="1"/>
  <c r="S346"/>
  <c r="T346" s="1"/>
  <c r="U345"/>
  <c r="V345" s="1"/>
  <c r="S345"/>
  <c r="T345" s="1"/>
  <c r="J345"/>
  <c r="U344"/>
  <c r="V344" s="1"/>
  <c r="T344"/>
  <c r="S344"/>
  <c r="J344"/>
  <c r="U343"/>
  <c r="V343" s="1"/>
  <c r="S343"/>
  <c r="T343" s="1"/>
  <c r="J343"/>
  <c r="U342"/>
  <c r="V342" s="1"/>
  <c r="S342"/>
  <c r="T342" s="1"/>
  <c r="J342"/>
  <c r="AA341"/>
  <c r="U341"/>
  <c r="V341" s="1"/>
  <c r="S341"/>
  <c r="T341" s="1"/>
  <c r="R341"/>
  <c r="J341"/>
  <c r="AA340"/>
  <c r="U340"/>
  <c r="V340" s="1"/>
  <c r="S340"/>
  <c r="T340" s="1"/>
  <c r="R340"/>
  <c r="U339"/>
  <c r="V339" s="1"/>
  <c r="S339"/>
  <c r="T339" s="1"/>
  <c r="U338"/>
  <c r="V338" s="1"/>
  <c r="S338"/>
  <c r="T338" s="1"/>
  <c r="J338"/>
  <c r="U337"/>
  <c r="V337" s="1"/>
  <c r="S337"/>
  <c r="T337" s="1"/>
  <c r="J337"/>
  <c r="U336"/>
  <c r="V336" s="1"/>
  <c r="S336"/>
  <c r="T336" s="1"/>
  <c r="J336"/>
  <c r="U335"/>
  <c r="V335" s="1"/>
  <c r="S335"/>
  <c r="T335" s="1"/>
  <c r="J335"/>
  <c r="AA334"/>
  <c r="U334"/>
  <c r="V334" s="1"/>
  <c r="S334"/>
  <c r="T334" s="1"/>
  <c r="R334"/>
  <c r="J334"/>
  <c r="U333"/>
  <c r="V333" s="1"/>
  <c r="S333"/>
  <c r="T333" s="1"/>
  <c r="U332"/>
  <c r="V332" s="1"/>
  <c r="S332"/>
  <c r="T332" s="1"/>
  <c r="U331"/>
  <c r="V331" s="1"/>
  <c r="S331"/>
  <c r="T331" s="1"/>
  <c r="J331"/>
  <c r="U330"/>
  <c r="V330" s="1"/>
  <c r="S330"/>
  <c r="T330" s="1"/>
  <c r="J330"/>
  <c r="U329"/>
  <c r="V329" s="1"/>
  <c r="S329"/>
  <c r="T329" s="1"/>
  <c r="J329"/>
  <c r="U328"/>
  <c r="V328" s="1"/>
  <c r="S328"/>
  <c r="T328" s="1"/>
  <c r="J328"/>
  <c r="U327"/>
  <c r="V327" s="1"/>
  <c r="S327"/>
  <c r="T327" s="1"/>
  <c r="J327"/>
  <c r="U326"/>
  <c r="V326" s="1"/>
  <c r="S326"/>
  <c r="T326" s="1"/>
  <c r="U325"/>
  <c r="V325" s="1"/>
  <c r="S325"/>
  <c r="T325" s="1"/>
  <c r="U324"/>
  <c r="V324" s="1"/>
  <c r="S324"/>
  <c r="T324" s="1"/>
  <c r="J324"/>
  <c r="U323"/>
  <c r="V323" s="1"/>
  <c r="S323"/>
  <c r="T323" s="1"/>
  <c r="J323"/>
  <c r="U322"/>
  <c r="V322" s="1"/>
  <c r="S322"/>
  <c r="T322" s="1"/>
  <c r="J322"/>
  <c r="U321"/>
  <c r="V321" s="1"/>
  <c r="S321"/>
  <c r="T321" s="1"/>
  <c r="J321"/>
  <c r="U320"/>
  <c r="V320" s="1"/>
  <c r="S320"/>
  <c r="T320" s="1"/>
  <c r="J320"/>
  <c r="U319"/>
  <c r="V319" s="1"/>
  <c r="S319"/>
  <c r="T319" s="1"/>
  <c r="U318"/>
  <c r="V318" s="1"/>
  <c r="S318"/>
  <c r="T318" s="1"/>
  <c r="U317"/>
  <c r="V317" s="1"/>
  <c r="S317"/>
  <c r="T317" s="1"/>
  <c r="J317"/>
  <c r="U316"/>
  <c r="V316" s="1"/>
  <c r="S316"/>
  <c r="T316" s="1"/>
  <c r="U315"/>
  <c r="V315" s="1"/>
  <c r="S315"/>
  <c r="T315" s="1"/>
  <c r="W315" s="1"/>
  <c r="K315" s="1"/>
  <c r="L315" s="1"/>
  <c r="M315" s="1"/>
  <c r="N315" s="1"/>
  <c r="J315"/>
  <c r="U314"/>
  <c r="V314" s="1"/>
  <c r="S314"/>
  <c r="T314" s="1"/>
  <c r="J314"/>
  <c r="U313"/>
  <c r="V313" s="1"/>
  <c r="S313"/>
  <c r="T313" s="1"/>
  <c r="W313" s="1"/>
  <c r="K313" s="1"/>
  <c r="L313" s="1"/>
  <c r="J313"/>
  <c r="U312"/>
  <c r="V312" s="1"/>
  <c r="S312"/>
  <c r="T312" s="1"/>
  <c r="U311"/>
  <c r="V311" s="1"/>
  <c r="S311"/>
  <c r="T311" s="1"/>
  <c r="AA310"/>
  <c r="U310"/>
  <c r="V310" s="1"/>
  <c r="S310"/>
  <c r="T310" s="1"/>
  <c r="R310"/>
  <c r="J310"/>
  <c r="AA309"/>
  <c r="U309"/>
  <c r="V309" s="1"/>
  <c r="S309"/>
  <c r="T309" s="1"/>
  <c r="R309"/>
  <c r="J309"/>
  <c r="U308"/>
  <c r="V308" s="1"/>
  <c r="S308"/>
  <c r="T308" s="1"/>
  <c r="J308"/>
  <c r="U307"/>
  <c r="V307" s="1"/>
  <c r="S307"/>
  <c r="T307" s="1"/>
  <c r="J307"/>
  <c r="U306"/>
  <c r="V306" s="1"/>
  <c r="S306"/>
  <c r="T306" s="1"/>
  <c r="AA305"/>
  <c r="U305"/>
  <c r="V305" s="1"/>
  <c r="S305"/>
  <c r="T305" s="1"/>
  <c r="W305" s="1"/>
  <c r="K305" s="1"/>
  <c r="L305" s="1"/>
  <c r="R305"/>
  <c r="U304"/>
  <c r="V304" s="1"/>
  <c r="S304"/>
  <c r="T304" s="1"/>
  <c r="AA303"/>
  <c r="U303"/>
  <c r="V303" s="1"/>
  <c r="S303"/>
  <c r="T303" s="1"/>
  <c r="R303"/>
  <c r="J303"/>
  <c r="U302"/>
  <c r="V302" s="1"/>
  <c r="S302"/>
  <c r="T302" s="1"/>
  <c r="J302"/>
  <c r="U301"/>
  <c r="V301" s="1"/>
  <c r="S301"/>
  <c r="T301" s="1"/>
  <c r="J301"/>
  <c r="U300"/>
  <c r="V300" s="1"/>
  <c r="S300"/>
  <c r="T300" s="1"/>
  <c r="J300"/>
  <c r="U299"/>
  <c r="V299" s="1"/>
  <c r="S299"/>
  <c r="T299" s="1"/>
  <c r="J299"/>
  <c r="U298"/>
  <c r="V298" s="1"/>
  <c r="S298"/>
  <c r="T298" s="1"/>
  <c r="U297"/>
  <c r="V297" s="1"/>
  <c r="S297"/>
  <c r="T297" s="1"/>
  <c r="U296"/>
  <c r="V296" s="1"/>
  <c r="S296"/>
  <c r="T296" s="1"/>
  <c r="J296"/>
  <c r="U295"/>
  <c r="V295" s="1"/>
  <c r="S295"/>
  <c r="T295" s="1"/>
  <c r="J295"/>
  <c r="U294"/>
  <c r="V294" s="1"/>
  <c r="S294"/>
  <c r="T294" s="1"/>
  <c r="J294"/>
  <c r="U293"/>
  <c r="V293" s="1"/>
  <c r="S293"/>
  <c r="T293" s="1"/>
  <c r="J293"/>
  <c r="U292"/>
  <c r="V292" s="1"/>
  <c r="S292"/>
  <c r="T292" s="1"/>
  <c r="J292"/>
  <c r="U291"/>
  <c r="V291" s="1"/>
  <c r="S291"/>
  <c r="T291" s="1"/>
  <c r="U290"/>
  <c r="V290" s="1"/>
  <c r="S290"/>
  <c r="T290" s="1"/>
  <c r="U289"/>
  <c r="V289" s="1"/>
  <c r="S289"/>
  <c r="T289" s="1"/>
  <c r="J289"/>
  <c r="U288"/>
  <c r="V288" s="1"/>
  <c r="S288"/>
  <c r="T288" s="1"/>
  <c r="J288"/>
  <c r="U287"/>
  <c r="V287" s="1"/>
  <c r="S287"/>
  <c r="T287" s="1"/>
  <c r="J287"/>
  <c r="U286"/>
  <c r="V286" s="1"/>
  <c r="S286"/>
  <c r="T286" s="1"/>
  <c r="J286"/>
  <c r="U285"/>
  <c r="V285" s="1"/>
  <c r="S285"/>
  <c r="T285" s="1"/>
  <c r="J285"/>
  <c r="U284"/>
  <c r="V284" s="1"/>
  <c r="S284"/>
  <c r="T284" s="1"/>
  <c r="U283"/>
  <c r="V283" s="1"/>
  <c r="S283"/>
  <c r="T283" s="1"/>
  <c r="U282"/>
  <c r="V282" s="1"/>
  <c r="S282"/>
  <c r="T282" s="1"/>
  <c r="J282"/>
  <c r="U281"/>
  <c r="V281" s="1"/>
  <c r="S281"/>
  <c r="T281" s="1"/>
  <c r="J281"/>
  <c r="U280"/>
  <c r="V280" s="1"/>
  <c r="S280"/>
  <c r="T280" s="1"/>
  <c r="J280"/>
  <c r="AA279"/>
  <c r="U279"/>
  <c r="V279" s="1"/>
  <c r="S279"/>
  <c r="T279" s="1"/>
  <c r="R279"/>
  <c r="J279"/>
  <c r="AA278"/>
  <c r="U278"/>
  <c r="V278" s="1"/>
  <c r="S278"/>
  <c r="T278" s="1"/>
  <c r="R278"/>
  <c r="J278"/>
  <c r="U277"/>
  <c r="V277" s="1"/>
  <c r="S277"/>
  <c r="T277" s="1"/>
  <c r="U276"/>
  <c r="V276" s="1"/>
  <c r="S276"/>
  <c r="T276" s="1"/>
  <c r="U275"/>
  <c r="V275" s="1"/>
  <c r="S275"/>
  <c r="T275" s="1"/>
  <c r="J275"/>
  <c r="AA274"/>
  <c r="U274"/>
  <c r="V274" s="1"/>
  <c r="S274"/>
  <c r="T274" s="1"/>
  <c r="R274"/>
  <c r="J274"/>
  <c r="U273"/>
  <c r="V273" s="1"/>
  <c r="S273"/>
  <c r="T273" s="1"/>
  <c r="J273"/>
  <c r="AA272"/>
  <c r="U272"/>
  <c r="V272" s="1"/>
  <c r="S272"/>
  <c r="T272" s="1"/>
  <c r="R272"/>
  <c r="J272"/>
  <c r="U271"/>
  <c r="V271" s="1"/>
  <c r="S271"/>
  <c r="T271" s="1"/>
  <c r="J271"/>
  <c r="U270"/>
  <c r="V270" s="1"/>
  <c r="S270"/>
  <c r="T270" s="1"/>
  <c r="U269"/>
  <c r="V269" s="1"/>
  <c r="S269"/>
  <c r="T269" s="1"/>
  <c r="U268"/>
  <c r="V268" s="1"/>
  <c r="S268"/>
  <c r="T268" s="1"/>
  <c r="J268"/>
  <c r="U267"/>
  <c r="V267" s="1"/>
  <c r="S267"/>
  <c r="T267" s="1"/>
  <c r="J267"/>
  <c r="U266"/>
  <c r="V266" s="1"/>
  <c r="S266"/>
  <c r="T266" s="1"/>
  <c r="J266"/>
  <c r="U265"/>
  <c r="V265" s="1"/>
  <c r="S265"/>
  <c r="T265" s="1"/>
  <c r="J265"/>
  <c r="U264"/>
  <c r="V264" s="1"/>
  <c r="S264"/>
  <c r="T264" s="1"/>
  <c r="J264"/>
  <c r="U263"/>
  <c r="V263" s="1"/>
  <c r="S263"/>
  <c r="T263" s="1"/>
  <c r="U262"/>
  <c r="V262" s="1"/>
  <c r="S262"/>
  <c r="T262" s="1"/>
  <c r="U261"/>
  <c r="V261" s="1"/>
  <c r="S261"/>
  <c r="T261" s="1"/>
  <c r="J261"/>
  <c r="U260"/>
  <c r="V260" s="1"/>
  <c r="S260"/>
  <c r="T260" s="1"/>
  <c r="J260"/>
  <c r="U259"/>
  <c r="V259" s="1"/>
  <c r="S259"/>
  <c r="T259" s="1"/>
  <c r="J259"/>
  <c r="U258"/>
  <c r="V258" s="1"/>
  <c r="S258"/>
  <c r="T258" s="1"/>
  <c r="J258"/>
  <c r="U257"/>
  <c r="V257" s="1"/>
  <c r="S257"/>
  <c r="T257" s="1"/>
  <c r="J257"/>
  <c r="U256"/>
  <c r="V256" s="1"/>
  <c r="S256"/>
  <c r="T256" s="1"/>
  <c r="U255"/>
  <c r="V255" s="1"/>
  <c r="S255"/>
  <c r="T255" s="1"/>
  <c r="U254"/>
  <c r="V254" s="1"/>
  <c r="S254"/>
  <c r="T254" s="1"/>
  <c r="J254"/>
  <c r="U253"/>
  <c r="V253" s="1"/>
  <c r="S253"/>
  <c r="T253" s="1"/>
  <c r="J253"/>
  <c r="U252"/>
  <c r="V252" s="1"/>
  <c r="S252"/>
  <c r="T252" s="1"/>
  <c r="J252"/>
  <c r="U251"/>
  <c r="V251" s="1"/>
  <c r="S251"/>
  <c r="T251" s="1"/>
  <c r="J251"/>
  <c r="AA250"/>
  <c r="U250"/>
  <c r="V250" s="1"/>
  <c r="S250"/>
  <c r="T250" s="1"/>
  <c r="W250" s="1"/>
  <c r="K250" s="1"/>
  <c r="L250" s="1"/>
  <c r="R250"/>
  <c r="J250"/>
  <c r="U249"/>
  <c r="V249" s="1"/>
  <c r="S249"/>
  <c r="T249" s="1"/>
  <c r="AA248"/>
  <c r="U248"/>
  <c r="V248" s="1"/>
  <c r="S248"/>
  <c r="T248" s="1"/>
  <c r="R248"/>
  <c r="AA247"/>
  <c r="U247"/>
  <c r="V247" s="1"/>
  <c r="S247"/>
  <c r="T247" s="1"/>
  <c r="R247"/>
  <c r="J247"/>
  <c r="U246"/>
  <c r="V246" s="1"/>
  <c r="S246"/>
  <c r="T246" s="1"/>
  <c r="J246"/>
  <c r="U245"/>
  <c r="V245" s="1"/>
  <c r="S245"/>
  <c r="T245" s="1"/>
  <c r="J245"/>
  <c r="U244"/>
  <c r="V244" s="1"/>
  <c r="S244"/>
  <c r="T244" s="1"/>
  <c r="J244"/>
  <c r="AA243"/>
  <c r="U243"/>
  <c r="V243" s="1"/>
  <c r="S243"/>
  <c r="T243" s="1"/>
  <c r="R243"/>
  <c r="J243"/>
  <c r="U242"/>
  <c r="V242" s="1"/>
  <c r="S242"/>
  <c r="T242" s="1"/>
  <c r="AA241"/>
  <c r="U241"/>
  <c r="V241" s="1"/>
  <c r="S241"/>
  <c r="T241" s="1"/>
  <c r="R241"/>
  <c r="U240"/>
  <c r="V240" s="1"/>
  <c r="S240"/>
  <c r="T240" s="1"/>
  <c r="J240"/>
  <c r="U239"/>
  <c r="V239" s="1"/>
  <c r="S239"/>
  <c r="T239" s="1"/>
  <c r="J239"/>
  <c r="U238"/>
  <c r="V238" s="1"/>
  <c r="S238"/>
  <c r="T238" s="1"/>
  <c r="J238"/>
  <c r="U237"/>
  <c r="V237" s="1"/>
  <c r="S237"/>
  <c r="T237" s="1"/>
  <c r="J237"/>
  <c r="U236"/>
  <c r="V236" s="1"/>
  <c r="S236"/>
  <c r="T236" s="1"/>
  <c r="J236"/>
  <c r="U235"/>
  <c r="V235" s="1"/>
  <c r="S235"/>
  <c r="T235" s="1"/>
  <c r="U234"/>
  <c r="V234" s="1"/>
  <c r="S234"/>
  <c r="T234" s="1"/>
  <c r="U233"/>
  <c r="V233" s="1"/>
  <c r="S233"/>
  <c r="T233" s="1"/>
  <c r="J233"/>
  <c r="U232"/>
  <c r="V232" s="1"/>
  <c r="S232"/>
  <c r="T232" s="1"/>
  <c r="J232"/>
  <c r="U231"/>
  <c r="V231" s="1"/>
  <c r="S231"/>
  <c r="T231" s="1"/>
  <c r="J231"/>
  <c r="U230"/>
  <c r="V230" s="1"/>
  <c r="S230"/>
  <c r="T230" s="1"/>
  <c r="J230"/>
  <c r="U229"/>
  <c r="V229" s="1"/>
  <c r="S229"/>
  <c r="T229" s="1"/>
  <c r="J229"/>
  <c r="U228"/>
  <c r="V228" s="1"/>
  <c r="S228"/>
  <c r="T228" s="1"/>
  <c r="U227"/>
  <c r="V227" s="1"/>
  <c r="S227"/>
  <c r="T227" s="1"/>
  <c r="U226"/>
  <c r="V226" s="1"/>
  <c r="S226"/>
  <c r="T226" s="1"/>
  <c r="J226"/>
  <c r="U225"/>
  <c r="V225" s="1"/>
  <c r="S225"/>
  <c r="T225" s="1"/>
  <c r="W225" s="1"/>
  <c r="J225"/>
  <c r="U224"/>
  <c r="V224" s="1"/>
  <c r="S224"/>
  <c r="T224" s="1"/>
  <c r="J224"/>
  <c r="U223"/>
  <c r="V223" s="1"/>
  <c r="S223"/>
  <c r="T223" s="1"/>
  <c r="J223"/>
  <c r="U222"/>
  <c r="V222" s="1"/>
  <c r="S222"/>
  <c r="T222" s="1"/>
  <c r="J222"/>
  <c r="U221"/>
  <c r="V221" s="1"/>
  <c r="S221"/>
  <c r="T221" s="1"/>
  <c r="U220"/>
  <c r="V220" s="1"/>
  <c r="S220"/>
  <c r="T220" s="1"/>
  <c r="U219"/>
  <c r="V219" s="1"/>
  <c r="S219"/>
  <c r="T219" s="1"/>
  <c r="W219" s="1"/>
  <c r="J219"/>
  <c r="U218"/>
  <c r="V218" s="1"/>
  <c r="S218"/>
  <c r="T218" s="1"/>
  <c r="J218"/>
  <c r="AA217"/>
  <c r="U217"/>
  <c r="V217" s="1"/>
  <c r="S217"/>
  <c r="T217" s="1"/>
  <c r="R217"/>
  <c r="J217"/>
  <c r="AA216"/>
  <c r="U216"/>
  <c r="V216" s="1"/>
  <c r="S216"/>
  <c r="T216" s="1"/>
  <c r="R216"/>
  <c r="J216"/>
  <c r="U215"/>
  <c r="V215" s="1"/>
  <c r="S215"/>
  <c r="T215" s="1"/>
  <c r="W215" s="1"/>
  <c r="J215"/>
  <c r="U214"/>
  <c r="V214" s="1"/>
  <c r="S214"/>
  <c r="T214" s="1"/>
  <c r="U213"/>
  <c r="V213" s="1"/>
  <c r="S213"/>
  <c r="T213" s="1"/>
  <c r="AA212"/>
  <c r="U212"/>
  <c r="V212" s="1"/>
  <c r="S212"/>
  <c r="T212" s="1"/>
  <c r="R212"/>
  <c r="J212"/>
  <c r="U211"/>
  <c r="V211" s="1"/>
  <c r="S211"/>
  <c r="T211" s="1"/>
  <c r="J211"/>
  <c r="AA210"/>
  <c r="U210"/>
  <c r="V210" s="1"/>
  <c r="S210"/>
  <c r="T210" s="1"/>
  <c r="R210"/>
  <c r="J210"/>
  <c r="U209"/>
  <c r="V209" s="1"/>
  <c r="S209"/>
  <c r="T209" s="1"/>
  <c r="J209"/>
  <c r="U208"/>
  <c r="V208" s="1"/>
  <c r="S208"/>
  <c r="T208" s="1"/>
  <c r="J208"/>
  <c r="U207"/>
  <c r="V207" s="1"/>
  <c r="S207"/>
  <c r="T207" s="1"/>
  <c r="U206"/>
  <c r="V206" s="1"/>
  <c r="S206"/>
  <c r="T206" s="1"/>
  <c r="U205"/>
  <c r="V205" s="1"/>
  <c r="S205"/>
  <c r="T205" s="1"/>
  <c r="J205"/>
  <c r="U204"/>
  <c r="V204" s="1"/>
  <c r="S204"/>
  <c r="T204" s="1"/>
  <c r="J204"/>
  <c r="U203"/>
  <c r="V203" s="1"/>
  <c r="S203"/>
  <c r="T203" s="1"/>
  <c r="W203" s="1"/>
  <c r="J203"/>
  <c r="U202"/>
  <c r="V202" s="1"/>
  <c r="S202"/>
  <c r="T202" s="1"/>
  <c r="J202"/>
  <c r="U201"/>
  <c r="V201" s="1"/>
  <c r="S201"/>
  <c r="T201" s="1"/>
  <c r="J201"/>
  <c r="U200"/>
  <c r="V200" s="1"/>
  <c r="S200"/>
  <c r="T200" s="1"/>
  <c r="U199"/>
  <c r="V199" s="1"/>
  <c r="S199"/>
  <c r="T199" s="1"/>
  <c r="U198"/>
  <c r="V198" s="1"/>
  <c r="S198"/>
  <c r="T198" s="1"/>
  <c r="J198"/>
  <c r="U197"/>
  <c r="V197" s="1"/>
  <c r="S197"/>
  <c r="T197" s="1"/>
  <c r="W197" s="1"/>
  <c r="J197"/>
  <c r="U196"/>
  <c r="V196" s="1"/>
  <c r="S196"/>
  <c r="T196" s="1"/>
  <c r="U195"/>
  <c r="V195" s="1"/>
  <c r="S195"/>
  <c r="T195" s="1"/>
  <c r="J195"/>
  <c r="U194"/>
  <c r="V194" s="1"/>
  <c r="S194"/>
  <c r="T194" s="1"/>
  <c r="J194"/>
  <c r="U193"/>
  <c r="V193" s="1"/>
  <c r="S193"/>
  <c r="T193" s="1"/>
  <c r="U192"/>
  <c r="V192" s="1"/>
  <c r="S192"/>
  <c r="T192" s="1"/>
  <c r="U191"/>
  <c r="V191" s="1"/>
  <c r="S191"/>
  <c r="T191" s="1"/>
  <c r="J191"/>
  <c r="U190"/>
  <c r="V190" s="1"/>
  <c r="S190"/>
  <c r="T190" s="1"/>
  <c r="J190"/>
  <c r="U189"/>
  <c r="V189" s="1"/>
  <c r="S189"/>
  <c r="T189" s="1"/>
  <c r="J189"/>
  <c r="U188"/>
  <c r="V188" s="1"/>
  <c r="S188"/>
  <c r="T188" s="1"/>
  <c r="J188"/>
  <c r="U187"/>
  <c r="V187" s="1"/>
  <c r="S187"/>
  <c r="T187" s="1"/>
  <c r="J187"/>
  <c r="AA186"/>
  <c r="U186"/>
  <c r="V186" s="1"/>
  <c r="S186"/>
  <c r="T186" s="1"/>
  <c r="R186"/>
  <c r="AA185"/>
  <c r="U185"/>
  <c r="V185" s="1"/>
  <c r="S185"/>
  <c r="T185" s="1"/>
  <c r="R185"/>
  <c r="U184"/>
  <c r="V184" s="1"/>
  <c r="S184"/>
  <c r="T184" s="1"/>
  <c r="J184"/>
  <c r="U183"/>
  <c r="V183" s="1"/>
  <c r="S183"/>
  <c r="T183" s="1"/>
  <c r="J183"/>
  <c r="U182"/>
  <c r="V182" s="1"/>
  <c r="S182"/>
  <c r="T182" s="1"/>
  <c r="W182" s="1"/>
  <c r="J182"/>
  <c r="AA181"/>
  <c r="U181"/>
  <c r="V181" s="1"/>
  <c r="S181"/>
  <c r="T181" s="1"/>
  <c r="R181"/>
  <c r="J181"/>
  <c r="U180"/>
  <c r="V180" s="1"/>
  <c r="S180"/>
  <c r="T180" s="1"/>
  <c r="W180" s="1"/>
  <c r="J180"/>
  <c r="AA179"/>
  <c r="U179"/>
  <c r="V179" s="1"/>
  <c r="S179"/>
  <c r="T179" s="1"/>
  <c r="R179"/>
  <c r="U178"/>
  <c r="V178" s="1"/>
  <c r="S178"/>
  <c r="T178" s="1"/>
  <c r="U177"/>
  <c r="V177" s="1"/>
  <c r="S177"/>
  <c r="T177" s="1"/>
  <c r="J177"/>
  <c r="U176"/>
  <c r="V176" s="1"/>
  <c r="S176"/>
  <c r="T176" s="1"/>
  <c r="J176"/>
  <c r="U175"/>
  <c r="V175" s="1"/>
  <c r="S175"/>
  <c r="T175" s="1"/>
  <c r="J175"/>
  <c r="U174"/>
  <c r="V174" s="1"/>
  <c r="S174"/>
  <c r="T174" s="1"/>
  <c r="J174"/>
  <c r="U173"/>
  <c r="V173" s="1"/>
  <c r="S173"/>
  <c r="T173" s="1"/>
  <c r="J173"/>
  <c r="U172"/>
  <c r="V172" s="1"/>
  <c r="S172"/>
  <c r="T172" s="1"/>
  <c r="U171"/>
  <c r="V171" s="1"/>
  <c r="S171"/>
  <c r="T171" s="1"/>
  <c r="U170"/>
  <c r="V170" s="1"/>
  <c r="S170"/>
  <c r="T170" s="1"/>
  <c r="J170"/>
  <c r="U169"/>
  <c r="V169" s="1"/>
  <c r="S169"/>
  <c r="T169" s="1"/>
  <c r="J169"/>
  <c r="U168"/>
  <c r="V168" s="1"/>
  <c r="S168"/>
  <c r="T168" s="1"/>
  <c r="J168"/>
  <c r="U167"/>
  <c r="V167" s="1"/>
  <c r="S167"/>
  <c r="T167" s="1"/>
  <c r="J167"/>
  <c r="U166"/>
  <c r="V166" s="1"/>
  <c r="S166"/>
  <c r="T166" s="1"/>
  <c r="W166" s="1"/>
  <c r="K166" s="1"/>
  <c r="L166" s="1"/>
  <c r="M166" s="1"/>
  <c r="N166" s="1"/>
  <c r="X166" s="1"/>
  <c r="J166"/>
  <c r="U165"/>
  <c r="V165" s="1"/>
  <c r="S165"/>
  <c r="T165" s="1"/>
  <c r="U164"/>
  <c r="V164" s="1"/>
  <c r="S164"/>
  <c r="T164" s="1"/>
  <c r="U163"/>
  <c r="V163" s="1"/>
  <c r="S163"/>
  <c r="T163" s="1"/>
  <c r="J163"/>
  <c r="U162"/>
  <c r="V162" s="1"/>
  <c r="S162"/>
  <c r="T162" s="1"/>
  <c r="J162"/>
  <c r="U161"/>
  <c r="V161" s="1"/>
  <c r="S161"/>
  <c r="T161" s="1"/>
  <c r="J161"/>
  <c r="U160"/>
  <c r="V160" s="1"/>
  <c r="S160"/>
  <c r="T160" s="1"/>
  <c r="J160"/>
  <c r="U159"/>
  <c r="V159" s="1"/>
  <c r="S159"/>
  <c r="T159" s="1"/>
  <c r="J159"/>
  <c r="U158"/>
  <c r="V158" s="1"/>
  <c r="S158"/>
  <c r="T158" s="1"/>
  <c r="U157"/>
  <c r="V157" s="1"/>
  <c r="S157"/>
  <c r="T157" s="1"/>
  <c r="U156"/>
  <c r="V156" s="1"/>
  <c r="S156"/>
  <c r="T156" s="1"/>
  <c r="J156"/>
  <c r="AA155"/>
  <c r="U155"/>
  <c r="V155" s="1"/>
  <c r="S155"/>
  <c r="T155" s="1"/>
  <c r="R155"/>
  <c r="J155"/>
  <c r="AA154"/>
  <c r="U154"/>
  <c r="V154" s="1"/>
  <c r="S154"/>
  <c r="T154" s="1"/>
  <c r="R154"/>
  <c r="J154"/>
  <c r="U153"/>
  <c r="V153" s="1"/>
  <c r="S153"/>
  <c r="T153" s="1"/>
  <c r="J153"/>
  <c r="U152"/>
  <c r="V152" s="1"/>
  <c r="S152"/>
  <c r="T152" s="1"/>
  <c r="J152"/>
  <c r="U151"/>
  <c r="V151" s="1"/>
  <c r="S151"/>
  <c r="T151" s="1"/>
  <c r="AA150"/>
  <c r="U150"/>
  <c r="V150" s="1"/>
  <c r="S150"/>
  <c r="T150" s="1"/>
  <c r="R150"/>
  <c r="U149"/>
  <c r="V149" s="1"/>
  <c r="S149"/>
  <c r="T149" s="1"/>
  <c r="J149"/>
  <c r="AA148"/>
  <c r="U148"/>
  <c r="V148" s="1"/>
  <c r="S148"/>
  <c r="T148" s="1"/>
  <c r="R148"/>
  <c r="J148"/>
  <c r="U147"/>
  <c r="V147" s="1"/>
  <c r="S147"/>
  <c r="T147" s="1"/>
  <c r="J147"/>
  <c r="U146"/>
  <c r="V146" s="1"/>
  <c r="S146"/>
  <c r="T146" s="1"/>
  <c r="J146"/>
  <c r="U145"/>
  <c r="V145" s="1"/>
  <c r="S145"/>
  <c r="T145" s="1"/>
  <c r="U144"/>
  <c r="V144" s="1"/>
  <c r="S144"/>
  <c r="T144" s="1"/>
  <c r="U143"/>
  <c r="V143" s="1"/>
  <c r="S143"/>
  <c r="T143" s="1"/>
  <c r="U142"/>
  <c r="V142" s="1"/>
  <c r="S142"/>
  <c r="T142" s="1"/>
  <c r="J142"/>
  <c r="U141"/>
  <c r="V141" s="1"/>
  <c r="S141"/>
  <c r="T141" s="1"/>
  <c r="J141"/>
  <c r="U140"/>
  <c r="V140" s="1"/>
  <c r="S140"/>
  <c r="T140" s="1"/>
  <c r="J140"/>
  <c r="U139"/>
  <c r="V139" s="1"/>
  <c r="S139"/>
  <c r="T139" s="1"/>
  <c r="J139"/>
  <c r="U138"/>
  <c r="V138" s="1"/>
  <c r="S138"/>
  <c r="T138" s="1"/>
  <c r="J138"/>
  <c r="U137"/>
  <c r="V137" s="1"/>
  <c r="S137"/>
  <c r="T137" s="1"/>
  <c r="U136"/>
  <c r="V136" s="1"/>
  <c r="S136"/>
  <c r="T136" s="1"/>
  <c r="U135"/>
  <c r="V135" s="1"/>
  <c r="S135"/>
  <c r="T135" s="1"/>
  <c r="J135"/>
  <c r="U134"/>
  <c r="V134" s="1"/>
  <c r="S134"/>
  <c r="T134" s="1"/>
  <c r="U133"/>
  <c r="V133" s="1"/>
  <c r="S133"/>
  <c r="T133" s="1"/>
  <c r="J133"/>
  <c r="U132"/>
  <c r="V132" s="1"/>
  <c r="S132"/>
  <c r="T132" s="1"/>
  <c r="J132"/>
  <c r="U131"/>
  <c r="V131" s="1"/>
  <c r="S131"/>
  <c r="T131" s="1"/>
  <c r="J131"/>
  <c r="U130"/>
  <c r="V130" s="1"/>
  <c r="S130"/>
  <c r="T130" s="1"/>
  <c r="U129"/>
  <c r="V129" s="1"/>
  <c r="S129"/>
  <c r="T129" s="1"/>
  <c r="U128"/>
  <c r="V128" s="1"/>
  <c r="S128"/>
  <c r="T128" s="1"/>
  <c r="J128"/>
  <c r="U127"/>
  <c r="V127" s="1"/>
  <c r="S127"/>
  <c r="T127" s="1"/>
  <c r="J127"/>
  <c r="U126"/>
  <c r="V126" s="1"/>
  <c r="S126"/>
  <c r="T126" s="1"/>
  <c r="J126"/>
  <c r="U125"/>
  <c r="V125" s="1"/>
  <c r="S125"/>
  <c r="T125" s="1"/>
  <c r="J125"/>
  <c r="AA124"/>
  <c r="U124"/>
  <c r="V124" s="1"/>
  <c r="S124"/>
  <c r="T124" s="1"/>
  <c r="R124"/>
  <c r="J124"/>
  <c r="AA123"/>
  <c r="U123"/>
  <c r="V123" s="1"/>
  <c r="S123"/>
  <c r="T123" s="1"/>
  <c r="R123"/>
  <c r="U122"/>
  <c r="V122" s="1"/>
  <c r="S122"/>
  <c r="T122" s="1"/>
  <c r="U121"/>
  <c r="V121" s="1"/>
  <c r="S121"/>
  <c r="T121" s="1"/>
  <c r="J121"/>
  <c r="U120"/>
  <c r="V120" s="1"/>
  <c r="S120"/>
  <c r="T120" s="1"/>
  <c r="J120"/>
  <c r="AA119"/>
  <c r="U119"/>
  <c r="V119" s="1"/>
  <c r="S119"/>
  <c r="T119" s="1"/>
  <c r="R119"/>
  <c r="J119"/>
  <c r="U118"/>
  <c r="V118" s="1"/>
  <c r="S118"/>
  <c r="T118" s="1"/>
  <c r="J118"/>
  <c r="AA117"/>
  <c r="U117"/>
  <c r="V117" s="1"/>
  <c r="S117"/>
  <c r="T117" s="1"/>
  <c r="R117"/>
  <c r="J117"/>
  <c r="U116"/>
  <c r="V116" s="1"/>
  <c r="S116"/>
  <c r="T116" s="1"/>
  <c r="U115"/>
  <c r="V115" s="1"/>
  <c r="S115"/>
  <c r="T115" s="1"/>
  <c r="U114"/>
  <c r="V114" s="1"/>
  <c r="S114"/>
  <c r="T114" s="1"/>
  <c r="J114"/>
  <c r="U113"/>
  <c r="V113" s="1"/>
  <c r="S113"/>
  <c r="T113" s="1"/>
  <c r="J113"/>
  <c r="U112"/>
  <c r="V112" s="1"/>
  <c r="S112"/>
  <c r="T112" s="1"/>
  <c r="J112"/>
  <c r="U111"/>
  <c r="V111" s="1"/>
  <c r="S111"/>
  <c r="T111" s="1"/>
  <c r="J111"/>
  <c r="U110"/>
  <c r="V110" s="1"/>
  <c r="S110"/>
  <c r="T110" s="1"/>
  <c r="J110"/>
  <c r="U109"/>
  <c r="V109" s="1"/>
  <c r="S109"/>
  <c r="T109" s="1"/>
  <c r="U108"/>
  <c r="V108" s="1"/>
  <c r="S108"/>
  <c r="T108" s="1"/>
  <c r="U107"/>
  <c r="V107" s="1"/>
  <c r="S107"/>
  <c r="T107" s="1"/>
  <c r="J107"/>
  <c r="U106"/>
  <c r="V106" s="1"/>
  <c r="S106"/>
  <c r="T106" s="1"/>
  <c r="W106" s="1"/>
  <c r="J106"/>
  <c r="U105"/>
  <c r="V105" s="1"/>
  <c r="S105"/>
  <c r="T105" s="1"/>
  <c r="J105"/>
  <c r="U104"/>
  <c r="V104" s="1"/>
  <c r="S104"/>
  <c r="T104" s="1"/>
  <c r="J104"/>
  <c r="U103"/>
  <c r="V103" s="1"/>
  <c r="S103"/>
  <c r="T103" s="1"/>
  <c r="J103"/>
  <c r="U102"/>
  <c r="V102" s="1"/>
  <c r="S102"/>
  <c r="T102" s="1"/>
  <c r="U101"/>
  <c r="V101" s="1"/>
  <c r="S101"/>
  <c r="T101" s="1"/>
  <c r="U100"/>
  <c r="V100" s="1"/>
  <c r="S100"/>
  <c r="T100" s="1"/>
  <c r="W100" s="1"/>
  <c r="J100"/>
  <c r="U99"/>
  <c r="V99" s="1"/>
  <c r="S99"/>
  <c r="T99" s="1"/>
  <c r="J99"/>
  <c r="U98"/>
  <c r="V98" s="1"/>
  <c r="S98"/>
  <c r="T98" s="1"/>
  <c r="J98"/>
  <c r="U97"/>
  <c r="V97" s="1"/>
  <c r="S97"/>
  <c r="T97" s="1"/>
  <c r="J97"/>
  <c r="U96"/>
  <c r="V96" s="1"/>
  <c r="S96"/>
  <c r="T96" s="1"/>
  <c r="U95"/>
  <c r="V95" s="1"/>
  <c r="S95"/>
  <c r="T95" s="1"/>
  <c r="U94"/>
  <c r="V94" s="1"/>
  <c r="S94"/>
  <c r="T94" s="1"/>
  <c r="AA93"/>
  <c r="U93"/>
  <c r="V93" s="1"/>
  <c r="S93"/>
  <c r="T93" s="1"/>
  <c r="R93"/>
  <c r="J93"/>
  <c r="AA92"/>
  <c r="U92"/>
  <c r="V92" s="1"/>
  <c r="S92"/>
  <c r="T92" s="1"/>
  <c r="R92"/>
  <c r="J92"/>
  <c r="U91"/>
  <c r="V91" s="1"/>
  <c r="S91"/>
  <c r="T91" s="1"/>
  <c r="J91"/>
  <c r="U90"/>
  <c r="V90" s="1"/>
  <c r="S90"/>
  <c r="T90" s="1"/>
  <c r="J90"/>
  <c r="U89"/>
  <c r="V89" s="1"/>
  <c r="S89"/>
  <c r="T89" s="1"/>
  <c r="J89"/>
  <c r="AA88"/>
  <c r="U88"/>
  <c r="V88" s="1"/>
  <c r="S88"/>
  <c r="T88" s="1"/>
  <c r="R88"/>
  <c r="U87"/>
  <c r="V87" s="1"/>
  <c r="S87"/>
  <c r="T87" s="1"/>
  <c r="AA86"/>
  <c r="U86"/>
  <c r="V86" s="1"/>
  <c r="S86"/>
  <c r="T86" s="1"/>
  <c r="R86"/>
  <c r="J86"/>
  <c r="U85"/>
  <c r="V85" s="1"/>
  <c r="S85"/>
  <c r="T85" s="1"/>
  <c r="W85" s="1"/>
  <c r="J85"/>
  <c r="U84"/>
  <c r="V84" s="1"/>
  <c r="S84"/>
  <c r="T84" s="1"/>
  <c r="J84"/>
  <c r="U83"/>
  <c r="V83" s="1"/>
  <c r="S83"/>
  <c r="T83" s="1"/>
  <c r="J83"/>
  <c r="U82"/>
  <c r="V82" s="1"/>
  <c r="S82"/>
  <c r="T82" s="1"/>
  <c r="J82"/>
  <c r="U81"/>
  <c r="V81" s="1"/>
  <c r="S81"/>
  <c r="T81" s="1"/>
  <c r="U80"/>
  <c r="V80" s="1"/>
  <c r="S80"/>
  <c r="T80" s="1"/>
  <c r="U79"/>
  <c r="V79" s="1"/>
  <c r="S79"/>
  <c r="T79" s="1"/>
  <c r="J79"/>
  <c r="U78"/>
  <c r="V78" s="1"/>
  <c r="S78"/>
  <c r="T78" s="1"/>
  <c r="J78"/>
  <c r="U77"/>
  <c r="V77" s="1"/>
  <c r="S77"/>
  <c r="T77" s="1"/>
  <c r="J77"/>
  <c r="U76"/>
  <c r="V76" s="1"/>
  <c r="S76"/>
  <c r="T76" s="1"/>
  <c r="J76"/>
  <c r="U75"/>
  <c r="V75" s="1"/>
  <c r="S75"/>
  <c r="T75" s="1"/>
  <c r="J75"/>
  <c r="U74"/>
  <c r="V74" s="1"/>
  <c r="S74"/>
  <c r="T74" s="1"/>
  <c r="U73"/>
  <c r="V73" s="1"/>
  <c r="S73"/>
  <c r="T73" s="1"/>
  <c r="U72"/>
  <c r="V72" s="1"/>
  <c r="S72"/>
  <c r="T72" s="1"/>
  <c r="J72"/>
  <c r="U71"/>
  <c r="V71" s="1"/>
  <c r="S71"/>
  <c r="T71" s="1"/>
  <c r="J71"/>
  <c r="U70"/>
  <c r="V70" s="1"/>
  <c r="S70"/>
  <c r="T70" s="1"/>
  <c r="J70"/>
  <c r="U69"/>
  <c r="V69" s="1"/>
  <c r="S69"/>
  <c r="T69" s="1"/>
  <c r="J69"/>
  <c r="U68"/>
  <c r="V68" s="1"/>
  <c r="S68"/>
  <c r="T68" s="1"/>
  <c r="J68"/>
  <c r="U67"/>
  <c r="V67" s="1"/>
  <c r="S67"/>
  <c r="T67" s="1"/>
  <c r="U66"/>
  <c r="V66" s="1"/>
  <c r="S66"/>
  <c r="T66" s="1"/>
  <c r="U65"/>
  <c r="V65" s="1"/>
  <c r="S65"/>
  <c r="T65" s="1"/>
  <c r="J65"/>
  <c r="U64"/>
  <c r="V64" s="1"/>
  <c r="S64"/>
  <c r="T64" s="1"/>
  <c r="J64"/>
  <c r="U63"/>
  <c r="V63" s="1"/>
  <c r="S63"/>
  <c r="T63" s="1"/>
  <c r="J63"/>
  <c r="AA62"/>
  <c r="U62"/>
  <c r="V62" s="1"/>
  <c r="S62"/>
  <c r="T62" s="1"/>
  <c r="R62"/>
  <c r="J62"/>
  <c r="AA61"/>
  <c r="U61"/>
  <c r="V61" s="1"/>
  <c r="S61"/>
  <c r="T61" s="1"/>
  <c r="R61"/>
  <c r="J61"/>
  <c r="U60"/>
  <c r="V60" s="1"/>
  <c r="S60"/>
  <c r="T60" s="1"/>
  <c r="U59"/>
  <c r="V59" s="1"/>
  <c r="S59"/>
  <c r="T59" s="1"/>
  <c r="U58"/>
  <c r="V58" s="1"/>
  <c r="S58"/>
  <c r="T58" s="1"/>
  <c r="J58"/>
  <c r="AA57"/>
  <c r="U57"/>
  <c r="V57" s="1"/>
  <c r="S57"/>
  <c r="T57" s="1"/>
  <c r="R57"/>
  <c r="J57"/>
  <c r="U56"/>
  <c r="V56" s="1"/>
  <c r="S56"/>
  <c r="T56" s="1"/>
  <c r="J56"/>
  <c r="AA55"/>
  <c r="U55"/>
  <c r="V55" s="1"/>
  <c r="S55"/>
  <c r="T55" s="1"/>
  <c r="R55"/>
  <c r="J55"/>
  <c r="U54"/>
  <c r="V54" s="1"/>
  <c r="S54"/>
  <c r="T54" s="1"/>
  <c r="J54"/>
  <c r="U53"/>
  <c r="V53" s="1"/>
  <c r="S53"/>
  <c r="T53" s="1"/>
  <c r="W53" s="1"/>
  <c r="U52"/>
  <c r="V52" s="1"/>
  <c r="S52"/>
  <c r="T52" s="1"/>
  <c r="U51"/>
  <c r="V51" s="1"/>
  <c r="S51"/>
  <c r="T51" s="1"/>
  <c r="J51"/>
  <c r="U50"/>
  <c r="V50" s="1"/>
  <c r="S50"/>
  <c r="T50" s="1"/>
  <c r="J50"/>
  <c r="U49"/>
  <c r="V49" s="1"/>
  <c r="S49"/>
  <c r="T49" s="1"/>
  <c r="J49"/>
  <c r="U48"/>
  <c r="V48" s="1"/>
  <c r="S48"/>
  <c r="T48" s="1"/>
  <c r="J48"/>
  <c r="U47"/>
  <c r="V47" s="1"/>
  <c r="S47"/>
  <c r="T47" s="1"/>
  <c r="J47"/>
  <c r="U46"/>
  <c r="V46" s="1"/>
  <c r="S46"/>
  <c r="T46" s="1"/>
  <c r="U45"/>
  <c r="V45" s="1"/>
  <c r="S45"/>
  <c r="T45" s="1"/>
  <c r="U44"/>
  <c r="V44" s="1"/>
  <c r="S44"/>
  <c r="T44" s="1"/>
  <c r="J44"/>
  <c r="U43"/>
  <c r="V43" s="1"/>
  <c r="S43"/>
  <c r="T43" s="1"/>
  <c r="J43"/>
  <c r="U42"/>
  <c r="V42" s="1"/>
  <c r="S42"/>
  <c r="T42" s="1"/>
  <c r="J42"/>
  <c r="U41"/>
  <c r="V41" s="1"/>
  <c r="S41"/>
  <c r="T41" s="1"/>
  <c r="J41"/>
  <c r="U40"/>
  <c r="V40" s="1"/>
  <c r="S40"/>
  <c r="T40" s="1"/>
  <c r="J40"/>
  <c r="U39"/>
  <c r="V39" s="1"/>
  <c r="S39"/>
  <c r="T39" s="1"/>
  <c r="U38"/>
  <c r="V38" s="1"/>
  <c r="S38"/>
  <c r="T38" s="1"/>
  <c r="U37"/>
  <c r="V37" s="1"/>
  <c r="S37"/>
  <c r="T37" s="1"/>
  <c r="J37"/>
  <c r="U36"/>
  <c r="V36" s="1"/>
  <c r="S36"/>
  <c r="T36" s="1"/>
  <c r="J36"/>
  <c r="U35"/>
  <c r="V35" s="1"/>
  <c r="S35"/>
  <c r="T35" s="1"/>
  <c r="J35"/>
  <c r="U34"/>
  <c r="V34" s="1"/>
  <c r="S34"/>
  <c r="T34" s="1"/>
  <c r="J34"/>
  <c r="U33"/>
  <c r="V33" s="1"/>
  <c r="S33"/>
  <c r="T33" s="1"/>
  <c r="J33"/>
  <c r="U32"/>
  <c r="V32" s="1"/>
  <c r="S32"/>
  <c r="T32" s="1"/>
  <c r="AA31"/>
  <c r="U31"/>
  <c r="V31" s="1"/>
  <c r="S31"/>
  <c r="T31" s="1"/>
  <c r="R31"/>
  <c r="AA30"/>
  <c r="U30"/>
  <c r="V30" s="1"/>
  <c r="S30"/>
  <c r="T30" s="1"/>
  <c r="R30"/>
  <c r="J30"/>
  <c r="U29"/>
  <c r="V29" s="1"/>
  <c r="S29"/>
  <c r="T29" s="1"/>
  <c r="J29"/>
  <c r="U28"/>
  <c r="V28" s="1"/>
  <c r="S28"/>
  <c r="T28" s="1"/>
  <c r="J28"/>
  <c r="U27"/>
  <c r="V27" s="1"/>
  <c r="S27"/>
  <c r="T27" s="1"/>
  <c r="J27"/>
  <c r="AA26"/>
  <c r="U26"/>
  <c r="V26" s="1"/>
  <c r="S26"/>
  <c r="T26" s="1"/>
  <c r="R26"/>
  <c r="J26"/>
  <c r="U25"/>
  <c r="V25" s="1"/>
  <c r="S25"/>
  <c r="T25" s="1"/>
  <c r="AA24"/>
  <c r="U24"/>
  <c r="V24" s="1"/>
  <c r="S24"/>
  <c r="T24" s="1"/>
  <c r="R24"/>
  <c r="U23"/>
  <c r="V23" s="1"/>
  <c r="S23"/>
  <c r="T23" s="1"/>
  <c r="J23"/>
  <c r="U22"/>
  <c r="V22" s="1"/>
  <c r="S22"/>
  <c r="T22" s="1"/>
  <c r="J22"/>
  <c r="U21"/>
  <c r="V21" s="1"/>
  <c r="S21"/>
  <c r="T21" s="1"/>
  <c r="J21"/>
  <c r="U20"/>
  <c r="V20" s="1"/>
  <c r="S20"/>
  <c r="T20" s="1"/>
  <c r="J20"/>
  <c r="U19"/>
  <c r="V19" s="1"/>
  <c r="S19"/>
  <c r="T19" s="1"/>
  <c r="J19"/>
  <c r="U18"/>
  <c r="V18" s="1"/>
  <c r="S18"/>
  <c r="T18" s="1"/>
  <c r="U17"/>
  <c r="V17" s="1"/>
  <c r="S17"/>
  <c r="T17" s="1"/>
  <c r="U16"/>
  <c r="V16" s="1"/>
  <c r="S16"/>
  <c r="T16" s="1"/>
  <c r="J16"/>
  <c r="U15"/>
  <c r="V15" s="1"/>
  <c r="S15"/>
  <c r="T15" s="1"/>
  <c r="J15"/>
  <c r="U14"/>
  <c r="V14" s="1"/>
  <c r="S14"/>
  <c r="T14" s="1"/>
  <c r="J14"/>
  <c r="U13"/>
  <c r="V13" s="1"/>
  <c r="S13"/>
  <c r="T13" s="1"/>
  <c r="J13"/>
  <c r="U12"/>
  <c r="V12" s="1"/>
  <c r="S12"/>
  <c r="T12" s="1"/>
  <c r="J12"/>
  <c r="U11"/>
  <c r="V11" s="1"/>
  <c r="S11"/>
  <c r="T11" s="1"/>
  <c r="U10"/>
  <c r="V10" s="1"/>
  <c r="S10"/>
  <c r="T10" s="1"/>
  <c r="U9"/>
  <c r="V9" s="1"/>
  <c r="S9"/>
  <c r="T9" s="1"/>
  <c r="J9"/>
  <c r="U8"/>
  <c r="V8" s="1"/>
  <c r="S8"/>
  <c r="T8" s="1"/>
  <c r="J8"/>
  <c r="U7"/>
  <c r="V7" s="1"/>
  <c r="S7"/>
  <c r="T7" s="1"/>
  <c r="J7"/>
  <c r="U6"/>
  <c r="V6" s="1"/>
  <c r="S6"/>
  <c r="T6" s="1"/>
  <c r="J6"/>
  <c r="U5"/>
  <c r="V5" s="1"/>
  <c r="S5"/>
  <c r="T5" s="1"/>
  <c r="J5"/>
  <c r="U4"/>
  <c r="V4" s="1"/>
  <c r="S4"/>
  <c r="T4" s="1"/>
  <c r="U3"/>
  <c r="V3" s="1"/>
  <c r="S3"/>
  <c r="T3" s="1"/>
  <c r="U2"/>
  <c r="V2" s="1"/>
  <c r="S2"/>
  <c r="T2" s="1"/>
  <c r="AA36" i="5"/>
  <c r="AA37"/>
  <c r="AA38"/>
  <c r="AA47"/>
  <c r="AA72"/>
  <c r="AA89"/>
  <c r="R36"/>
  <c r="R37"/>
  <c r="R38"/>
  <c r="R47"/>
  <c r="R72"/>
  <c r="R89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J42"/>
  <c r="J43"/>
  <c r="J44"/>
  <c r="J45"/>
  <c r="J46"/>
  <c r="J49"/>
  <c r="J50"/>
  <c r="J51"/>
  <c r="J52"/>
  <c r="J53"/>
  <c r="J56"/>
  <c r="J57"/>
  <c r="J58"/>
  <c r="J59"/>
  <c r="J60"/>
  <c r="J63"/>
  <c r="J64"/>
  <c r="J65"/>
  <c r="J66"/>
  <c r="J67"/>
  <c r="J70"/>
  <c r="J71"/>
  <c r="J72"/>
  <c r="J73"/>
  <c r="J74"/>
  <c r="J77"/>
  <c r="J78"/>
  <c r="J79"/>
  <c r="J80"/>
  <c r="J81"/>
  <c r="J84"/>
  <c r="J85"/>
  <c r="J86"/>
  <c r="J87"/>
  <c r="J88"/>
  <c r="J91"/>
  <c r="J92"/>
  <c r="J93"/>
  <c r="J94"/>
  <c r="J95"/>
  <c r="J98"/>
  <c r="J99"/>
  <c r="J100"/>
  <c r="J101"/>
  <c r="J102"/>
  <c r="J106"/>
  <c r="J107"/>
  <c r="J108"/>
  <c r="J109"/>
  <c r="J112"/>
  <c r="J113"/>
  <c r="J114"/>
  <c r="J115"/>
  <c r="J116"/>
  <c r="J119"/>
  <c r="J120"/>
  <c r="J121"/>
  <c r="J122"/>
  <c r="J126"/>
  <c r="J127"/>
  <c r="J128"/>
  <c r="J129"/>
  <c r="J133"/>
  <c r="J134"/>
  <c r="J135"/>
  <c r="J136"/>
  <c r="J137"/>
  <c r="J140"/>
  <c r="J141"/>
  <c r="J142"/>
  <c r="J144"/>
  <c r="J147"/>
  <c r="J148"/>
  <c r="J149"/>
  <c r="J150"/>
  <c r="J151"/>
  <c r="J155"/>
  <c r="J156"/>
  <c r="J157"/>
  <c r="J158"/>
  <c r="J161"/>
  <c r="J162"/>
  <c r="J163"/>
  <c r="J164"/>
  <c r="J165"/>
  <c r="J168"/>
  <c r="J169"/>
  <c r="J170"/>
  <c r="J171"/>
  <c r="J172"/>
  <c r="J175"/>
  <c r="J176"/>
  <c r="J177"/>
  <c r="J178"/>
  <c r="J179"/>
  <c r="J182"/>
  <c r="J183"/>
  <c r="J184"/>
  <c r="J185"/>
  <c r="J186"/>
  <c r="J189"/>
  <c r="J190"/>
  <c r="J191"/>
  <c r="J192"/>
  <c r="J193"/>
  <c r="J196"/>
  <c r="J198"/>
  <c r="J199"/>
  <c r="J200"/>
  <c r="J203"/>
  <c r="J204"/>
  <c r="J205"/>
  <c r="J206"/>
  <c r="J207"/>
  <c r="J210"/>
  <c r="J211"/>
  <c r="J212"/>
  <c r="J213"/>
  <c r="J214"/>
  <c r="J217"/>
  <c r="J218"/>
  <c r="J219"/>
  <c r="J220"/>
  <c r="J221"/>
  <c r="J224"/>
  <c r="J225"/>
  <c r="J226"/>
  <c r="J227"/>
  <c r="J228"/>
  <c r="J231"/>
  <c r="J232"/>
  <c r="J233"/>
  <c r="J234"/>
  <c r="J235"/>
  <c r="J238"/>
  <c r="J239"/>
  <c r="J240"/>
  <c r="J241"/>
  <c r="J242"/>
  <c r="J245"/>
  <c r="J246"/>
  <c r="J247"/>
  <c r="J248"/>
  <c r="J249"/>
  <c r="J252"/>
  <c r="J253"/>
  <c r="J254"/>
  <c r="J255"/>
  <c r="J256"/>
  <c r="J259"/>
  <c r="J260"/>
  <c r="J261"/>
  <c r="J262"/>
  <c r="J263"/>
  <c r="J266"/>
  <c r="J267"/>
  <c r="J268"/>
  <c r="J269"/>
  <c r="J270"/>
  <c r="J273"/>
  <c r="J274"/>
  <c r="J275"/>
  <c r="J276"/>
  <c r="J277"/>
  <c r="J280"/>
  <c r="J281"/>
  <c r="J282"/>
  <c r="J283"/>
  <c r="J284"/>
  <c r="J287"/>
  <c r="J288"/>
  <c r="J289"/>
  <c r="J290"/>
  <c r="J291"/>
  <c r="J294"/>
  <c r="J295"/>
  <c r="J296"/>
  <c r="J297"/>
  <c r="J298"/>
  <c r="J301"/>
  <c r="J302"/>
  <c r="J303"/>
  <c r="J304"/>
  <c r="J305"/>
  <c r="J308"/>
  <c r="J309"/>
  <c r="J310"/>
  <c r="J311"/>
  <c r="J312"/>
  <c r="J315"/>
  <c r="J316"/>
  <c r="J318"/>
  <c r="J319"/>
  <c r="J322"/>
  <c r="J323"/>
  <c r="J324"/>
  <c r="J325"/>
  <c r="J326"/>
  <c r="J329"/>
  <c r="J330"/>
  <c r="J331"/>
  <c r="J332"/>
  <c r="J333"/>
  <c r="J336"/>
  <c r="J337"/>
  <c r="J338"/>
  <c r="J339"/>
  <c r="J340"/>
  <c r="J343"/>
  <c r="J344"/>
  <c r="J345"/>
  <c r="J346"/>
  <c r="J347"/>
  <c r="J350"/>
  <c r="J351"/>
  <c r="J352"/>
  <c r="J353"/>
  <c r="J354"/>
  <c r="J357"/>
  <c r="J358"/>
  <c r="J359"/>
  <c r="J360"/>
  <c r="J364"/>
  <c r="J365"/>
  <c r="J366"/>
  <c r="J367"/>
  <c r="J35"/>
  <c r="J36"/>
  <c r="J37"/>
  <c r="J38"/>
  <c r="J39"/>
  <c r="W2" i="7" l="1"/>
  <c r="W67"/>
  <c r="K67" s="1"/>
  <c r="L67" s="1"/>
  <c r="W104"/>
  <c r="W116"/>
  <c r="W118"/>
  <c r="W120"/>
  <c r="W190"/>
  <c r="K190" s="1"/>
  <c r="L190" s="1"/>
  <c r="W205"/>
  <c r="W259"/>
  <c r="K259" s="1"/>
  <c r="L259" s="1"/>
  <c r="W271"/>
  <c r="W277"/>
  <c r="Y41"/>
  <c r="Y247"/>
  <c r="W18"/>
  <c r="Y21"/>
  <c r="W22"/>
  <c r="W78"/>
  <c r="W108"/>
  <c r="W151"/>
  <c r="W173"/>
  <c r="W228"/>
  <c r="W297"/>
  <c r="W318"/>
  <c r="K318" s="1"/>
  <c r="L318" s="1"/>
  <c r="M318" s="1"/>
  <c r="N318" s="1"/>
  <c r="W349"/>
  <c r="W17"/>
  <c r="W20"/>
  <c r="W57"/>
  <c r="Y93"/>
  <c r="W113"/>
  <c r="W125"/>
  <c r="W134"/>
  <c r="W138"/>
  <c r="W163"/>
  <c r="K163" s="1"/>
  <c r="L163" s="1"/>
  <c r="M163" s="1"/>
  <c r="N163" s="1"/>
  <c r="X163" s="1"/>
  <c r="W208"/>
  <c r="W227"/>
  <c r="W299"/>
  <c r="W304"/>
  <c r="W317"/>
  <c r="W332"/>
  <c r="M25" i="5"/>
  <c r="N25" s="1"/>
  <c r="X25" s="1"/>
  <c r="M8"/>
  <c r="N8" s="1"/>
  <c r="X8" s="1"/>
  <c r="Z8" s="1"/>
  <c r="M13"/>
  <c r="N13" s="1"/>
  <c r="X13" s="1"/>
  <c r="M29"/>
  <c r="N29" s="1"/>
  <c r="X29" s="1"/>
  <c r="Z29" s="1"/>
  <c r="AA29" s="1"/>
  <c r="M11"/>
  <c r="N11" s="1"/>
  <c r="X11" s="1"/>
  <c r="M5"/>
  <c r="N5" s="1"/>
  <c r="X5" s="1"/>
  <c r="M20"/>
  <c r="N20" s="1"/>
  <c r="X20" s="1"/>
  <c r="O20"/>
  <c r="M27"/>
  <c r="N27" s="1"/>
  <c r="X27" s="1"/>
  <c r="K2"/>
  <c r="L2" s="1"/>
  <c r="M7"/>
  <c r="N7" s="1"/>
  <c r="X7" s="1"/>
  <c r="Z7" s="1"/>
  <c r="M19"/>
  <c r="N19" s="1"/>
  <c r="X19" s="1"/>
  <c r="M30"/>
  <c r="N30" s="1"/>
  <c r="X30" s="1"/>
  <c r="Z30" s="1"/>
  <c r="AA30" s="1"/>
  <c r="M6"/>
  <c r="N6" s="1"/>
  <c r="X6" s="1"/>
  <c r="O16"/>
  <c r="P16" s="1"/>
  <c r="Q16" s="1"/>
  <c r="R16" s="1"/>
  <c r="M16"/>
  <c r="N16" s="1"/>
  <c r="X16" s="1"/>
  <c r="M28"/>
  <c r="N28" s="1"/>
  <c r="X28" s="1"/>
  <c r="Z28" s="1"/>
  <c r="AA28" s="1"/>
  <c r="M4"/>
  <c r="N4" s="1"/>
  <c r="X4" s="1"/>
  <c r="M32"/>
  <c r="N32" s="1"/>
  <c r="X32" s="1"/>
  <c r="M10"/>
  <c r="N10" s="1"/>
  <c r="X10" s="1"/>
  <c r="Z10" s="1"/>
  <c r="AA10" s="1"/>
  <c r="O10"/>
  <c r="P10" s="1"/>
  <c r="Q10" s="1"/>
  <c r="R10" s="1"/>
  <c r="M17"/>
  <c r="N17" s="1"/>
  <c r="X17" s="1"/>
  <c r="Z17" s="1"/>
  <c r="AA17" s="1"/>
  <c r="M22"/>
  <c r="N22" s="1"/>
  <c r="X22" s="1"/>
  <c r="Z22" s="1"/>
  <c r="AA22" s="1"/>
  <c r="Z16"/>
  <c r="AA16" s="1"/>
  <c r="M15"/>
  <c r="N15" s="1"/>
  <c r="X15" s="1"/>
  <c r="Z15" s="1"/>
  <c r="AA15" s="1"/>
  <c r="M24"/>
  <c r="N24" s="1"/>
  <c r="X24" s="1"/>
  <c r="Z24" s="1"/>
  <c r="AA24" s="1"/>
  <c r="M31"/>
  <c r="N31" s="1"/>
  <c r="X31" s="1"/>
  <c r="Z31" s="1"/>
  <c r="AA31" s="1"/>
  <c r="O14"/>
  <c r="P14" s="1"/>
  <c r="Q14" s="1"/>
  <c r="R14" s="1"/>
  <c r="M14"/>
  <c r="N14" s="1"/>
  <c r="X14" s="1"/>
  <c r="M23"/>
  <c r="N23" s="1"/>
  <c r="X23" s="1"/>
  <c r="Z23" s="1"/>
  <c r="AA23" s="1"/>
  <c r="M26"/>
  <c r="N26" s="1"/>
  <c r="X26" s="1"/>
  <c r="M18"/>
  <c r="N18" s="1"/>
  <c r="X18" s="1"/>
  <c r="M3"/>
  <c r="N3" s="1"/>
  <c r="X3" s="1"/>
  <c r="M9"/>
  <c r="N9" s="1"/>
  <c r="X9" s="1"/>
  <c r="Z9" s="1"/>
  <c r="M12"/>
  <c r="N12" s="1"/>
  <c r="X12" s="1"/>
  <c r="M21"/>
  <c r="N21" s="1"/>
  <c r="X21" s="1"/>
  <c r="Z21" s="1"/>
  <c r="AA21" s="1"/>
  <c r="Z14"/>
  <c r="AA14" s="1"/>
  <c r="X175" i="9"/>
  <c r="I314"/>
  <c r="J314" s="1"/>
  <c r="Y314" s="1"/>
  <c r="X88"/>
  <c r="O72"/>
  <c r="P72" s="1"/>
  <c r="Q72" s="1"/>
  <c r="R72" s="1"/>
  <c r="X246"/>
  <c r="Z246" s="1"/>
  <c r="AA246" s="1"/>
  <c r="O68"/>
  <c r="P68" s="1"/>
  <c r="Q68" s="1"/>
  <c r="R68" s="1"/>
  <c r="X305"/>
  <c r="X270"/>
  <c r="J270" s="1"/>
  <c r="Y270" s="1"/>
  <c r="Z270" s="1"/>
  <c r="AA270" s="1"/>
  <c r="X257"/>
  <c r="Z257" s="1"/>
  <c r="AA257" s="1"/>
  <c r="X307"/>
  <c r="Z68"/>
  <c r="AA68" s="1"/>
  <c r="O247"/>
  <c r="P247" s="1"/>
  <c r="Q247" s="1"/>
  <c r="X261"/>
  <c r="X151"/>
  <c r="I151" s="1"/>
  <c r="J151" s="1"/>
  <c r="Y151" s="1"/>
  <c r="Z151" s="1"/>
  <c r="AA151" s="1"/>
  <c r="O164"/>
  <c r="X164"/>
  <c r="X75"/>
  <c r="Z75" s="1"/>
  <c r="AA75" s="1"/>
  <c r="O75"/>
  <c r="P75" s="1"/>
  <c r="Q75" s="1"/>
  <c r="R75" s="1"/>
  <c r="X301"/>
  <c r="Z72"/>
  <c r="AA72" s="1"/>
  <c r="O313"/>
  <c r="P313" s="1"/>
  <c r="Q313" s="1"/>
  <c r="R313" s="1"/>
  <c r="X310"/>
  <c r="Z310" s="1"/>
  <c r="X269"/>
  <c r="J269" s="1"/>
  <c r="Y269" s="1"/>
  <c r="Z269" s="1"/>
  <c r="AA269" s="1"/>
  <c r="Z183"/>
  <c r="AA183" s="1"/>
  <c r="X182"/>
  <c r="X180"/>
  <c r="O180"/>
  <c r="P180" s="1"/>
  <c r="Q180" s="1"/>
  <c r="R180" s="1"/>
  <c r="O69"/>
  <c r="X69"/>
  <c r="O57"/>
  <c r="P57" s="1"/>
  <c r="Q57" s="1"/>
  <c r="X57"/>
  <c r="Z57" s="1"/>
  <c r="X153"/>
  <c r="O153"/>
  <c r="Z314"/>
  <c r="AA314" s="1"/>
  <c r="Z247"/>
  <c r="O258"/>
  <c r="X184"/>
  <c r="Z184" s="1"/>
  <c r="AA184" s="1"/>
  <c r="O62"/>
  <c r="O251"/>
  <c r="Z261"/>
  <c r="AA261" s="1"/>
  <c r="Z176"/>
  <c r="AA176" s="1"/>
  <c r="Z180"/>
  <c r="AA180" s="1"/>
  <c r="J164"/>
  <c r="Y164" s="1"/>
  <c r="J305"/>
  <c r="Y305" s="1"/>
  <c r="Z305" s="1"/>
  <c r="K344"/>
  <c r="L344" s="1"/>
  <c r="M331"/>
  <c r="N331" s="1"/>
  <c r="X331" s="1"/>
  <c r="Z331" s="1"/>
  <c r="AA331" s="1"/>
  <c r="M326"/>
  <c r="N326" s="1"/>
  <c r="X326" s="1"/>
  <c r="K340"/>
  <c r="L340" s="1"/>
  <c r="K308"/>
  <c r="L308" s="1"/>
  <c r="M366"/>
  <c r="N366" s="1"/>
  <c r="X366" s="1"/>
  <c r="Z366" s="1"/>
  <c r="AA366" s="1"/>
  <c r="K343"/>
  <c r="L343" s="1"/>
  <c r="M328"/>
  <c r="N328" s="1"/>
  <c r="X328" s="1"/>
  <c r="K321"/>
  <c r="L321" s="1"/>
  <c r="K318"/>
  <c r="L318" s="1"/>
  <c r="K303"/>
  <c r="L303" s="1"/>
  <c r="M357"/>
  <c r="N357" s="1"/>
  <c r="X357" s="1"/>
  <c r="K341"/>
  <c r="L341" s="1"/>
  <c r="M335"/>
  <c r="N335" s="1"/>
  <c r="X335" s="1"/>
  <c r="K332"/>
  <c r="L332" s="1"/>
  <c r="M365"/>
  <c r="N365" s="1"/>
  <c r="X365" s="1"/>
  <c r="Z365" s="1"/>
  <c r="M358"/>
  <c r="N358" s="1"/>
  <c r="X358" s="1"/>
  <c r="Z358" s="1"/>
  <c r="AA358" s="1"/>
  <c r="M353"/>
  <c r="N353" s="1"/>
  <c r="X353" s="1"/>
  <c r="M336"/>
  <c r="N336" s="1"/>
  <c r="X336" s="1"/>
  <c r="K249"/>
  <c r="L249" s="1"/>
  <c r="M290"/>
  <c r="N290" s="1"/>
  <c r="X290" s="1"/>
  <c r="K275"/>
  <c r="L275" s="1"/>
  <c r="K256"/>
  <c r="L256" s="1"/>
  <c r="M306"/>
  <c r="N306" s="1"/>
  <c r="X306" s="1"/>
  <c r="M281"/>
  <c r="N281" s="1"/>
  <c r="X281" s="1"/>
  <c r="Z281" s="1"/>
  <c r="AA281" s="1"/>
  <c r="M304"/>
  <c r="N304" s="1"/>
  <c r="X304" s="1"/>
  <c r="M319"/>
  <c r="N319" s="1"/>
  <c r="X319" s="1"/>
  <c r="M311"/>
  <c r="N311" s="1"/>
  <c r="X311" s="1"/>
  <c r="K296"/>
  <c r="L296" s="1"/>
  <c r="M291"/>
  <c r="N291" s="1"/>
  <c r="X291" s="1"/>
  <c r="K173"/>
  <c r="L173" s="1"/>
  <c r="M156"/>
  <c r="N156" s="1"/>
  <c r="X156" s="1"/>
  <c r="Z156" s="1"/>
  <c r="AA156" s="1"/>
  <c r="M225"/>
  <c r="N225" s="1"/>
  <c r="X225" s="1"/>
  <c r="Z225" s="1"/>
  <c r="AA225" s="1"/>
  <c r="M216"/>
  <c r="N216" s="1"/>
  <c r="X216" s="1"/>
  <c r="K204"/>
  <c r="L204" s="1"/>
  <c r="M199"/>
  <c r="N199" s="1"/>
  <c r="X199" s="1"/>
  <c r="K187"/>
  <c r="L187" s="1"/>
  <c r="K237"/>
  <c r="L237" s="1"/>
  <c r="M226"/>
  <c r="N226" s="1"/>
  <c r="X226" s="1"/>
  <c r="Z226" s="1"/>
  <c r="AA226" s="1"/>
  <c r="M202"/>
  <c r="N202" s="1"/>
  <c r="X202" s="1"/>
  <c r="K236"/>
  <c r="L236" s="1"/>
  <c r="M223"/>
  <c r="N223" s="1"/>
  <c r="X223" s="1"/>
  <c r="M206"/>
  <c r="N206" s="1"/>
  <c r="X206" s="1"/>
  <c r="K189"/>
  <c r="L189" s="1"/>
  <c r="K235"/>
  <c r="L235" s="1"/>
  <c r="M265"/>
  <c r="N265" s="1"/>
  <c r="X265" s="1"/>
  <c r="M224"/>
  <c r="N224" s="1"/>
  <c r="X224" s="1"/>
  <c r="M200"/>
  <c r="N200" s="1"/>
  <c r="X200" s="1"/>
  <c r="M192"/>
  <c r="N192" s="1"/>
  <c r="X192" s="1"/>
  <c r="M185"/>
  <c r="N185" s="1"/>
  <c r="X185" s="1"/>
  <c r="K74"/>
  <c r="L74" s="1"/>
  <c r="K64"/>
  <c r="L64" s="1"/>
  <c r="M178"/>
  <c r="N178" s="1"/>
  <c r="X178" s="1"/>
  <c r="M155"/>
  <c r="N155" s="1"/>
  <c r="X155" s="1"/>
  <c r="Z155" s="1"/>
  <c r="M145"/>
  <c r="N145" s="1"/>
  <c r="X145" s="1"/>
  <c r="K98"/>
  <c r="L98" s="1"/>
  <c r="K70"/>
  <c r="L70" s="1"/>
  <c r="K59"/>
  <c r="L59" s="1"/>
  <c r="M101"/>
  <c r="N101" s="1"/>
  <c r="X101" s="1"/>
  <c r="M138"/>
  <c r="N138" s="1"/>
  <c r="X138" s="1"/>
  <c r="Z138" s="1"/>
  <c r="AA138" s="1"/>
  <c r="K126"/>
  <c r="L126" s="1"/>
  <c r="M111"/>
  <c r="N111" s="1"/>
  <c r="X111" s="1"/>
  <c r="Z111" s="1"/>
  <c r="AA111" s="1"/>
  <c r="K104"/>
  <c r="L104" s="1"/>
  <c r="M96"/>
  <c r="N96" s="1"/>
  <c r="X96" s="1"/>
  <c r="K65"/>
  <c r="L65" s="1"/>
  <c r="M135"/>
  <c r="N135" s="1"/>
  <c r="X135" s="1"/>
  <c r="Z135" s="1"/>
  <c r="AA135" s="1"/>
  <c r="K124"/>
  <c r="L124" s="1"/>
  <c r="M118"/>
  <c r="N118" s="1"/>
  <c r="X118" s="1"/>
  <c r="M26"/>
  <c r="N26" s="1"/>
  <c r="X26" s="1"/>
  <c r="Z26" s="1"/>
  <c r="K16"/>
  <c r="L16" s="1"/>
  <c r="K8"/>
  <c r="L8" s="1"/>
  <c r="K37"/>
  <c r="L37" s="1"/>
  <c r="M18"/>
  <c r="N18" s="1"/>
  <c r="X18" s="1"/>
  <c r="M3"/>
  <c r="N3" s="1"/>
  <c r="X3" s="1"/>
  <c r="K40"/>
  <c r="L40" s="1"/>
  <c r="M25"/>
  <c r="N25" s="1"/>
  <c r="X25" s="1"/>
  <c r="M10"/>
  <c r="N10" s="1"/>
  <c r="X10" s="1"/>
  <c r="M32"/>
  <c r="N32" s="1"/>
  <c r="X32" s="1"/>
  <c r="M28"/>
  <c r="N28" s="1"/>
  <c r="X28" s="1"/>
  <c r="K13"/>
  <c r="L13" s="1"/>
  <c r="K5"/>
  <c r="L5" s="1"/>
  <c r="O315"/>
  <c r="X309"/>
  <c r="Z309" s="1"/>
  <c r="Z250"/>
  <c r="X264"/>
  <c r="O176"/>
  <c r="P176" s="1"/>
  <c r="Q176" s="1"/>
  <c r="R176" s="1"/>
  <c r="O259"/>
  <c r="O174"/>
  <c r="X181"/>
  <c r="I181" s="1"/>
  <c r="J181" s="1"/>
  <c r="O63"/>
  <c r="O76"/>
  <c r="M359"/>
  <c r="N359" s="1"/>
  <c r="X359" s="1"/>
  <c r="Z359" s="1"/>
  <c r="AA359" s="1"/>
  <c r="K352"/>
  <c r="L352" s="1"/>
  <c r="K347"/>
  <c r="L347" s="1"/>
  <c r="K300"/>
  <c r="L300" s="1"/>
  <c r="K351"/>
  <c r="L351" s="1"/>
  <c r="M339"/>
  <c r="N339" s="1"/>
  <c r="X339" s="1"/>
  <c r="K320"/>
  <c r="L320" s="1"/>
  <c r="M361"/>
  <c r="N361" s="1"/>
  <c r="X361" s="1"/>
  <c r="K342"/>
  <c r="L342" s="1"/>
  <c r="K324"/>
  <c r="L324" s="1"/>
  <c r="K345"/>
  <c r="L345" s="1"/>
  <c r="K323"/>
  <c r="L323" s="1"/>
  <c r="K299"/>
  <c r="L299" s="1"/>
  <c r="M284"/>
  <c r="N284" s="1"/>
  <c r="X284" s="1"/>
  <c r="K298"/>
  <c r="L298" s="1"/>
  <c r="K274"/>
  <c r="L274" s="1"/>
  <c r="M285"/>
  <c r="N285" s="1"/>
  <c r="X285" s="1"/>
  <c r="Z285" s="1"/>
  <c r="AA285" s="1"/>
  <c r="M297"/>
  <c r="N297" s="1"/>
  <c r="X297" s="1"/>
  <c r="K244"/>
  <c r="L244" s="1"/>
  <c r="M287"/>
  <c r="N287" s="1"/>
  <c r="X287" s="1"/>
  <c r="K177"/>
  <c r="L177" s="1"/>
  <c r="M165"/>
  <c r="N165" s="1"/>
  <c r="X165" s="1"/>
  <c r="M273"/>
  <c r="N273" s="1"/>
  <c r="X273" s="1"/>
  <c r="M271"/>
  <c r="N271" s="1"/>
  <c r="X271" s="1"/>
  <c r="M234"/>
  <c r="N234" s="1"/>
  <c r="X234" s="1"/>
  <c r="M229"/>
  <c r="N229" s="1"/>
  <c r="X229" s="1"/>
  <c r="Z229" s="1"/>
  <c r="AA229" s="1"/>
  <c r="K195"/>
  <c r="L195" s="1"/>
  <c r="K207"/>
  <c r="L207" s="1"/>
  <c r="M230"/>
  <c r="N230" s="1"/>
  <c r="X230" s="1"/>
  <c r="M198"/>
  <c r="N198" s="1"/>
  <c r="X198" s="1"/>
  <c r="Z198" s="1"/>
  <c r="AA198" s="1"/>
  <c r="M267"/>
  <c r="N267" s="1"/>
  <c r="X267" s="1"/>
  <c r="Z267" s="1"/>
  <c r="AA267" s="1"/>
  <c r="M262"/>
  <c r="N262" s="1"/>
  <c r="X262" s="1"/>
  <c r="M255"/>
  <c r="N255" s="1"/>
  <c r="X255" s="1"/>
  <c r="M243"/>
  <c r="N243" s="1"/>
  <c r="X243" s="1"/>
  <c r="Z243" s="1"/>
  <c r="M241"/>
  <c r="N241" s="1"/>
  <c r="X241" s="1"/>
  <c r="M215"/>
  <c r="N215" s="1"/>
  <c r="X215" s="1"/>
  <c r="Z215" s="1"/>
  <c r="AA215" s="1"/>
  <c r="K160"/>
  <c r="L160" s="1"/>
  <c r="M228"/>
  <c r="N228" s="1"/>
  <c r="X228" s="1"/>
  <c r="M196"/>
  <c r="N196" s="1"/>
  <c r="X196" s="1"/>
  <c r="M78"/>
  <c r="N78" s="1"/>
  <c r="X78" s="1"/>
  <c r="Z78" s="1"/>
  <c r="AA78" s="1"/>
  <c r="K67"/>
  <c r="L67" s="1"/>
  <c r="K47"/>
  <c r="L47" s="1"/>
  <c r="M148"/>
  <c r="N148" s="1"/>
  <c r="X148" s="1"/>
  <c r="Z148" s="1"/>
  <c r="K141"/>
  <c r="L141" s="1"/>
  <c r="M113"/>
  <c r="N113" s="1"/>
  <c r="X113" s="1"/>
  <c r="M102"/>
  <c r="N102" s="1"/>
  <c r="X102" s="1"/>
  <c r="M94"/>
  <c r="N94" s="1"/>
  <c r="X94" s="1"/>
  <c r="K144"/>
  <c r="L144" s="1"/>
  <c r="K80"/>
  <c r="L80" s="1"/>
  <c r="M158"/>
  <c r="N158" s="1"/>
  <c r="X158" s="1"/>
  <c r="M137"/>
  <c r="N137" s="1"/>
  <c r="X137" s="1"/>
  <c r="K127"/>
  <c r="L127" s="1"/>
  <c r="M117"/>
  <c r="N117" s="1"/>
  <c r="X117" s="1"/>
  <c r="Z117" s="1"/>
  <c r="M110"/>
  <c r="N110" s="1"/>
  <c r="X110" s="1"/>
  <c r="Z110" s="1"/>
  <c r="AA110" s="1"/>
  <c r="M170"/>
  <c r="N170" s="1"/>
  <c r="X170" s="1"/>
  <c r="Z170" s="1"/>
  <c r="AA170" s="1"/>
  <c r="M154"/>
  <c r="N154" s="1"/>
  <c r="X154" s="1"/>
  <c r="M150"/>
  <c r="N150" s="1"/>
  <c r="X150" s="1"/>
  <c r="M147"/>
  <c r="N147" s="1"/>
  <c r="X147" s="1"/>
  <c r="M134"/>
  <c r="N134" s="1"/>
  <c r="X134" s="1"/>
  <c r="K122"/>
  <c r="L122" s="1"/>
  <c r="K82"/>
  <c r="L82" s="1"/>
  <c r="M168"/>
  <c r="N168" s="1"/>
  <c r="X168" s="1"/>
  <c r="K142"/>
  <c r="L142" s="1"/>
  <c r="M129"/>
  <c r="N129" s="1"/>
  <c r="X129" s="1"/>
  <c r="M112"/>
  <c r="N112" s="1"/>
  <c r="X112" s="1"/>
  <c r="K103"/>
  <c r="L103" s="1"/>
  <c r="M95"/>
  <c r="N95" s="1"/>
  <c r="X95" s="1"/>
  <c r="K35"/>
  <c r="L35" s="1"/>
  <c r="K4"/>
  <c r="L4" s="1"/>
  <c r="M86"/>
  <c r="N86" s="1"/>
  <c r="X86" s="1"/>
  <c r="M79"/>
  <c r="N79" s="1"/>
  <c r="X79" s="1"/>
  <c r="Z79" s="1"/>
  <c r="AA79" s="1"/>
  <c r="M48"/>
  <c r="N48" s="1"/>
  <c r="X48" s="1"/>
  <c r="M38"/>
  <c r="N38" s="1"/>
  <c r="X38" s="1"/>
  <c r="M33"/>
  <c r="N33" s="1"/>
  <c r="X33" s="1"/>
  <c r="Z33" s="1"/>
  <c r="AA33" s="1"/>
  <c r="M61"/>
  <c r="N61" s="1"/>
  <c r="X61" s="1"/>
  <c r="Z61" s="1"/>
  <c r="M55"/>
  <c r="N55" s="1"/>
  <c r="X55" s="1"/>
  <c r="M45"/>
  <c r="N45" s="1"/>
  <c r="X45" s="1"/>
  <c r="M11"/>
  <c r="N11" s="1"/>
  <c r="X11" s="1"/>
  <c r="M2"/>
  <c r="N2" s="1"/>
  <c r="X2" s="1"/>
  <c r="K17"/>
  <c r="L17" s="1"/>
  <c r="M81"/>
  <c r="N81" s="1"/>
  <c r="X81" s="1"/>
  <c r="M30"/>
  <c r="N30" s="1"/>
  <c r="X30" s="1"/>
  <c r="Z30" s="1"/>
  <c r="M19"/>
  <c r="N19" s="1"/>
  <c r="X19" s="1"/>
  <c r="Z19" s="1"/>
  <c r="AA19" s="1"/>
  <c r="J88"/>
  <c r="Y88" s="1"/>
  <c r="Z88" s="1"/>
  <c r="M51"/>
  <c r="N51" s="1"/>
  <c r="X51" s="1"/>
  <c r="Z51" s="1"/>
  <c r="AA51" s="1"/>
  <c r="K43"/>
  <c r="L43" s="1"/>
  <c r="M363"/>
  <c r="N363" s="1"/>
  <c r="X363" s="1"/>
  <c r="M334"/>
  <c r="N334" s="1"/>
  <c r="X334" s="1"/>
  <c r="Z334" s="1"/>
  <c r="M327"/>
  <c r="N327" s="1"/>
  <c r="X327" s="1"/>
  <c r="Z327" s="1"/>
  <c r="AA327" s="1"/>
  <c r="K322"/>
  <c r="L322" s="1"/>
  <c r="M364"/>
  <c r="N364" s="1"/>
  <c r="X364" s="1"/>
  <c r="M325"/>
  <c r="N325" s="1"/>
  <c r="X325" s="1"/>
  <c r="K312"/>
  <c r="L312" s="1"/>
  <c r="K350"/>
  <c r="L350" s="1"/>
  <c r="K338"/>
  <c r="L338" s="1"/>
  <c r="M333"/>
  <c r="N333" s="1"/>
  <c r="X333" s="1"/>
  <c r="K360"/>
  <c r="L360" s="1"/>
  <c r="M354"/>
  <c r="N354" s="1"/>
  <c r="X354" s="1"/>
  <c r="K349"/>
  <c r="L349" s="1"/>
  <c r="K337"/>
  <c r="L337" s="1"/>
  <c r="K254"/>
  <c r="L254" s="1"/>
  <c r="M292"/>
  <c r="N292" s="1"/>
  <c r="X292" s="1"/>
  <c r="Z292" s="1"/>
  <c r="AA292" s="1"/>
  <c r="M280"/>
  <c r="N280" s="1"/>
  <c r="X280" s="1"/>
  <c r="K283"/>
  <c r="L283" s="1"/>
  <c r="M317"/>
  <c r="N317" s="1"/>
  <c r="X317" s="1"/>
  <c r="Z317" s="1"/>
  <c r="AA317" s="1"/>
  <c r="M293"/>
  <c r="N293" s="1"/>
  <c r="X293" s="1"/>
  <c r="M277"/>
  <c r="N277" s="1"/>
  <c r="X277" s="1"/>
  <c r="M286"/>
  <c r="N286" s="1"/>
  <c r="X286" s="1"/>
  <c r="M279"/>
  <c r="N279" s="1"/>
  <c r="X279" s="1"/>
  <c r="M316"/>
  <c r="N316" s="1"/>
  <c r="X316" s="1"/>
  <c r="M295"/>
  <c r="N295" s="1"/>
  <c r="X295" s="1"/>
  <c r="Z295" s="1"/>
  <c r="AA295" s="1"/>
  <c r="M167"/>
  <c r="N167" s="1"/>
  <c r="X167" s="1"/>
  <c r="K238"/>
  <c r="L238" s="1"/>
  <c r="M227"/>
  <c r="N227" s="1"/>
  <c r="X227" s="1"/>
  <c r="M221"/>
  <c r="N221" s="1"/>
  <c r="X221" s="1"/>
  <c r="M201"/>
  <c r="N201" s="1"/>
  <c r="X201" s="1"/>
  <c r="Z201" s="1"/>
  <c r="AA201" s="1"/>
  <c r="K191"/>
  <c r="L191" s="1"/>
  <c r="M186"/>
  <c r="N186" s="1"/>
  <c r="X186" s="1"/>
  <c r="M268"/>
  <c r="N268" s="1"/>
  <c r="X268" s="1"/>
  <c r="Z268" s="1"/>
  <c r="AA268" s="1"/>
  <c r="M222"/>
  <c r="N222" s="1"/>
  <c r="X222" s="1"/>
  <c r="Z222" s="1"/>
  <c r="AA222" s="1"/>
  <c r="K203"/>
  <c r="L203" s="1"/>
  <c r="K190"/>
  <c r="L190" s="1"/>
  <c r="M242"/>
  <c r="N242" s="1"/>
  <c r="X242" s="1"/>
  <c r="K240"/>
  <c r="L240" s="1"/>
  <c r="M214"/>
  <c r="N214" s="1"/>
  <c r="X214" s="1"/>
  <c r="M193"/>
  <c r="N193" s="1"/>
  <c r="X193" s="1"/>
  <c r="K162"/>
  <c r="L162" s="1"/>
  <c r="K239"/>
  <c r="L239" s="1"/>
  <c r="M217"/>
  <c r="N217" s="1"/>
  <c r="X217" s="1"/>
  <c r="K212"/>
  <c r="L212" s="1"/>
  <c r="K210"/>
  <c r="L210" s="1"/>
  <c r="K205"/>
  <c r="L205" s="1"/>
  <c r="K188"/>
  <c r="L188" s="1"/>
  <c r="M90"/>
  <c r="N90" s="1"/>
  <c r="X90" s="1"/>
  <c r="K52"/>
  <c r="L52" s="1"/>
  <c r="M166"/>
  <c r="N166" s="1"/>
  <c r="X166" s="1"/>
  <c r="Z166" s="1"/>
  <c r="AA166" s="1"/>
  <c r="K132"/>
  <c r="L132" s="1"/>
  <c r="M121"/>
  <c r="N121" s="1"/>
  <c r="X121" s="1"/>
  <c r="Z121" s="1"/>
  <c r="AA121" s="1"/>
  <c r="K46"/>
  <c r="L46" s="1"/>
  <c r="M146"/>
  <c r="N146" s="1"/>
  <c r="X146" s="1"/>
  <c r="K131"/>
  <c r="L131" s="1"/>
  <c r="K97"/>
  <c r="L97" s="1"/>
  <c r="M143"/>
  <c r="N143" s="1"/>
  <c r="X143" s="1"/>
  <c r="M136"/>
  <c r="N136" s="1"/>
  <c r="X136" s="1"/>
  <c r="M130"/>
  <c r="N130" s="1"/>
  <c r="X130" s="1"/>
  <c r="M123"/>
  <c r="N123" s="1"/>
  <c r="X123" s="1"/>
  <c r="M108"/>
  <c r="N108" s="1"/>
  <c r="X108" s="1"/>
  <c r="K84"/>
  <c r="L84" s="1"/>
  <c r="K56"/>
  <c r="L56" s="1"/>
  <c r="K133"/>
  <c r="L133" s="1"/>
  <c r="M120"/>
  <c r="N120" s="1"/>
  <c r="X120" s="1"/>
  <c r="Z120" s="1"/>
  <c r="AA120" s="1"/>
  <c r="M116"/>
  <c r="N116" s="1"/>
  <c r="X116" s="1"/>
  <c r="K99"/>
  <c r="L99" s="1"/>
  <c r="K42"/>
  <c r="L42" s="1"/>
  <c r="M29"/>
  <c r="N29" s="1"/>
  <c r="X29" s="1"/>
  <c r="Z29" s="1"/>
  <c r="AA29" s="1"/>
  <c r="K12"/>
  <c r="L12" s="1"/>
  <c r="M22"/>
  <c r="N22" s="1"/>
  <c r="X22" s="1"/>
  <c r="Z22" s="1"/>
  <c r="AA22" s="1"/>
  <c r="K44"/>
  <c r="L44" s="1"/>
  <c r="M27"/>
  <c r="N27" s="1"/>
  <c r="X27" s="1"/>
  <c r="M23"/>
  <c r="N23" s="1"/>
  <c r="X23" s="1"/>
  <c r="Z23" s="1"/>
  <c r="AA23" s="1"/>
  <c r="M39"/>
  <c r="N39" s="1"/>
  <c r="X39" s="1"/>
  <c r="M31"/>
  <c r="N31" s="1"/>
  <c r="X31" s="1"/>
  <c r="M20"/>
  <c r="N20" s="1"/>
  <c r="X20" s="1"/>
  <c r="K9"/>
  <c r="L9" s="1"/>
  <c r="Z302"/>
  <c r="AA302" s="1"/>
  <c r="O302"/>
  <c r="P302" s="1"/>
  <c r="Q302" s="1"/>
  <c r="R302" s="1"/>
  <c r="O263"/>
  <c r="X252"/>
  <c r="I252" s="1"/>
  <c r="J252" s="1"/>
  <c r="Z264"/>
  <c r="AA264" s="1"/>
  <c r="O250"/>
  <c r="P250" s="1"/>
  <c r="Q250" s="1"/>
  <c r="Z271"/>
  <c r="AA271" s="1"/>
  <c r="O179"/>
  <c r="O172"/>
  <c r="O183"/>
  <c r="P183" s="1"/>
  <c r="Q183" s="1"/>
  <c r="R183" s="1"/>
  <c r="O157"/>
  <c r="O87"/>
  <c r="Z86"/>
  <c r="M355"/>
  <c r="N355" s="1"/>
  <c r="X355" s="1"/>
  <c r="Z355" s="1"/>
  <c r="AA355" s="1"/>
  <c r="K348"/>
  <c r="L348" s="1"/>
  <c r="M356"/>
  <c r="N356" s="1"/>
  <c r="X356" s="1"/>
  <c r="M346"/>
  <c r="N346" s="1"/>
  <c r="X346" s="1"/>
  <c r="M329"/>
  <c r="N329" s="1"/>
  <c r="X329" s="1"/>
  <c r="M362"/>
  <c r="N362" s="1"/>
  <c r="X362" s="1"/>
  <c r="Z362" s="1"/>
  <c r="AA362" s="1"/>
  <c r="M330"/>
  <c r="N330" s="1"/>
  <c r="X330" s="1"/>
  <c r="Z330" s="1"/>
  <c r="AA330" s="1"/>
  <c r="M288"/>
  <c r="N288" s="1"/>
  <c r="X288" s="1"/>
  <c r="Z288" s="1"/>
  <c r="AA288" s="1"/>
  <c r="K260"/>
  <c r="L260" s="1"/>
  <c r="K253"/>
  <c r="L253" s="1"/>
  <c r="M289"/>
  <c r="N289" s="1"/>
  <c r="X289" s="1"/>
  <c r="Z289" s="1"/>
  <c r="AA289" s="1"/>
  <c r="M294"/>
  <c r="N294" s="1"/>
  <c r="X294" s="1"/>
  <c r="M282"/>
  <c r="N282" s="1"/>
  <c r="X282" s="1"/>
  <c r="Z282" s="1"/>
  <c r="AA282" s="1"/>
  <c r="M276"/>
  <c r="N276" s="1"/>
  <c r="X276" s="1"/>
  <c r="M278"/>
  <c r="N278" s="1"/>
  <c r="X278" s="1"/>
  <c r="Z278" s="1"/>
  <c r="M169"/>
  <c r="N169" s="1"/>
  <c r="X169" s="1"/>
  <c r="Z169" s="1"/>
  <c r="AA169" s="1"/>
  <c r="K152"/>
  <c r="L152" s="1"/>
  <c r="M272"/>
  <c r="N272" s="1"/>
  <c r="X272" s="1"/>
  <c r="M233"/>
  <c r="N233" s="1"/>
  <c r="X233" s="1"/>
  <c r="Z233" s="1"/>
  <c r="AA233" s="1"/>
  <c r="K208"/>
  <c r="L208" s="1"/>
  <c r="M197"/>
  <c r="N197" s="1"/>
  <c r="X197" s="1"/>
  <c r="Z197" s="1"/>
  <c r="AA197" s="1"/>
  <c r="K220"/>
  <c r="L220" s="1"/>
  <c r="K171"/>
  <c r="L171" s="1"/>
  <c r="M218"/>
  <c r="N218" s="1"/>
  <c r="X218" s="1"/>
  <c r="Z218" s="1"/>
  <c r="AA218" s="1"/>
  <c r="K194"/>
  <c r="L194" s="1"/>
  <c r="M266"/>
  <c r="N266" s="1"/>
  <c r="X266" s="1"/>
  <c r="M248"/>
  <c r="N248" s="1"/>
  <c r="X248" s="1"/>
  <c r="M245"/>
  <c r="N245" s="1"/>
  <c r="X245" s="1"/>
  <c r="M231"/>
  <c r="N231" s="1"/>
  <c r="X231" s="1"/>
  <c r="M219"/>
  <c r="N219" s="1"/>
  <c r="X219" s="1"/>
  <c r="Z219" s="1"/>
  <c r="AA219" s="1"/>
  <c r="M232"/>
  <c r="N232" s="1"/>
  <c r="X232" s="1"/>
  <c r="Z232" s="1"/>
  <c r="AA232" s="1"/>
  <c r="M213"/>
  <c r="N213" s="1"/>
  <c r="X213" s="1"/>
  <c r="K211"/>
  <c r="L211" s="1"/>
  <c r="K209"/>
  <c r="L209" s="1"/>
  <c r="K71"/>
  <c r="L71" s="1"/>
  <c r="M54"/>
  <c r="N54" s="1"/>
  <c r="X54" s="1"/>
  <c r="Z54" s="1"/>
  <c r="AA54" s="1"/>
  <c r="M140"/>
  <c r="N140" s="1"/>
  <c r="X140" s="1"/>
  <c r="K128"/>
  <c r="L128" s="1"/>
  <c r="M115"/>
  <c r="N115" s="1"/>
  <c r="X115" s="1"/>
  <c r="K106"/>
  <c r="L106" s="1"/>
  <c r="M93"/>
  <c r="N93" s="1"/>
  <c r="X93" s="1"/>
  <c r="Z93" s="1"/>
  <c r="K109"/>
  <c r="L109" s="1"/>
  <c r="K77"/>
  <c r="L77" s="1"/>
  <c r="M163"/>
  <c r="N163" s="1"/>
  <c r="X163" s="1"/>
  <c r="Z163" s="1"/>
  <c r="AA163" s="1"/>
  <c r="M119"/>
  <c r="N119" s="1"/>
  <c r="X119" s="1"/>
  <c r="M114"/>
  <c r="N114" s="1"/>
  <c r="X114" s="1"/>
  <c r="Z114" s="1"/>
  <c r="AA114" s="1"/>
  <c r="K105"/>
  <c r="L105" s="1"/>
  <c r="M161"/>
  <c r="N161" s="1"/>
  <c r="X161" s="1"/>
  <c r="M149"/>
  <c r="N149" s="1"/>
  <c r="X149" s="1"/>
  <c r="Z149" s="1"/>
  <c r="AA149" s="1"/>
  <c r="K100"/>
  <c r="L100" s="1"/>
  <c r="K92"/>
  <c r="L92" s="1"/>
  <c r="M159"/>
  <c r="N159" s="1"/>
  <c r="X159" s="1"/>
  <c r="Z159" s="1"/>
  <c r="AA159" s="1"/>
  <c r="M139"/>
  <c r="N139" s="1"/>
  <c r="X139" s="1"/>
  <c r="K125"/>
  <c r="L125" s="1"/>
  <c r="K107"/>
  <c r="L107" s="1"/>
  <c r="M83"/>
  <c r="N83" s="1"/>
  <c r="X83" s="1"/>
  <c r="M66"/>
  <c r="N66" s="1"/>
  <c r="X66" s="1"/>
  <c r="M49"/>
  <c r="N49" s="1"/>
  <c r="X49" s="1"/>
  <c r="K34"/>
  <c r="L34" s="1"/>
  <c r="M21"/>
  <c r="N21" s="1"/>
  <c r="X21" s="1"/>
  <c r="M91"/>
  <c r="N91" s="1"/>
  <c r="X91" s="1"/>
  <c r="M60"/>
  <c r="N60" s="1"/>
  <c r="X60" s="1"/>
  <c r="M53"/>
  <c r="N53" s="1"/>
  <c r="X53" s="1"/>
  <c r="K41"/>
  <c r="L41" s="1"/>
  <c r="K15"/>
  <c r="L15" s="1"/>
  <c r="K7"/>
  <c r="L7" s="1"/>
  <c r="K24"/>
  <c r="L24" s="1"/>
  <c r="M89"/>
  <c r="N89" s="1"/>
  <c r="X89" s="1"/>
  <c r="Z89" s="1"/>
  <c r="AA89" s="1"/>
  <c r="M73"/>
  <c r="N73" s="1"/>
  <c r="X73" s="1"/>
  <c r="K36"/>
  <c r="L36" s="1"/>
  <c r="K14"/>
  <c r="L14" s="1"/>
  <c r="K6"/>
  <c r="L6" s="1"/>
  <c r="M85"/>
  <c r="N85" s="1"/>
  <c r="X85" s="1"/>
  <c r="Z85" s="1"/>
  <c r="AA85" s="1"/>
  <c r="M58"/>
  <c r="N58" s="1"/>
  <c r="X58" s="1"/>
  <c r="Z58" s="1"/>
  <c r="AA58" s="1"/>
  <c r="M50"/>
  <c r="N50" s="1"/>
  <c r="X50" s="1"/>
  <c r="Z50" s="1"/>
  <c r="AA50" s="1"/>
  <c r="Y69" i="7"/>
  <c r="Y86"/>
  <c r="W162"/>
  <c r="K162" s="1"/>
  <c r="L162" s="1"/>
  <c r="W165"/>
  <c r="K165" s="1"/>
  <c r="L165" s="1"/>
  <c r="W236"/>
  <c r="W314"/>
  <c r="K314" s="1"/>
  <c r="L314" s="1"/>
  <c r="W351"/>
  <c r="W40"/>
  <c r="W49"/>
  <c r="W117"/>
  <c r="Y119"/>
  <c r="W240"/>
  <c r="W275"/>
  <c r="K275" s="1"/>
  <c r="L275" s="1"/>
  <c r="M275" s="1"/>
  <c r="N275" s="1"/>
  <c r="W307"/>
  <c r="K307" s="1"/>
  <c r="L307" s="1"/>
  <c r="W308"/>
  <c r="K308" s="1"/>
  <c r="L308" s="1"/>
  <c r="M308" s="1"/>
  <c r="N308" s="1"/>
  <c r="W44"/>
  <c r="Y64"/>
  <c r="W77"/>
  <c r="W87"/>
  <c r="Y107"/>
  <c r="Y261"/>
  <c r="Y264"/>
  <c r="Y272"/>
  <c r="W278"/>
  <c r="W285"/>
  <c r="Y364"/>
  <c r="W31"/>
  <c r="W72"/>
  <c r="W119"/>
  <c r="Y127"/>
  <c r="W143"/>
  <c r="W145"/>
  <c r="Y156"/>
  <c r="W158"/>
  <c r="Y159"/>
  <c r="Y197"/>
  <c r="W213"/>
  <c r="W234"/>
  <c r="W245"/>
  <c r="W248"/>
  <c r="W249"/>
  <c r="W289"/>
  <c r="Y279"/>
  <c r="Y281"/>
  <c r="Y362"/>
  <c r="W25"/>
  <c r="K25" s="1"/>
  <c r="L25" s="1"/>
  <c r="Y26"/>
  <c r="W26"/>
  <c r="W27"/>
  <c r="W29"/>
  <c r="K29" s="1"/>
  <c r="L29" s="1"/>
  <c r="W38"/>
  <c r="W39"/>
  <c r="K39" s="1"/>
  <c r="L39" s="1"/>
  <c r="W42"/>
  <c r="W43"/>
  <c r="W47"/>
  <c r="W51"/>
  <c r="W54"/>
  <c r="W56"/>
  <c r="K56" s="1"/>
  <c r="L56" s="1"/>
  <c r="W58"/>
  <c r="Y62"/>
  <c r="W62"/>
  <c r="W65"/>
  <c r="K65" s="1"/>
  <c r="L65" s="1"/>
  <c r="W68"/>
  <c r="W70"/>
  <c r="W83"/>
  <c r="W95"/>
  <c r="W103"/>
  <c r="W115"/>
  <c r="W124"/>
  <c r="Y125"/>
  <c r="W127"/>
  <c r="W222"/>
  <c r="W302"/>
  <c r="K302" s="1"/>
  <c r="L302" s="1"/>
  <c r="W324"/>
  <c r="W333"/>
  <c r="W140"/>
  <c r="K140" s="1"/>
  <c r="L140" s="1"/>
  <c r="W147"/>
  <c r="W150"/>
  <c r="W153"/>
  <c r="W160"/>
  <c r="W161"/>
  <c r="K161" s="1"/>
  <c r="L161" s="1"/>
  <c r="W175"/>
  <c r="W178"/>
  <c r="K178" s="1"/>
  <c r="L178" s="1"/>
  <c r="M178" s="1"/>
  <c r="N178" s="1"/>
  <c r="W184"/>
  <c r="K184" s="1"/>
  <c r="L184" s="1"/>
  <c r="M184" s="1"/>
  <c r="N184" s="1"/>
  <c r="W185"/>
  <c r="W186"/>
  <c r="K186" s="1"/>
  <c r="L186" s="1"/>
  <c r="W192"/>
  <c r="W212"/>
  <c r="W216"/>
  <c r="Y222"/>
  <c r="Y223"/>
  <c r="W224"/>
  <c r="W232"/>
  <c r="Y233"/>
  <c r="W238"/>
  <c r="W244"/>
  <c r="K244" s="1"/>
  <c r="L244" s="1"/>
  <c r="W253"/>
  <c r="Y254"/>
  <c r="Y257"/>
  <c r="W260"/>
  <c r="K260" s="1"/>
  <c r="L260" s="1"/>
  <c r="M260" s="1"/>
  <c r="N260" s="1"/>
  <c r="O260" s="1"/>
  <c r="P260" s="1"/>
  <c r="Q260" s="1"/>
  <c r="R260" s="1"/>
  <c r="W263"/>
  <c r="K263" s="1"/>
  <c r="L263" s="1"/>
  <c r="W266"/>
  <c r="W268"/>
  <c r="Y274"/>
  <c r="W287"/>
  <c r="W303"/>
  <c r="K303" s="1"/>
  <c r="L303" s="1"/>
  <c r="M303" s="1"/>
  <c r="N303" s="1"/>
  <c r="O303" s="1"/>
  <c r="P303" s="1"/>
  <c r="Q303" s="1"/>
  <c r="W334"/>
  <c r="W341"/>
  <c r="K341" s="1"/>
  <c r="L341" s="1"/>
  <c r="W346"/>
  <c r="W360"/>
  <c r="K360" s="1"/>
  <c r="L360" s="1"/>
  <c r="W365"/>
  <c r="W337"/>
  <c r="K337" s="1"/>
  <c r="L337" s="1"/>
  <c r="W336"/>
  <c r="K336" s="1"/>
  <c r="L336" s="1"/>
  <c r="Y336"/>
  <c r="W141"/>
  <c r="W246"/>
  <c r="Y154"/>
  <c r="Y163"/>
  <c r="Z163" s="1"/>
  <c r="AA163" s="1"/>
  <c r="Y166"/>
  <c r="Y308"/>
  <c r="W35"/>
  <c r="W37"/>
  <c r="K37" s="1"/>
  <c r="L37" s="1"/>
  <c r="Y55"/>
  <c r="W59"/>
  <c r="K59" s="1"/>
  <c r="L59" s="1"/>
  <c r="W63"/>
  <c r="W66"/>
  <c r="K66" s="1"/>
  <c r="L66" s="1"/>
  <c r="W73"/>
  <c r="Y79"/>
  <c r="W80"/>
  <c r="Y91"/>
  <c r="W94"/>
  <c r="W99"/>
  <c r="Y103"/>
  <c r="Y113"/>
  <c r="Y118"/>
  <c r="W121"/>
  <c r="W131"/>
  <c r="W133"/>
  <c r="Y141"/>
  <c r="W144"/>
  <c r="K144" s="1"/>
  <c r="L144" s="1"/>
  <c r="W155"/>
  <c r="K155" s="1"/>
  <c r="L155" s="1"/>
  <c r="Y168"/>
  <c r="W201"/>
  <c r="W204"/>
  <c r="Y208"/>
  <c r="W211"/>
  <c r="K211" s="1"/>
  <c r="L211" s="1"/>
  <c r="W214"/>
  <c r="W218"/>
  <c r="W243"/>
  <c r="K243" s="1"/>
  <c r="L243" s="1"/>
  <c r="Y260"/>
  <c r="O275"/>
  <c r="P275" s="1"/>
  <c r="Q275" s="1"/>
  <c r="R275" s="1"/>
  <c r="W276"/>
  <c r="W292"/>
  <c r="W294"/>
  <c r="Y299"/>
  <c r="W312"/>
  <c r="K312" s="1"/>
  <c r="L312" s="1"/>
  <c r="W323"/>
  <c r="Y328"/>
  <c r="Y330"/>
  <c r="Y335"/>
  <c r="W338"/>
  <c r="W348"/>
  <c r="K348" s="1"/>
  <c r="L348" s="1"/>
  <c r="W350"/>
  <c r="W352"/>
  <c r="K352" s="1"/>
  <c r="L352" s="1"/>
  <c r="Y355"/>
  <c r="Y357"/>
  <c r="Y359"/>
  <c r="W361"/>
  <c r="W363"/>
  <c r="Y5"/>
  <c r="Y7"/>
  <c r="Y9"/>
  <c r="W11"/>
  <c r="K11" s="1"/>
  <c r="L11" s="1"/>
  <c r="W13"/>
  <c r="K13" s="1"/>
  <c r="L13" s="1"/>
  <c r="W15"/>
  <c r="Y35"/>
  <c r="Y37"/>
  <c r="Y43"/>
  <c r="W82"/>
  <c r="W90"/>
  <c r="K90" s="1"/>
  <c r="L90" s="1"/>
  <c r="Y99"/>
  <c r="Y121"/>
  <c r="Y131"/>
  <c r="Y133"/>
  <c r="Y138"/>
  <c r="Y140"/>
  <c r="Y170"/>
  <c r="W194"/>
  <c r="Y201"/>
  <c r="Y204"/>
  <c r="W206"/>
  <c r="Y211"/>
  <c r="Y212"/>
  <c r="Y218"/>
  <c r="Y244"/>
  <c r="W251"/>
  <c r="Y292"/>
  <c r="Y294"/>
  <c r="Y314"/>
  <c r="Y323"/>
  <c r="W339"/>
  <c r="W353"/>
  <c r="K353" s="1"/>
  <c r="L353" s="1"/>
  <c r="W4"/>
  <c r="W6"/>
  <c r="W8"/>
  <c r="K8" s="1"/>
  <c r="L8" s="1"/>
  <c r="Y13"/>
  <c r="Y15"/>
  <c r="Y20"/>
  <c r="W21"/>
  <c r="K21" s="1"/>
  <c r="L21" s="1"/>
  <c r="Y27"/>
  <c r="W28"/>
  <c r="W32"/>
  <c r="Y47"/>
  <c r="Y48"/>
  <c r="Y49"/>
  <c r="Y50"/>
  <c r="Y51"/>
  <c r="W52"/>
  <c r="K52" s="1"/>
  <c r="L52" s="1"/>
  <c r="Y56"/>
  <c r="Y57"/>
  <c r="Y61"/>
  <c r="Y82"/>
  <c r="Y84"/>
  <c r="W88"/>
  <c r="W92"/>
  <c r="W96"/>
  <c r="W98"/>
  <c r="W102"/>
  <c r="K102" s="1"/>
  <c r="L102" s="1"/>
  <c r="Y106"/>
  <c r="W107"/>
  <c r="K107" s="1"/>
  <c r="L107" s="1"/>
  <c r="W110"/>
  <c r="W112"/>
  <c r="W114"/>
  <c r="Y120"/>
  <c r="W126"/>
  <c r="W128"/>
  <c r="W136"/>
  <c r="Y147"/>
  <c r="Y148"/>
  <c r="Y162"/>
  <c r="W167"/>
  <c r="W169"/>
  <c r="K169" s="1"/>
  <c r="L169" s="1"/>
  <c r="Y174"/>
  <c r="Y176"/>
  <c r="W177"/>
  <c r="K177" s="1"/>
  <c r="L177" s="1"/>
  <c r="Y184"/>
  <c r="W187"/>
  <c r="W189"/>
  <c r="W191"/>
  <c r="K191" s="1"/>
  <c r="L191" s="1"/>
  <c r="Y194"/>
  <c r="W196"/>
  <c r="W198"/>
  <c r="K198" s="1"/>
  <c r="L198" s="1"/>
  <c r="Y203"/>
  <c r="Y205"/>
  <c r="W207"/>
  <c r="W209"/>
  <c r="K209" s="1"/>
  <c r="L209" s="1"/>
  <c r="W221"/>
  <c r="K221" s="1"/>
  <c r="L221" s="1"/>
  <c r="W223"/>
  <c r="K223" s="1"/>
  <c r="L223" s="1"/>
  <c r="Y231"/>
  <c r="Y232"/>
  <c r="W233"/>
  <c r="K233" s="1"/>
  <c r="L233" s="1"/>
  <c r="Y236"/>
  <c r="Y238"/>
  <c r="Y240"/>
  <c r="Y243"/>
  <c r="W273"/>
  <c r="K273" s="1"/>
  <c r="L273" s="1"/>
  <c r="W280"/>
  <c r="W282"/>
  <c r="Y285"/>
  <c r="Y287"/>
  <c r="Y289"/>
  <c r="W290"/>
  <c r="K290" s="1"/>
  <c r="L290" s="1"/>
  <c r="Y296"/>
  <c r="W298"/>
  <c r="W300"/>
  <c r="W301"/>
  <c r="Y307"/>
  <c r="W320"/>
  <c r="K320" s="1"/>
  <c r="L320" s="1"/>
  <c r="W322"/>
  <c r="W326"/>
  <c r="W327"/>
  <c r="W329"/>
  <c r="W331"/>
  <c r="W343"/>
  <c r="K343" s="1"/>
  <c r="L343" s="1"/>
  <c r="W345"/>
  <c r="W354"/>
  <c r="K354" s="1"/>
  <c r="L354" s="1"/>
  <c r="W356"/>
  <c r="W358"/>
  <c r="K358" s="1"/>
  <c r="L358" s="1"/>
  <c r="Y28"/>
  <c r="W30"/>
  <c r="K30" s="1"/>
  <c r="L30" s="1"/>
  <c r="W61"/>
  <c r="Y68"/>
  <c r="W75"/>
  <c r="W81"/>
  <c r="K81" s="1"/>
  <c r="L81" s="1"/>
  <c r="Y89"/>
  <c r="W91"/>
  <c r="Y110"/>
  <c r="Y112"/>
  <c r="Y114"/>
  <c r="Y126"/>
  <c r="Y128"/>
  <c r="W129"/>
  <c r="K129" s="1"/>
  <c r="L129" s="1"/>
  <c r="Y135"/>
  <c r="W137"/>
  <c r="K137" s="1"/>
  <c r="L137" s="1"/>
  <c r="W139"/>
  <c r="Y142"/>
  <c r="Y146"/>
  <c r="W149"/>
  <c r="K149" s="1"/>
  <c r="L149" s="1"/>
  <c r="W152"/>
  <c r="K152" s="1"/>
  <c r="L152" s="1"/>
  <c r="Y191"/>
  <c r="Y195"/>
  <c r="W199"/>
  <c r="K199" s="1"/>
  <c r="L199" s="1"/>
  <c r="Y209"/>
  <c r="Y210"/>
  <c r="Y217"/>
  <c r="Y237"/>
  <c r="Y239"/>
  <c r="W256"/>
  <c r="K256" s="1"/>
  <c r="L256" s="1"/>
  <c r="W258"/>
  <c r="Y265"/>
  <c r="Y278"/>
  <c r="Y303"/>
  <c r="W309"/>
  <c r="Y315"/>
  <c r="Y331"/>
  <c r="Y343"/>
  <c r="Y345"/>
  <c r="Y356"/>
  <c r="Y358"/>
  <c r="K35"/>
  <c r="L35" s="1"/>
  <c r="K63"/>
  <c r="L63" s="1"/>
  <c r="K68"/>
  <c r="L68" s="1"/>
  <c r="K73"/>
  <c r="L73" s="1"/>
  <c r="K80"/>
  <c r="L80" s="1"/>
  <c r="K83"/>
  <c r="L83" s="1"/>
  <c r="K87"/>
  <c r="L87" s="1"/>
  <c r="W3"/>
  <c r="Y12"/>
  <c r="Y14"/>
  <c r="Y16"/>
  <c r="W19"/>
  <c r="Y22"/>
  <c r="W23"/>
  <c r="W24"/>
  <c r="Y29"/>
  <c r="Y33"/>
  <c r="Y40"/>
  <c r="Y42"/>
  <c r="Y44"/>
  <c r="W46"/>
  <c r="W48"/>
  <c r="W50"/>
  <c r="Y54"/>
  <c r="Y58"/>
  <c r="W60"/>
  <c r="Y97"/>
  <c r="K15"/>
  <c r="L15" s="1"/>
  <c r="K17"/>
  <c r="L17" s="1"/>
  <c r="K20"/>
  <c r="L20" s="1"/>
  <c r="K26"/>
  <c r="L26" s="1"/>
  <c r="K27"/>
  <c r="L27" s="1"/>
  <c r="K31"/>
  <c r="L31" s="1"/>
  <c r="K38"/>
  <c r="L38" s="1"/>
  <c r="K47"/>
  <c r="L47" s="1"/>
  <c r="K49"/>
  <c r="L49" s="1"/>
  <c r="K51"/>
  <c r="L51" s="1"/>
  <c r="K62"/>
  <c r="L62" s="1"/>
  <c r="M67"/>
  <c r="N67" s="1"/>
  <c r="O67" s="1"/>
  <c r="K70"/>
  <c r="L70" s="1"/>
  <c r="K72"/>
  <c r="L72" s="1"/>
  <c r="K85"/>
  <c r="L85" s="1"/>
  <c r="K95"/>
  <c r="L95" s="1"/>
  <c r="Y19"/>
  <c r="Y23"/>
  <c r="Y30"/>
  <c r="W55"/>
  <c r="K4"/>
  <c r="L4" s="1"/>
  <c r="K6"/>
  <c r="L6" s="1"/>
  <c r="K28"/>
  <c r="L28" s="1"/>
  <c r="K32"/>
  <c r="L32" s="1"/>
  <c r="K43"/>
  <c r="L43" s="1"/>
  <c r="K53"/>
  <c r="L53" s="1"/>
  <c r="K78"/>
  <c r="L78" s="1"/>
  <c r="K88"/>
  <c r="L88" s="1"/>
  <c r="K92"/>
  <c r="L92" s="1"/>
  <c r="K96"/>
  <c r="L96" s="1"/>
  <c r="K98"/>
  <c r="L98" s="1"/>
  <c r="K2"/>
  <c r="L2" s="1"/>
  <c r="K18"/>
  <c r="L18" s="1"/>
  <c r="K22"/>
  <c r="L22" s="1"/>
  <c r="K40"/>
  <c r="L40" s="1"/>
  <c r="K42"/>
  <c r="L42" s="1"/>
  <c r="K44"/>
  <c r="L44" s="1"/>
  <c r="K54"/>
  <c r="L54" s="1"/>
  <c r="K57"/>
  <c r="L57" s="1"/>
  <c r="K58"/>
  <c r="L58" s="1"/>
  <c r="K61"/>
  <c r="L61" s="1"/>
  <c r="K75"/>
  <c r="L75" s="1"/>
  <c r="K77"/>
  <c r="L77" s="1"/>
  <c r="K100"/>
  <c r="L100" s="1"/>
  <c r="Y6"/>
  <c r="Y8"/>
  <c r="W10"/>
  <c r="W33"/>
  <c r="Y34"/>
  <c r="Y36"/>
  <c r="W45"/>
  <c r="K121"/>
  <c r="L121" s="1"/>
  <c r="K131"/>
  <c r="L131" s="1"/>
  <c r="K133"/>
  <c r="L133" s="1"/>
  <c r="M161"/>
  <c r="N161" s="1"/>
  <c r="O161" s="1"/>
  <c r="P161" s="1"/>
  <c r="Q161" s="1"/>
  <c r="R161" s="1"/>
  <c r="K173"/>
  <c r="L173" s="1"/>
  <c r="K175"/>
  <c r="L175" s="1"/>
  <c r="W5"/>
  <c r="W7"/>
  <c r="W9"/>
  <c r="W12"/>
  <c r="W14"/>
  <c r="W16"/>
  <c r="W34"/>
  <c r="W36"/>
  <c r="W41"/>
  <c r="W71"/>
  <c r="Y72"/>
  <c r="W76"/>
  <c r="Y77"/>
  <c r="Y85"/>
  <c r="W86"/>
  <c r="W101"/>
  <c r="Y104"/>
  <c r="W105"/>
  <c r="W122"/>
  <c r="W123"/>
  <c r="W135"/>
  <c r="Y139"/>
  <c r="W146"/>
  <c r="Y149"/>
  <c r="Y152"/>
  <c r="Y153"/>
  <c r="K106"/>
  <c r="L106" s="1"/>
  <c r="K113"/>
  <c r="L113" s="1"/>
  <c r="K118"/>
  <c r="L118" s="1"/>
  <c r="K119"/>
  <c r="L119" s="1"/>
  <c r="K125"/>
  <c r="L125" s="1"/>
  <c r="K127"/>
  <c r="L127" s="1"/>
  <c r="K134"/>
  <c r="L134" s="1"/>
  <c r="K145"/>
  <c r="L145" s="1"/>
  <c r="K147"/>
  <c r="L147" s="1"/>
  <c r="K158"/>
  <c r="L158" s="1"/>
  <c r="K160"/>
  <c r="L160" s="1"/>
  <c r="M190"/>
  <c r="N190" s="1"/>
  <c r="O190" s="1"/>
  <c r="P190" s="1"/>
  <c r="Q190" s="1"/>
  <c r="R190" s="1"/>
  <c r="Y63"/>
  <c r="W64"/>
  <c r="Y65"/>
  <c r="W69"/>
  <c r="Y70"/>
  <c r="Y71"/>
  <c r="W74"/>
  <c r="Y75"/>
  <c r="Y76"/>
  <c r="Y78"/>
  <c r="W79"/>
  <c r="Y83"/>
  <c r="W84"/>
  <c r="Y92"/>
  <c r="W93"/>
  <c r="Y100"/>
  <c r="Y105"/>
  <c r="W109"/>
  <c r="Y111"/>
  <c r="Y117"/>
  <c r="Y124"/>
  <c r="Y132"/>
  <c r="W142"/>
  <c r="Y181"/>
  <c r="Y183"/>
  <c r="K82"/>
  <c r="L82" s="1"/>
  <c r="K91"/>
  <c r="L91" s="1"/>
  <c r="K94"/>
  <c r="L94" s="1"/>
  <c r="K99"/>
  <c r="L99" s="1"/>
  <c r="K103"/>
  <c r="L103" s="1"/>
  <c r="K110"/>
  <c r="L110" s="1"/>
  <c r="K112"/>
  <c r="L112" s="1"/>
  <c r="K114"/>
  <c r="L114" s="1"/>
  <c r="K115"/>
  <c r="L115" s="1"/>
  <c r="K126"/>
  <c r="L126" s="1"/>
  <c r="K128"/>
  <c r="L128" s="1"/>
  <c r="K136"/>
  <c r="L136" s="1"/>
  <c r="K138"/>
  <c r="L138" s="1"/>
  <c r="K141"/>
  <c r="L141" s="1"/>
  <c r="K143"/>
  <c r="L143" s="1"/>
  <c r="K150"/>
  <c r="L150" s="1"/>
  <c r="K151"/>
  <c r="L151" s="1"/>
  <c r="M162"/>
  <c r="N162" s="1"/>
  <c r="O162" s="1"/>
  <c r="P162" s="1"/>
  <c r="Q162" s="1"/>
  <c r="R162" s="1"/>
  <c r="M165"/>
  <c r="N165" s="1"/>
  <c r="O165" s="1"/>
  <c r="K167"/>
  <c r="L167" s="1"/>
  <c r="M186"/>
  <c r="N186" s="1"/>
  <c r="O186" s="1"/>
  <c r="K187"/>
  <c r="L187" s="1"/>
  <c r="K189"/>
  <c r="L189" s="1"/>
  <c r="Y90"/>
  <c r="Y98"/>
  <c r="K104"/>
  <c r="L104" s="1"/>
  <c r="K108"/>
  <c r="L108" s="1"/>
  <c r="K116"/>
  <c r="L116" s="1"/>
  <c r="K117"/>
  <c r="L117" s="1"/>
  <c r="K120"/>
  <c r="L120" s="1"/>
  <c r="K124"/>
  <c r="L124" s="1"/>
  <c r="K139"/>
  <c r="L139" s="1"/>
  <c r="K153"/>
  <c r="L153" s="1"/>
  <c r="K180"/>
  <c r="L180" s="1"/>
  <c r="K182"/>
  <c r="L182" s="1"/>
  <c r="K185"/>
  <c r="L185" s="1"/>
  <c r="W89"/>
  <c r="W97"/>
  <c r="W130"/>
  <c r="W132"/>
  <c r="W148"/>
  <c r="K201"/>
  <c r="L201" s="1"/>
  <c r="K204"/>
  <c r="L204" s="1"/>
  <c r="K214"/>
  <c r="L214" s="1"/>
  <c r="K218"/>
  <c r="L218" s="1"/>
  <c r="K268"/>
  <c r="L268" s="1"/>
  <c r="K276"/>
  <c r="L276" s="1"/>
  <c r="W111"/>
  <c r="Y155"/>
  <c r="W168"/>
  <c r="Y169"/>
  <c r="Y175"/>
  <c r="W176"/>
  <c r="X178"/>
  <c r="W179"/>
  <c r="Y182"/>
  <c r="W183"/>
  <c r="O184"/>
  <c r="P184" s="1"/>
  <c r="Q184" s="1"/>
  <c r="R184" s="1"/>
  <c r="W188"/>
  <c r="Y189"/>
  <c r="Y190"/>
  <c r="W193"/>
  <c r="W195"/>
  <c r="W210"/>
  <c r="W217"/>
  <c r="W220"/>
  <c r="Y224"/>
  <c r="Y225"/>
  <c r="W226"/>
  <c r="W230"/>
  <c r="W231"/>
  <c r="W235"/>
  <c r="W237"/>
  <c r="W239"/>
  <c r="W241"/>
  <c r="W242"/>
  <c r="Y245"/>
  <c r="K194"/>
  <c r="L194" s="1"/>
  <c r="K197"/>
  <c r="L197" s="1"/>
  <c r="K206"/>
  <c r="L206" s="1"/>
  <c r="K208"/>
  <c r="L208" s="1"/>
  <c r="K222"/>
  <c r="L222" s="1"/>
  <c r="K227"/>
  <c r="L227" s="1"/>
  <c r="K232"/>
  <c r="L232" s="1"/>
  <c r="K236"/>
  <c r="L236" s="1"/>
  <c r="K238"/>
  <c r="L238" s="1"/>
  <c r="K240"/>
  <c r="L240" s="1"/>
  <c r="M250"/>
  <c r="N250" s="1"/>
  <c r="X250" s="1"/>
  <c r="K251"/>
  <c r="L251" s="1"/>
  <c r="K253"/>
  <c r="L253" s="1"/>
  <c r="M263"/>
  <c r="N263" s="1"/>
  <c r="O263" s="1"/>
  <c r="W154"/>
  <c r="W157"/>
  <c r="Y167"/>
  <c r="W171"/>
  <c r="Y173"/>
  <c r="W174"/>
  <c r="Y187"/>
  <c r="Y188"/>
  <c r="X190"/>
  <c r="Y202"/>
  <c r="Y215"/>
  <c r="Y216"/>
  <c r="Y219"/>
  <c r="Y226"/>
  <c r="Y229"/>
  <c r="Y230"/>
  <c r="Y267"/>
  <c r="K196"/>
  <c r="L196" s="1"/>
  <c r="K207"/>
  <c r="L207" s="1"/>
  <c r="K212"/>
  <c r="L212" s="1"/>
  <c r="K224"/>
  <c r="L224" s="1"/>
  <c r="K246"/>
  <c r="L246" s="1"/>
  <c r="M259"/>
  <c r="N259" s="1"/>
  <c r="O259" s="1"/>
  <c r="P259" s="1"/>
  <c r="Q259" s="1"/>
  <c r="R259" s="1"/>
  <c r="O163"/>
  <c r="P163" s="1"/>
  <c r="Q163" s="1"/>
  <c r="R163" s="1"/>
  <c r="O166"/>
  <c r="P166" s="1"/>
  <c r="Q166" s="1"/>
  <c r="R166" s="1"/>
  <c r="Z166"/>
  <c r="AA166" s="1"/>
  <c r="W172"/>
  <c r="Y180"/>
  <c r="W181"/>
  <c r="K192"/>
  <c r="L192" s="1"/>
  <c r="K203"/>
  <c r="L203" s="1"/>
  <c r="K205"/>
  <c r="L205" s="1"/>
  <c r="K213"/>
  <c r="L213" s="1"/>
  <c r="K215"/>
  <c r="L215" s="1"/>
  <c r="K216"/>
  <c r="L216" s="1"/>
  <c r="K219"/>
  <c r="L219" s="1"/>
  <c r="K225"/>
  <c r="L225" s="1"/>
  <c r="K228"/>
  <c r="L228" s="1"/>
  <c r="K234"/>
  <c r="L234" s="1"/>
  <c r="K245"/>
  <c r="L245" s="1"/>
  <c r="K249"/>
  <c r="L249" s="1"/>
  <c r="K258"/>
  <c r="L258" s="1"/>
  <c r="K266"/>
  <c r="L266" s="1"/>
  <c r="K271"/>
  <c r="L271" s="1"/>
  <c r="W156"/>
  <c r="W159"/>
  <c r="Y160"/>
  <c r="Y161"/>
  <c r="W164"/>
  <c r="W170"/>
  <c r="Y177"/>
  <c r="O178"/>
  <c r="X184"/>
  <c r="Z184" s="1"/>
  <c r="AA184" s="1"/>
  <c r="Y198"/>
  <c r="W200"/>
  <c r="W202"/>
  <c r="W229"/>
  <c r="K292"/>
  <c r="L292" s="1"/>
  <c r="K294"/>
  <c r="L294" s="1"/>
  <c r="Y246"/>
  <c r="W252"/>
  <c r="Y253"/>
  <c r="W269"/>
  <c r="W274"/>
  <c r="Y275"/>
  <c r="W284"/>
  <c r="Y286"/>
  <c r="Y288"/>
  <c r="Y321"/>
  <c r="K277"/>
  <c r="L277" s="1"/>
  <c r="K278"/>
  <c r="L278" s="1"/>
  <c r="K285"/>
  <c r="L285" s="1"/>
  <c r="K287"/>
  <c r="L287" s="1"/>
  <c r="K289"/>
  <c r="L289" s="1"/>
  <c r="K297"/>
  <c r="L297" s="1"/>
  <c r="K299"/>
  <c r="L299" s="1"/>
  <c r="M302"/>
  <c r="N302" s="1"/>
  <c r="O302" s="1"/>
  <c r="P302" s="1"/>
  <c r="Q302" s="1"/>
  <c r="R302" s="1"/>
  <c r="M314"/>
  <c r="N314" s="1"/>
  <c r="O314" s="1"/>
  <c r="P314" s="1"/>
  <c r="Q314" s="1"/>
  <c r="R314" s="1"/>
  <c r="W247"/>
  <c r="Y251"/>
  <c r="Y252"/>
  <c r="W255"/>
  <c r="W261"/>
  <c r="W264"/>
  <c r="Y268"/>
  <c r="Y271"/>
  <c r="W272"/>
  <c r="K248"/>
  <c r="L248" s="1"/>
  <c r="K280"/>
  <c r="L280" s="1"/>
  <c r="K282"/>
  <c r="L282" s="1"/>
  <c r="K298"/>
  <c r="L298" s="1"/>
  <c r="K300"/>
  <c r="L300" s="1"/>
  <c r="K301"/>
  <c r="L301" s="1"/>
  <c r="M307"/>
  <c r="N307" s="1"/>
  <c r="O307" s="1"/>
  <c r="P307" s="1"/>
  <c r="Q307" s="1"/>
  <c r="R307" s="1"/>
  <c r="K322"/>
  <c r="L322" s="1"/>
  <c r="X263"/>
  <c r="Y266"/>
  <c r="W267"/>
  <c r="W270"/>
  <c r="K304"/>
  <c r="L304" s="1"/>
  <c r="M305"/>
  <c r="N305" s="1"/>
  <c r="O305" s="1"/>
  <c r="K309"/>
  <c r="L309" s="1"/>
  <c r="M313"/>
  <c r="N313" s="1"/>
  <c r="O313" s="1"/>
  <c r="P313" s="1"/>
  <c r="Q313" s="1"/>
  <c r="R313" s="1"/>
  <c r="K317"/>
  <c r="L317" s="1"/>
  <c r="K324"/>
  <c r="L324" s="1"/>
  <c r="Y250"/>
  <c r="W254"/>
  <c r="W257"/>
  <c r="Y258"/>
  <c r="Y259"/>
  <c r="W262"/>
  <c r="W265"/>
  <c r="Y273"/>
  <c r="X275"/>
  <c r="Y280"/>
  <c r="Y282"/>
  <c r="W283"/>
  <c r="W291"/>
  <c r="Y293"/>
  <c r="Y295"/>
  <c r="W296"/>
  <c r="Y300"/>
  <c r="K338"/>
  <c r="L338" s="1"/>
  <c r="K350"/>
  <c r="L350" s="1"/>
  <c r="K361"/>
  <c r="L361" s="1"/>
  <c r="K363"/>
  <c r="L363" s="1"/>
  <c r="W279"/>
  <c r="W281"/>
  <c r="W286"/>
  <c r="W288"/>
  <c r="W293"/>
  <c r="W295"/>
  <c r="Y302"/>
  <c r="W306"/>
  <c r="X308"/>
  <c r="Z308" s="1"/>
  <c r="AA308" s="1"/>
  <c r="W310"/>
  <c r="Y313"/>
  <c r="X315"/>
  <c r="W316"/>
  <c r="X318"/>
  <c r="W319"/>
  <c r="W340"/>
  <c r="K339"/>
  <c r="L339" s="1"/>
  <c r="X305"/>
  <c r="Y310"/>
  <c r="W311"/>
  <c r="X313"/>
  <c r="Y324"/>
  <c r="W325"/>
  <c r="W328"/>
  <c r="W330"/>
  <c r="Y334"/>
  <c r="W335"/>
  <c r="Y337"/>
  <c r="Y338"/>
  <c r="Y341"/>
  <c r="W342"/>
  <c r="W344"/>
  <c r="Y348"/>
  <c r="Y350"/>
  <c r="Y352"/>
  <c r="W355"/>
  <c r="W357"/>
  <c r="W359"/>
  <c r="Y363"/>
  <c r="Y365"/>
  <c r="Y366"/>
  <c r="K323"/>
  <c r="L323" s="1"/>
  <c r="K326"/>
  <c r="L326" s="1"/>
  <c r="K327"/>
  <c r="L327" s="1"/>
  <c r="K329"/>
  <c r="L329" s="1"/>
  <c r="K331"/>
  <c r="L331" s="1"/>
  <c r="K332"/>
  <c r="L332" s="1"/>
  <c r="K345"/>
  <c r="L345" s="1"/>
  <c r="K356"/>
  <c r="L356" s="1"/>
  <c r="Y301"/>
  <c r="Y309"/>
  <c r="Y322"/>
  <c r="K333"/>
  <c r="L333" s="1"/>
  <c r="K334"/>
  <c r="L334" s="1"/>
  <c r="K346"/>
  <c r="L346" s="1"/>
  <c r="K349"/>
  <c r="L349" s="1"/>
  <c r="K351"/>
  <c r="L351" s="1"/>
  <c r="K365"/>
  <c r="L365" s="1"/>
  <c r="O308"/>
  <c r="P308" s="1"/>
  <c r="Q308" s="1"/>
  <c r="R308" s="1"/>
  <c r="O315"/>
  <c r="P315" s="1"/>
  <c r="Q315" s="1"/>
  <c r="R315" s="1"/>
  <c r="Y317"/>
  <c r="O318"/>
  <c r="Y320"/>
  <c r="W321"/>
  <c r="Y327"/>
  <c r="Y329"/>
  <c r="W347"/>
  <c r="W362"/>
  <c r="W364"/>
  <c r="W366"/>
  <c r="Y342"/>
  <c r="Y344"/>
  <c r="Y349"/>
  <c r="Y351"/>
  <c r="S33" i="5"/>
  <c r="O12" l="1"/>
  <c r="I12" s="1"/>
  <c r="O30"/>
  <c r="P30" s="1"/>
  <c r="Q30" s="1"/>
  <c r="R30" s="1"/>
  <c r="O15"/>
  <c r="P15" s="1"/>
  <c r="Q15" s="1"/>
  <c r="R15" s="1"/>
  <c r="O13"/>
  <c r="I13" s="1"/>
  <c r="J13" s="1"/>
  <c r="Y13" s="1"/>
  <c r="Z13" s="1"/>
  <c r="AA13" s="1"/>
  <c r="I20"/>
  <c r="J20" s="1"/>
  <c r="Y20" s="1"/>
  <c r="Z20" s="1"/>
  <c r="AA20" s="1"/>
  <c r="O22"/>
  <c r="P22" s="1"/>
  <c r="Q22" s="1"/>
  <c r="R22" s="1"/>
  <c r="O6"/>
  <c r="O26"/>
  <c r="I26" s="1"/>
  <c r="O31"/>
  <c r="P31" s="1"/>
  <c r="Q31" s="1"/>
  <c r="R31" s="1"/>
  <c r="O32"/>
  <c r="O7"/>
  <c r="P7" s="1"/>
  <c r="Q7" s="1"/>
  <c r="P314" i="9"/>
  <c r="Q314" s="1"/>
  <c r="R314" s="1"/>
  <c r="Z164"/>
  <c r="AA164" s="1"/>
  <c r="O21" i="5"/>
  <c r="P21" s="1"/>
  <c r="Q21" s="1"/>
  <c r="R21" s="1"/>
  <c r="O9"/>
  <c r="P9" s="1"/>
  <c r="Q9" s="1"/>
  <c r="O18"/>
  <c r="O23"/>
  <c r="P23" s="1"/>
  <c r="Q23" s="1"/>
  <c r="R23" s="1"/>
  <c r="O17"/>
  <c r="P17" s="1"/>
  <c r="Q17" s="1"/>
  <c r="R17" s="1"/>
  <c r="O27"/>
  <c r="O11"/>
  <c r="O25"/>
  <c r="J12"/>
  <c r="Y12" s="1"/>
  <c r="Z12" s="1"/>
  <c r="AA12" s="1"/>
  <c r="J26"/>
  <c r="Y26" s="1"/>
  <c r="Z26" s="1"/>
  <c r="AA26" s="1"/>
  <c r="M2"/>
  <c r="N2" s="1"/>
  <c r="X2" s="1"/>
  <c r="O2"/>
  <c r="O4"/>
  <c r="O28"/>
  <c r="P28" s="1"/>
  <c r="Q28" s="1"/>
  <c r="R28" s="1"/>
  <c r="O19"/>
  <c r="I19" s="1"/>
  <c r="J32"/>
  <c r="Y32" s="1"/>
  <c r="Z32" s="1"/>
  <c r="AA32" s="1"/>
  <c r="O3"/>
  <c r="O24"/>
  <c r="P24" s="1"/>
  <c r="Q24" s="1"/>
  <c r="R24" s="1"/>
  <c r="O5"/>
  <c r="I5" s="1"/>
  <c r="O29"/>
  <c r="P29" s="1"/>
  <c r="Q29" s="1"/>
  <c r="R29" s="1"/>
  <c r="O8"/>
  <c r="P8" s="1"/>
  <c r="Q8" s="1"/>
  <c r="Y252" i="9"/>
  <c r="Z252" s="1"/>
  <c r="AA252" s="1"/>
  <c r="P252"/>
  <c r="Q252" s="1"/>
  <c r="R252" s="1"/>
  <c r="Y181"/>
  <c r="Z181" s="1"/>
  <c r="P181"/>
  <c r="Q181" s="1"/>
  <c r="P76"/>
  <c r="Q76" s="1"/>
  <c r="R76" s="1"/>
  <c r="I76"/>
  <c r="J76" s="1"/>
  <c r="Y76" s="1"/>
  <c r="Z76" s="1"/>
  <c r="AA76" s="1"/>
  <c r="P259"/>
  <c r="Q259" s="1"/>
  <c r="R259" s="1"/>
  <c r="I259"/>
  <c r="J259" s="1"/>
  <c r="Y259" s="1"/>
  <c r="Z259" s="1"/>
  <c r="AA259" s="1"/>
  <c r="P258"/>
  <c r="Q258" s="1"/>
  <c r="R258" s="1"/>
  <c r="I258"/>
  <c r="J258" s="1"/>
  <c r="Y258" s="1"/>
  <c r="Z258" s="1"/>
  <c r="AA258" s="1"/>
  <c r="I69"/>
  <c r="J69" s="1"/>
  <c r="Y69" s="1"/>
  <c r="Z69" s="1"/>
  <c r="AA69" s="1"/>
  <c r="O267"/>
  <c r="P267" s="1"/>
  <c r="Q267" s="1"/>
  <c r="R267" s="1"/>
  <c r="I174"/>
  <c r="J174" s="1"/>
  <c r="Y174" s="1"/>
  <c r="Z174" s="1"/>
  <c r="AA174" s="1"/>
  <c r="I153"/>
  <c r="J153" s="1"/>
  <c r="Y153" s="1"/>
  <c r="Z153" s="1"/>
  <c r="AA153" s="1"/>
  <c r="I182"/>
  <c r="J182" s="1"/>
  <c r="I62"/>
  <c r="J62" s="1"/>
  <c r="Y62" s="1"/>
  <c r="Z62" s="1"/>
  <c r="I301"/>
  <c r="J301" s="1"/>
  <c r="I63"/>
  <c r="J63" s="1"/>
  <c r="Y63" s="1"/>
  <c r="Z63" s="1"/>
  <c r="AA63" s="1"/>
  <c r="P315"/>
  <c r="Q315" s="1"/>
  <c r="R315" s="1"/>
  <c r="I315"/>
  <c r="J315" s="1"/>
  <c r="Y315" s="1"/>
  <c r="Z315" s="1"/>
  <c r="AA315" s="1"/>
  <c r="I251"/>
  <c r="J251" s="1"/>
  <c r="Y251" s="1"/>
  <c r="Z251" s="1"/>
  <c r="AA251" s="1"/>
  <c r="I307"/>
  <c r="J307" s="1"/>
  <c r="I175"/>
  <c r="J175" s="1"/>
  <c r="O266"/>
  <c r="O262"/>
  <c r="J262" s="1"/>
  <c r="Y262" s="1"/>
  <c r="Z262" s="1"/>
  <c r="AA262" s="1"/>
  <c r="O198"/>
  <c r="P198" s="1"/>
  <c r="Q198" s="1"/>
  <c r="R198" s="1"/>
  <c r="O287"/>
  <c r="P305"/>
  <c r="Q305" s="1"/>
  <c r="O277"/>
  <c r="J277" s="1"/>
  <c r="Y277" s="1"/>
  <c r="Z277" s="1"/>
  <c r="AA277" s="1"/>
  <c r="O297"/>
  <c r="O21"/>
  <c r="O91"/>
  <c r="O49"/>
  <c r="O317"/>
  <c r="P317" s="1"/>
  <c r="Q317" s="1"/>
  <c r="R317" s="1"/>
  <c r="P88"/>
  <c r="Q88" s="1"/>
  <c r="O206"/>
  <c r="J206" s="1"/>
  <c r="Y206" s="1"/>
  <c r="Z206" s="1"/>
  <c r="AA206" s="1"/>
  <c r="O156"/>
  <c r="P156" s="1"/>
  <c r="Q156" s="1"/>
  <c r="R156" s="1"/>
  <c r="O38"/>
  <c r="O234"/>
  <c r="O225"/>
  <c r="P225" s="1"/>
  <c r="Q225" s="1"/>
  <c r="R225" s="1"/>
  <c r="O336"/>
  <c r="O356"/>
  <c r="O358"/>
  <c r="P358" s="1"/>
  <c r="Q358" s="1"/>
  <c r="R358" s="1"/>
  <c r="O114"/>
  <c r="P114" s="1"/>
  <c r="Q114" s="1"/>
  <c r="R114" s="1"/>
  <c r="O289"/>
  <c r="P289" s="1"/>
  <c r="Q289" s="1"/>
  <c r="R289" s="1"/>
  <c r="O90"/>
  <c r="O268"/>
  <c r="P268" s="1"/>
  <c r="Q268" s="1"/>
  <c r="R268" s="1"/>
  <c r="O279"/>
  <c r="O55"/>
  <c r="O168"/>
  <c r="O241"/>
  <c r="O53"/>
  <c r="J53" s="1"/>
  <c r="Y53" s="1"/>
  <c r="Z53" s="1"/>
  <c r="AA53" s="1"/>
  <c r="O93"/>
  <c r="P93" s="1"/>
  <c r="Q93" s="1"/>
  <c r="O278"/>
  <c r="P278" s="1"/>
  <c r="Q278" s="1"/>
  <c r="O39"/>
  <c r="O123"/>
  <c r="J123" s="1"/>
  <c r="Y123" s="1"/>
  <c r="Z123" s="1"/>
  <c r="O154"/>
  <c r="O243"/>
  <c r="P243" s="1"/>
  <c r="Q243" s="1"/>
  <c r="O306"/>
  <c r="I306" s="1"/>
  <c r="O10"/>
  <c r="J10" s="1"/>
  <c r="O159"/>
  <c r="P159" s="1"/>
  <c r="Q159" s="1"/>
  <c r="R159" s="1"/>
  <c r="O295"/>
  <c r="P295" s="1"/>
  <c r="Q295" s="1"/>
  <c r="R295" s="1"/>
  <c r="O81"/>
  <c r="O185"/>
  <c r="J185" s="1"/>
  <c r="Y185" s="1"/>
  <c r="Z185" s="1"/>
  <c r="P164"/>
  <c r="Q164" s="1"/>
  <c r="R164" s="1"/>
  <c r="O288"/>
  <c r="P288" s="1"/>
  <c r="Q288" s="1"/>
  <c r="R288" s="1"/>
  <c r="O130"/>
  <c r="O121"/>
  <c r="P121" s="1"/>
  <c r="Q121" s="1"/>
  <c r="R121" s="1"/>
  <c r="O325"/>
  <c r="O95"/>
  <c r="O117"/>
  <c r="P117" s="1"/>
  <c r="Q117" s="1"/>
  <c r="O273"/>
  <c r="O200"/>
  <c r="J200" s="1"/>
  <c r="Y200" s="1"/>
  <c r="Z200" s="1"/>
  <c r="AA200" s="1"/>
  <c r="O291"/>
  <c r="O163"/>
  <c r="P163" s="1"/>
  <c r="Q163" s="1"/>
  <c r="R163" s="1"/>
  <c r="O169"/>
  <c r="P169" s="1"/>
  <c r="Q169" s="1"/>
  <c r="R169" s="1"/>
  <c r="O227"/>
  <c r="J227" s="1"/>
  <c r="Y227" s="1"/>
  <c r="Z227" s="1"/>
  <c r="AA227" s="1"/>
  <c r="O54"/>
  <c r="P54" s="1"/>
  <c r="Q54" s="1"/>
  <c r="R54" s="1"/>
  <c r="O219"/>
  <c r="P219" s="1"/>
  <c r="Q219" s="1"/>
  <c r="R219" s="1"/>
  <c r="O362"/>
  <c r="P362" s="1"/>
  <c r="Q362" s="1"/>
  <c r="R362" s="1"/>
  <c r="O31"/>
  <c r="J31" s="1"/>
  <c r="Y31" s="1"/>
  <c r="Z31" s="1"/>
  <c r="O23"/>
  <c r="P23" s="1"/>
  <c r="Q23" s="1"/>
  <c r="R23" s="1"/>
  <c r="O217"/>
  <c r="O193"/>
  <c r="J193" s="1"/>
  <c r="Y193" s="1"/>
  <c r="Z193" s="1"/>
  <c r="AA193" s="1"/>
  <c r="O242"/>
  <c r="O222"/>
  <c r="P222" s="1"/>
  <c r="Q222" s="1"/>
  <c r="R222" s="1"/>
  <c r="O186"/>
  <c r="J186" s="1"/>
  <c r="Y186" s="1"/>
  <c r="Z186" s="1"/>
  <c r="O167"/>
  <c r="O316"/>
  <c r="O286"/>
  <c r="O293"/>
  <c r="O333"/>
  <c r="J333" s="1"/>
  <c r="Y333" s="1"/>
  <c r="Z333" s="1"/>
  <c r="AA333" s="1"/>
  <c r="O112"/>
  <c r="O134"/>
  <c r="O137"/>
  <c r="O228"/>
  <c r="O361"/>
  <c r="O359"/>
  <c r="P359" s="1"/>
  <c r="Q359" s="1"/>
  <c r="R359" s="1"/>
  <c r="O96"/>
  <c r="O155"/>
  <c r="P155" s="1"/>
  <c r="Q155" s="1"/>
  <c r="O265"/>
  <c r="O202"/>
  <c r="O311"/>
  <c r="O335"/>
  <c r="O328"/>
  <c r="P151"/>
  <c r="Q151" s="1"/>
  <c r="R151" s="1"/>
  <c r="O83"/>
  <c r="O60"/>
  <c r="J60" s="1"/>
  <c r="Y60" s="1"/>
  <c r="Z60" s="1"/>
  <c r="AA60" s="1"/>
  <c r="O161"/>
  <c r="O140"/>
  <c r="O232"/>
  <c r="P232" s="1"/>
  <c r="Q232" s="1"/>
  <c r="R232" s="1"/>
  <c r="O245"/>
  <c r="O282"/>
  <c r="P282" s="1"/>
  <c r="Q282" s="1"/>
  <c r="R282" s="1"/>
  <c r="O329"/>
  <c r="O364"/>
  <c r="O51"/>
  <c r="P51" s="1"/>
  <c r="Q51" s="1"/>
  <c r="R51" s="1"/>
  <c r="O19"/>
  <c r="P19" s="1"/>
  <c r="Q19" s="1"/>
  <c r="R19" s="1"/>
  <c r="O45"/>
  <c r="O61"/>
  <c r="P61" s="1"/>
  <c r="Q61" s="1"/>
  <c r="O150"/>
  <c r="J150" s="1"/>
  <c r="Y150" s="1"/>
  <c r="Z150" s="1"/>
  <c r="O102"/>
  <c r="J102" s="1"/>
  <c r="Y102" s="1"/>
  <c r="Z102" s="1"/>
  <c r="AA102" s="1"/>
  <c r="O339"/>
  <c r="O18"/>
  <c r="O101"/>
  <c r="J101" s="1"/>
  <c r="Y101" s="1"/>
  <c r="Z101" s="1"/>
  <c r="AA101" s="1"/>
  <c r="O178"/>
  <c r="O304"/>
  <c r="O290"/>
  <c r="O357"/>
  <c r="O366"/>
  <c r="P366" s="1"/>
  <c r="Q366" s="1"/>
  <c r="R366" s="1"/>
  <c r="M14"/>
  <c r="N14" s="1"/>
  <c r="X14" s="1"/>
  <c r="M260"/>
  <c r="N260" s="1"/>
  <c r="X260" s="1"/>
  <c r="Z260" s="1"/>
  <c r="AA260" s="1"/>
  <c r="M15"/>
  <c r="N15" s="1"/>
  <c r="X15" s="1"/>
  <c r="Z15" s="1"/>
  <c r="AA15" s="1"/>
  <c r="J157"/>
  <c r="Y157" s="1"/>
  <c r="Z157" s="1"/>
  <c r="AA157" s="1"/>
  <c r="J172"/>
  <c r="Y172" s="1"/>
  <c r="Z172" s="1"/>
  <c r="AA172" s="1"/>
  <c r="J263"/>
  <c r="Y263" s="1"/>
  <c r="Z263" s="1"/>
  <c r="AA263" s="1"/>
  <c r="M9"/>
  <c r="N9" s="1"/>
  <c r="X9" s="1"/>
  <c r="Z9" s="1"/>
  <c r="AA9" s="1"/>
  <c r="M44"/>
  <c r="N44" s="1"/>
  <c r="X44" s="1"/>
  <c r="Z44" s="1"/>
  <c r="AA44" s="1"/>
  <c r="M12"/>
  <c r="N12" s="1"/>
  <c r="X12" s="1"/>
  <c r="Z12" s="1"/>
  <c r="AA12" s="1"/>
  <c r="M42"/>
  <c r="N42" s="1"/>
  <c r="X42" s="1"/>
  <c r="M133"/>
  <c r="N133" s="1"/>
  <c r="X133" s="1"/>
  <c r="M97"/>
  <c r="N97" s="1"/>
  <c r="X97" s="1"/>
  <c r="M205"/>
  <c r="N205" s="1"/>
  <c r="X205" s="1"/>
  <c r="Z205" s="1"/>
  <c r="AA205" s="1"/>
  <c r="M212"/>
  <c r="N212" s="1"/>
  <c r="X212" s="1"/>
  <c r="Z212" s="1"/>
  <c r="M239"/>
  <c r="N239" s="1"/>
  <c r="X239" s="1"/>
  <c r="Z239" s="1"/>
  <c r="AA239" s="1"/>
  <c r="M240"/>
  <c r="N240" s="1"/>
  <c r="X240" s="1"/>
  <c r="Z240" s="1"/>
  <c r="AA240" s="1"/>
  <c r="M190"/>
  <c r="N190" s="1"/>
  <c r="X190" s="1"/>
  <c r="Z190" s="1"/>
  <c r="AA190" s="1"/>
  <c r="M283"/>
  <c r="N283" s="1"/>
  <c r="X283" s="1"/>
  <c r="M337"/>
  <c r="N337" s="1"/>
  <c r="X337" s="1"/>
  <c r="Z337" s="1"/>
  <c r="AA337" s="1"/>
  <c r="M350"/>
  <c r="N350" s="1"/>
  <c r="X350" s="1"/>
  <c r="M322"/>
  <c r="N322" s="1"/>
  <c r="X322" s="1"/>
  <c r="M300"/>
  <c r="N300" s="1"/>
  <c r="X300" s="1"/>
  <c r="M8"/>
  <c r="N8" s="1"/>
  <c r="X8" s="1"/>
  <c r="Z8" s="1"/>
  <c r="AA8" s="1"/>
  <c r="O50"/>
  <c r="P50" s="1"/>
  <c r="Q50" s="1"/>
  <c r="R50" s="1"/>
  <c r="O85"/>
  <c r="P85" s="1"/>
  <c r="Q85" s="1"/>
  <c r="R85" s="1"/>
  <c r="O73"/>
  <c r="O66"/>
  <c r="O139"/>
  <c r="O149"/>
  <c r="P149" s="1"/>
  <c r="Q149" s="1"/>
  <c r="R149" s="1"/>
  <c r="O119"/>
  <c r="O115"/>
  <c r="O231"/>
  <c r="O248"/>
  <c r="O197"/>
  <c r="P197" s="1"/>
  <c r="Q197" s="1"/>
  <c r="R197" s="1"/>
  <c r="O233"/>
  <c r="P233" s="1"/>
  <c r="Q233" s="1"/>
  <c r="R233" s="1"/>
  <c r="O330"/>
  <c r="P330" s="1"/>
  <c r="Q330" s="1"/>
  <c r="R330" s="1"/>
  <c r="O355"/>
  <c r="P355" s="1"/>
  <c r="Q355" s="1"/>
  <c r="R355" s="1"/>
  <c r="O116"/>
  <c r="O136"/>
  <c r="O146"/>
  <c r="O166"/>
  <c r="P166" s="1"/>
  <c r="Q166" s="1"/>
  <c r="R166" s="1"/>
  <c r="O201"/>
  <c r="P201" s="1"/>
  <c r="Q201" s="1"/>
  <c r="R201" s="1"/>
  <c r="O292"/>
  <c r="P292" s="1"/>
  <c r="Q292" s="1"/>
  <c r="R292" s="1"/>
  <c r="O354"/>
  <c r="O334"/>
  <c r="P334" s="1"/>
  <c r="Q334" s="1"/>
  <c r="O30"/>
  <c r="P30" s="1"/>
  <c r="Q30" s="1"/>
  <c r="O11"/>
  <c r="O33"/>
  <c r="P33" s="1"/>
  <c r="Q33" s="1"/>
  <c r="R33" s="1"/>
  <c r="O48"/>
  <c r="O86"/>
  <c r="P86" s="1"/>
  <c r="Q86" s="1"/>
  <c r="O129"/>
  <c r="I129" s="1"/>
  <c r="O147"/>
  <c r="O110"/>
  <c r="P110" s="1"/>
  <c r="Q110" s="1"/>
  <c r="R110" s="1"/>
  <c r="O158"/>
  <c r="O78"/>
  <c r="P78" s="1"/>
  <c r="Q78" s="1"/>
  <c r="R78" s="1"/>
  <c r="O215"/>
  <c r="P215" s="1"/>
  <c r="Q215" s="1"/>
  <c r="R215" s="1"/>
  <c r="O229"/>
  <c r="P229" s="1"/>
  <c r="Q229" s="1"/>
  <c r="R229" s="1"/>
  <c r="O271"/>
  <c r="P271" s="1"/>
  <c r="Q271" s="1"/>
  <c r="R271" s="1"/>
  <c r="O165"/>
  <c r="O284"/>
  <c r="O28"/>
  <c r="O26"/>
  <c r="P26" s="1"/>
  <c r="Q26" s="1"/>
  <c r="O145"/>
  <c r="O192"/>
  <c r="O224"/>
  <c r="O226"/>
  <c r="P226" s="1"/>
  <c r="Q226" s="1"/>
  <c r="R226" s="1"/>
  <c r="O319"/>
  <c r="O281"/>
  <c r="P281" s="1"/>
  <c r="Q281" s="1"/>
  <c r="R281" s="1"/>
  <c r="O326"/>
  <c r="M107"/>
  <c r="N107" s="1"/>
  <c r="X107" s="1"/>
  <c r="Z107" s="1"/>
  <c r="AA107" s="1"/>
  <c r="M92"/>
  <c r="N92" s="1"/>
  <c r="X92" s="1"/>
  <c r="Z92" s="1"/>
  <c r="M105"/>
  <c r="N105" s="1"/>
  <c r="X105" s="1"/>
  <c r="M71"/>
  <c r="N71" s="1"/>
  <c r="X71" s="1"/>
  <c r="Z71" s="1"/>
  <c r="AA71" s="1"/>
  <c r="M152"/>
  <c r="N152" s="1"/>
  <c r="X152" s="1"/>
  <c r="Z152" s="1"/>
  <c r="AA152" s="1"/>
  <c r="M6"/>
  <c r="N6" s="1"/>
  <c r="X6" s="1"/>
  <c r="M36"/>
  <c r="N36" s="1"/>
  <c r="X36" s="1"/>
  <c r="Z36" s="1"/>
  <c r="AA36" s="1"/>
  <c r="M7"/>
  <c r="N7" s="1"/>
  <c r="X7" s="1"/>
  <c r="M41"/>
  <c r="N41" s="1"/>
  <c r="X41" s="1"/>
  <c r="M125"/>
  <c r="N125" s="1"/>
  <c r="X125" s="1"/>
  <c r="M100"/>
  <c r="N100" s="1"/>
  <c r="X100" s="1"/>
  <c r="Z100" s="1"/>
  <c r="AA100" s="1"/>
  <c r="M109"/>
  <c r="N109" s="1"/>
  <c r="X109" s="1"/>
  <c r="M106"/>
  <c r="N106" s="1"/>
  <c r="X106" s="1"/>
  <c r="Z106" s="1"/>
  <c r="AA106" s="1"/>
  <c r="M128"/>
  <c r="N128" s="1"/>
  <c r="X128" s="1"/>
  <c r="Z128" s="1"/>
  <c r="AA128" s="1"/>
  <c r="M209"/>
  <c r="N209" s="1"/>
  <c r="X209" s="1"/>
  <c r="M220"/>
  <c r="N220" s="1"/>
  <c r="X220" s="1"/>
  <c r="M208"/>
  <c r="N208" s="1"/>
  <c r="X208" s="1"/>
  <c r="Z208" s="1"/>
  <c r="AA208" s="1"/>
  <c r="M253"/>
  <c r="N253" s="1"/>
  <c r="X253" s="1"/>
  <c r="Z253" s="1"/>
  <c r="AA253" s="1"/>
  <c r="M348"/>
  <c r="N348" s="1"/>
  <c r="X348" s="1"/>
  <c r="Z348" s="1"/>
  <c r="AA348" s="1"/>
  <c r="M84"/>
  <c r="N84" s="1"/>
  <c r="X84" s="1"/>
  <c r="J325"/>
  <c r="Y325" s="1"/>
  <c r="Z325" s="1"/>
  <c r="AA325" s="1"/>
  <c r="M4"/>
  <c r="N4" s="1"/>
  <c r="X4" s="1"/>
  <c r="M142"/>
  <c r="N142" s="1"/>
  <c r="X142" s="1"/>
  <c r="Z142" s="1"/>
  <c r="AA142" s="1"/>
  <c r="M80"/>
  <c r="N80" s="1"/>
  <c r="X80" s="1"/>
  <c r="M67"/>
  <c r="N67" s="1"/>
  <c r="X67" s="1"/>
  <c r="M195"/>
  <c r="N195" s="1"/>
  <c r="X195" s="1"/>
  <c r="M177"/>
  <c r="N177" s="1"/>
  <c r="X177" s="1"/>
  <c r="Z177" s="1"/>
  <c r="AA177" s="1"/>
  <c r="M298"/>
  <c r="N298" s="1"/>
  <c r="X298" s="1"/>
  <c r="M299"/>
  <c r="N299" s="1"/>
  <c r="X299" s="1"/>
  <c r="Z299" s="1"/>
  <c r="AA299" s="1"/>
  <c r="M345"/>
  <c r="N345" s="1"/>
  <c r="X345" s="1"/>
  <c r="Z345" s="1"/>
  <c r="AA345" s="1"/>
  <c r="M342"/>
  <c r="N342" s="1"/>
  <c r="X342" s="1"/>
  <c r="M351"/>
  <c r="N351" s="1"/>
  <c r="X351" s="1"/>
  <c r="Z351" s="1"/>
  <c r="AA351" s="1"/>
  <c r="M347"/>
  <c r="N347" s="1"/>
  <c r="X347" s="1"/>
  <c r="M13"/>
  <c r="N13" s="1"/>
  <c r="X13" s="1"/>
  <c r="M37"/>
  <c r="N37" s="1"/>
  <c r="X37" s="1"/>
  <c r="Z37" s="1"/>
  <c r="AA37" s="1"/>
  <c r="M16"/>
  <c r="N16" s="1"/>
  <c r="X16" s="1"/>
  <c r="Z16" s="1"/>
  <c r="AA16" s="1"/>
  <c r="M59"/>
  <c r="N59" s="1"/>
  <c r="X59" s="1"/>
  <c r="M98"/>
  <c r="N98" s="1"/>
  <c r="X98" s="1"/>
  <c r="M64"/>
  <c r="N64" s="1"/>
  <c r="X64" s="1"/>
  <c r="Z64" s="1"/>
  <c r="AA64" s="1"/>
  <c r="M189"/>
  <c r="N189" s="1"/>
  <c r="X189" s="1"/>
  <c r="M237"/>
  <c r="N237" s="1"/>
  <c r="X237" s="1"/>
  <c r="M249"/>
  <c r="N249" s="1"/>
  <c r="X249" s="1"/>
  <c r="M318"/>
  <c r="N318" s="1"/>
  <c r="X318" s="1"/>
  <c r="M340"/>
  <c r="N340" s="1"/>
  <c r="X340" s="1"/>
  <c r="O58"/>
  <c r="P58" s="1"/>
  <c r="Q58" s="1"/>
  <c r="R58" s="1"/>
  <c r="O89"/>
  <c r="P89" s="1"/>
  <c r="Q89" s="1"/>
  <c r="R89" s="1"/>
  <c r="O213"/>
  <c r="O218"/>
  <c r="P218" s="1"/>
  <c r="Q218" s="1"/>
  <c r="R218" s="1"/>
  <c r="O272"/>
  <c r="O276"/>
  <c r="O294"/>
  <c r="O346"/>
  <c r="O79"/>
  <c r="P79" s="1"/>
  <c r="Q79" s="1"/>
  <c r="R79" s="1"/>
  <c r="O170"/>
  <c r="P170" s="1"/>
  <c r="Q170" s="1"/>
  <c r="R170" s="1"/>
  <c r="O94"/>
  <c r="O113"/>
  <c r="O148"/>
  <c r="P148" s="1"/>
  <c r="Q148" s="1"/>
  <c r="O196"/>
  <c r="I196" s="1"/>
  <c r="O255"/>
  <c r="O230"/>
  <c r="O285"/>
  <c r="P285" s="1"/>
  <c r="Q285" s="1"/>
  <c r="R285" s="1"/>
  <c r="O32"/>
  <c r="O25"/>
  <c r="O3"/>
  <c r="O118"/>
  <c r="O135"/>
  <c r="P135" s="1"/>
  <c r="Q135" s="1"/>
  <c r="R135" s="1"/>
  <c r="O111"/>
  <c r="P111" s="1"/>
  <c r="Q111" s="1"/>
  <c r="R111" s="1"/>
  <c r="O138"/>
  <c r="P138" s="1"/>
  <c r="Q138" s="1"/>
  <c r="R138" s="1"/>
  <c r="O223"/>
  <c r="O199"/>
  <c r="O216"/>
  <c r="O353"/>
  <c r="O365"/>
  <c r="P365" s="1"/>
  <c r="Q365" s="1"/>
  <c r="O331"/>
  <c r="P331" s="1"/>
  <c r="Q331" s="1"/>
  <c r="R331" s="1"/>
  <c r="P269"/>
  <c r="Q269" s="1"/>
  <c r="R269" s="1"/>
  <c r="M99"/>
  <c r="N99" s="1"/>
  <c r="X99" s="1"/>
  <c r="Z99" s="1"/>
  <c r="AA99" s="1"/>
  <c r="M131"/>
  <c r="N131" s="1"/>
  <c r="X131" s="1"/>
  <c r="Z131" s="1"/>
  <c r="AA131" s="1"/>
  <c r="M46"/>
  <c r="N46" s="1"/>
  <c r="X46" s="1"/>
  <c r="M132"/>
  <c r="N132" s="1"/>
  <c r="X132" s="1"/>
  <c r="M52"/>
  <c r="N52" s="1"/>
  <c r="X52" s="1"/>
  <c r="M188"/>
  <c r="N188" s="1"/>
  <c r="X188" s="1"/>
  <c r="M210"/>
  <c r="N210" s="1"/>
  <c r="X210" s="1"/>
  <c r="M203"/>
  <c r="N203" s="1"/>
  <c r="X203" s="1"/>
  <c r="M191"/>
  <c r="N191" s="1"/>
  <c r="X191" s="1"/>
  <c r="Z191" s="1"/>
  <c r="AA191" s="1"/>
  <c r="M238"/>
  <c r="N238" s="1"/>
  <c r="X238" s="1"/>
  <c r="M254"/>
  <c r="N254" s="1"/>
  <c r="X254" s="1"/>
  <c r="Z254" s="1"/>
  <c r="AA254" s="1"/>
  <c r="M349"/>
  <c r="N349" s="1"/>
  <c r="X349" s="1"/>
  <c r="M360"/>
  <c r="N360" s="1"/>
  <c r="X360" s="1"/>
  <c r="M338"/>
  <c r="N338" s="1"/>
  <c r="X338" s="1"/>
  <c r="Z338" s="1"/>
  <c r="AA338" s="1"/>
  <c r="M312"/>
  <c r="N312" s="1"/>
  <c r="X312" s="1"/>
  <c r="J81"/>
  <c r="Y81" s="1"/>
  <c r="Z81" s="1"/>
  <c r="AA81" s="1"/>
  <c r="J45"/>
  <c r="Y45" s="1"/>
  <c r="Z45" s="1"/>
  <c r="AA45" s="1"/>
  <c r="J38"/>
  <c r="Y38" s="1"/>
  <c r="Z38" s="1"/>
  <c r="AA38" s="1"/>
  <c r="J95"/>
  <c r="Y95" s="1"/>
  <c r="Z95" s="1"/>
  <c r="AA95" s="1"/>
  <c r="M82"/>
  <c r="N82" s="1"/>
  <c r="X82" s="1"/>
  <c r="Z82" s="1"/>
  <c r="AA82" s="1"/>
  <c r="J134"/>
  <c r="Y134" s="1"/>
  <c r="Z134" s="1"/>
  <c r="AA134" s="1"/>
  <c r="J137"/>
  <c r="Y137" s="1"/>
  <c r="Z137" s="1"/>
  <c r="AA137" s="1"/>
  <c r="M160"/>
  <c r="N160" s="1"/>
  <c r="X160" s="1"/>
  <c r="J241"/>
  <c r="Y241" s="1"/>
  <c r="Z241" s="1"/>
  <c r="J234"/>
  <c r="Y234" s="1"/>
  <c r="Z234" s="1"/>
  <c r="AA234" s="1"/>
  <c r="M244"/>
  <c r="N244" s="1"/>
  <c r="X244" s="1"/>
  <c r="M320"/>
  <c r="N320" s="1"/>
  <c r="X320" s="1"/>
  <c r="Z320" s="1"/>
  <c r="AA320" s="1"/>
  <c r="J96"/>
  <c r="Y96" s="1"/>
  <c r="Z96" s="1"/>
  <c r="AA96" s="1"/>
  <c r="J291"/>
  <c r="Y291" s="1"/>
  <c r="Z291" s="1"/>
  <c r="AA291" s="1"/>
  <c r="J311"/>
  <c r="Y311" s="1"/>
  <c r="Z311" s="1"/>
  <c r="AA311" s="1"/>
  <c r="J304"/>
  <c r="Y304" s="1"/>
  <c r="Z304" s="1"/>
  <c r="AA304" s="1"/>
  <c r="J306"/>
  <c r="Y306" s="1"/>
  <c r="Z306" s="1"/>
  <c r="AA306" s="1"/>
  <c r="M275"/>
  <c r="N275" s="1"/>
  <c r="X275" s="1"/>
  <c r="Z275" s="1"/>
  <c r="AA275" s="1"/>
  <c r="O20"/>
  <c r="O27"/>
  <c r="O22"/>
  <c r="P22" s="1"/>
  <c r="Q22" s="1"/>
  <c r="R22" s="1"/>
  <c r="O29"/>
  <c r="P29" s="1"/>
  <c r="Q29" s="1"/>
  <c r="R29" s="1"/>
  <c r="O120"/>
  <c r="P120" s="1"/>
  <c r="Q120" s="1"/>
  <c r="R120" s="1"/>
  <c r="O108"/>
  <c r="O143"/>
  <c r="O214"/>
  <c r="O221"/>
  <c r="O280"/>
  <c r="O327"/>
  <c r="P327" s="1"/>
  <c r="Q327" s="1"/>
  <c r="R327" s="1"/>
  <c r="O363"/>
  <c r="M24"/>
  <c r="N24" s="1"/>
  <c r="X24" s="1"/>
  <c r="M34"/>
  <c r="N34" s="1"/>
  <c r="X34" s="1"/>
  <c r="M77"/>
  <c r="N77" s="1"/>
  <c r="X77" s="1"/>
  <c r="M211"/>
  <c r="N211" s="1"/>
  <c r="X211" s="1"/>
  <c r="Z211" s="1"/>
  <c r="AA211" s="1"/>
  <c r="M194"/>
  <c r="N194" s="1"/>
  <c r="X194" s="1"/>
  <c r="Z194" s="1"/>
  <c r="AA194" s="1"/>
  <c r="M171"/>
  <c r="N171" s="1"/>
  <c r="X171" s="1"/>
  <c r="J87"/>
  <c r="Y87" s="1"/>
  <c r="Z87" s="1"/>
  <c r="AA87" s="1"/>
  <c r="J179"/>
  <c r="Y179" s="1"/>
  <c r="Z179" s="1"/>
  <c r="J39"/>
  <c r="Y39" s="1"/>
  <c r="Z39" s="1"/>
  <c r="AA39" s="1"/>
  <c r="M56"/>
  <c r="N56" s="1"/>
  <c r="X56" s="1"/>
  <c r="J130"/>
  <c r="Y130" s="1"/>
  <c r="Z130" s="1"/>
  <c r="AA130" s="1"/>
  <c r="M162"/>
  <c r="N162" s="1"/>
  <c r="X162" s="1"/>
  <c r="J242"/>
  <c r="Y242" s="1"/>
  <c r="Z242" s="1"/>
  <c r="AA242" s="1"/>
  <c r="M43"/>
  <c r="N43" s="1"/>
  <c r="X43" s="1"/>
  <c r="Z43" s="1"/>
  <c r="AA43" s="1"/>
  <c r="M17"/>
  <c r="N17" s="1"/>
  <c r="X17" s="1"/>
  <c r="M35"/>
  <c r="N35" s="1"/>
  <c r="X35" s="1"/>
  <c r="M103"/>
  <c r="N103" s="1"/>
  <c r="X103" s="1"/>
  <c r="Z103" s="1"/>
  <c r="AA103" s="1"/>
  <c r="M122"/>
  <c r="N122" s="1"/>
  <c r="X122" s="1"/>
  <c r="M127"/>
  <c r="N127" s="1"/>
  <c r="X127" s="1"/>
  <c r="Z127" s="1"/>
  <c r="AA127" s="1"/>
  <c r="M144"/>
  <c r="N144" s="1"/>
  <c r="X144" s="1"/>
  <c r="M141"/>
  <c r="N141" s="1"/>
  <c r="X141" s="1"/>
  <c r="Z141" s="1"/>
  <c r="AA141" s="1"/>
  <c r="M47"/>
  <c r="N47" s="1"/>
  <c r="X47" s="1"/>
  <c r="Z47" s="1"/>
  <c r="AA47" s="1"/>
  <c r="M207"/>
  <c r="N207" s="1"/>
  <c r="X207" s="1"/>
  <c r="J297"/>
  <c r="Y297" s="1"/>
  <c r="Z297" s="1"/>
  <c r="AA297" s="1"/>
  <c r="M274"/>
  <c r="N274" s="1"/>
  <c r="X274" s="1"/>
  <c r="Z274" s="1"/>
  <c r="M323"/>
  <c r="N323" s="1"/>
  <c r="X323" s="1"/>
  <c r="Z323" s="1"/>
  <c r="AA323" s="1"/>
  <c r="M324"/>
  <c r="N324" s="1"/>
  <c r="X324" s="1"/>
  <c r="Z324" s="1"/>
  <c r="AA324" s="1"/>
  <c r="J361"/>
  <c r="Y361" s="1"/>
  <c r="Z361" s="1"/>
  <c r="AA361" s="1"/>
  <c r="J339"/>
  <c r="Y339" s="1"/>
  <c r="Z339" s="1"/>
  <c r="AA339" s="1"/>
  <c r="M352"/>
  <c r="N352" s="1"/>
  <c r="X352" s="1"/>
  <c r="Z352" s="1"/>
  <c r="AA352" s="1"/>
  <c r="M5"/>
  <c r="N5" s="1"/>
  <c r="X5" s="1"/>
  <c r="Z5" s="1"/>
  <c r="AA5" s="1"/>
  <c r="M40"/>
  <c r="N40" s="1"/>
  <c r="X40" s="1"/>
  <c r="Z40" s="1"/>
  <c r="AA40" s="1"/>
  <c r="J18"/>
  <c r="Y18" s="1"/>
  <c r="Z18" s="1"/>
  <c r="AA18" s="1"/>
  <c r="M124"/>
  <c r="N124" s="1"/>
  <c r="X124" s="1"/>
  <c r="Z124" s="1"/>
  <c r="M65"/>
  <c r="N65" s="1"/>
  <c r="X65" s="1"/>
  <c r="Z65" s="1"/>
  <c r="AA65" s="1"/>
  <c r="M104"/>
  <c r="N104" s="1"/>
  <c r="X104" s="1"/>
  <c r="M126"/>
  <c r="N126" s="1"/>
  <c r="X126" s="1"/>
  <c r="M70"/>
  <c r="N70" s="1"/>
  <c r="X70" s="1"/>
  <c r="J178"/>
  <c r="Y178" s="1"/>
  <c r="Z178" s="1"/>
  <c r="AA178" s="1"/>
  <c r="M74"/>
  <c r="N74" s="1"/>
  <c r="X74" s="1"/>
  <c r="M235"/>
  <c r="N235" s="1"/>
  <c r="X235" s="1"/>
  <c r="M236"/>
  <c r="N236" s="1"/>
  <c r="X236" s="1"/>
  <c r="Z236" s="1"/>
  <c r="AA236" s="1"/>
  <c r="M187"/>
  <c r="N187" s="1"/>
  <c r="X187" s="1"/>
  <c r="Z187" s="1"/>
  <c r="AA187" s="1"/>
  <c r="M204"/>
  <c r="N204" s="1"/>
  <c r="X204" s="1"/>
  <c r="Z204" s="1"/>
  <c r="AA204" s="1"/>
  <c r="M173"/>
  <c r="N173" s="1"/>
  <c r="X173" s="1"/>
  <c r="Z173" s="1"/>
  <c r="AA173" s="1"/>
  <c r="M296"/>
  <c r="N296" s="1"/>
  <c r="X296" s="1"/>
  <c r="Z296" s="1"/>
  <c r="AA296" s="1"/>
  <c r="M256"/>
  <c r="N256" s="1"/>
  <c r="X256" s="1"/>
  <c r="J290"/>
  <c r="Y290" s="1"/>
  <c r="Z290" s="1"/>
  <c r="AA290" s="1"/>
  <c r="M332"/>
  <c r="N332" s="1"/>
  <c r="X332" s="1"/>
  <c r="M341"/>
  <c r="N341" s="1"/>
  <c r="X341" s="1"/>
  <c r="Z341" s="1"/>
  <c r="M303"/>
  <c r="N303" s="1"/>
  <c r="X303" s="1"/>
  <c r="Z303" s="1"/>
  <c r="M321"/>
  <c r="N321" s="1"/>
  <c r="X321" s="1"/>
  <c r="M343"/>
  <c r="N343" s="1"/>
  <c r="X343" s="1"/>
  <c r="M308"/>
  <c r="N308" s="1"/>
  <c r="X308" s="1"/>
  <c r="M344"/>
  <c r="N344" s="1"/>
  <c r="X344" s="1"/>
  <c r="Z344" s="1"/>
  <c r="AA344" s="1"/>
  <c r="P270"/>
  <c r="Q270" s="1"/>
  <c r="R270" s="1"/>
  <c r="X302" i="7"/>
  <c r="Z302" s="1"/>
  <c r="AA302" s="1"/>
  <c r="X67"/>
  <c r="I67" s="1"/>
  <c r="J67" s="1"/>
  <c r="Y67" s="1"/>
  <c r="Z67" s="1"/>
  <c r="AA67" s="1"/>
  <c r="X165"/>
  <c r="O250"/>
  <c r="P250" s="1"/>
  <c r="Q250" s="1"/>
  <c r="Z315"/>
  <c r="AA315" s="1"/>
  <c r="X260"/>
  <c r="Z260" s="1"/>
  <c r="AA260" s="1"/>
  <c r="X259"/>
  <c r="Z259" s="1"/>
  <c r="AA259" s="1"/>
  <c r="X162"/>
  <c r="Z162" s="1"/>
  <c r="AA162" s="1"/>
  <c r="X161"/>
  <c r="Z161" s="1"/>
  <c r="AA161" s="1"/>
  <c r="X307"/>
  <c r="Z307" s="1"/>
  <c r="AA307" s="1"/>
  <c r="Z250"/>
  <c r="I263"/>
  <c r="J263" s="1"/>
  <c r="Y263" s="1"/>
  <c r="Z263" s="1"/>
  <c r="AA263" s="1"/>
  <c r="K366"/>
  <c r="L366" s="1"/>
  <c r="I318"/>
  <c r="J318" s="1"/>
  <c r="Y318" s="1"/>
  <c r="Z318" s="1"/>
  <c r="AA318" s="1"/>
  <c r="M360"/>
  <c r="N360" s="1"/>
  <c r="X360" s="1"/>
  <c r="M349"/>
  <c r="N349" s="1"/>
  <c r="X349" s="1"/>
  <c r="M341"/>
  <c r="N341" s="1"/>
  <c r="X341" s="1"/>
  <c r="Z341" s="1"/>
  <c r="M334"/>
  <c r="N334" s="1"/>
  <c r="X334" s="1"/>
  <c r="K342"/>
  <c r="L342" s="1"/>
  <c r="K335"/>
  <c r="L335" s="1"/>
  <c r="K325"/>
  <c r="L325" s="1"/>
  <c r="M353"/>
  <c r="N353" s="1"/>
  <c r="X353" s="1"/>
  <c r="M336"/>
  <c r="N336" s="1"/>
  <c r="X336" s="1"/>
  <c r="Z336" s="1"/>
  <c r="AA336" s="1"/>
  <c r="K340"/>
  <c r="L340" s="1"/>
  <c r="K319"/>
  <c r="L319" s="1"/>
  <c r="K286"/>
  <c r="L286" s="1"/>
  <c r="M363"/>
  <c r="N363" s="1"/>
  <c r="X363" s="1"/>
  <c r="Z363" s="1"/>
  <c r="AA363" s="1"/>
  <c r="M352"/>
  <c r="N352" s="1"/>
  <c r="X352" s="1"/>
  <c r="M348"/>
  <c r="N348" s="1"/>
  <c r="X348" s="1"/>
  <c r="Z348" s="1"/>
  <c r="AA348" s="1"/>
  <c r="K291"/>
  <c r="L291" s="1"/>
  <c r="K262"/>
  <c r="L262" s="1"/>
  <c r="K254"/>
  <c r="L254" s="1"/>
  <c r="M317"/>
  <c r="N317" s="1"/>
  <c r="X317" s="1"/>
  <c r="Z317" s="1"/>
  <c r="AA317" s="1"/>
  <c r="M309"/>
  <c r="N309" s="1"/>
  <c r="X309" s="1"/>
  <c r="M304"/>
  <c r="N304" s="1"/>
  <c r="X304" s="1"/>
  <c r="M320"/>
  <c r="N320" s="1"/>
  <c r="X320" s="1"/>
  <c r="K264"/>
  <c r="L264" s="1"/>
  <c r="K284"/>
  <c r="L284" s="1"/>
  <c r="M294"/>
  <c r="N294" s="1"/>
  <c r="X294" s="1"/>
  <c r="Z294" s="1"/>
  <c r="AA294" s="1"/>
  <c r="I178"/>
  <c r="J178" s="1"/>
  <c r="Y178" s="1"/>
  <c r="Z178" s="1"/>
  <c r="AA178" s="1"/>
  <c r="M271"/>
  <c r="N271" s="1"/>
  <c r="X271" s="1"/>
  <c r="Z271" s="1"/>
  <c r="AA271" s="1"/>
  <c r="M258"/>
  <c r="N258" s="1"/>
  <c r="X258" s="1"/>
  <c r="M249"/>
  <c r="N249" s="1"/>
  <c r="X249" s="1"/>
  <c r="M203"/>
  <c r="N203" s="1"/>
  <c r="X203" s="1"/>
  <c r="Z203" s="1"/>
  <c r="AA203" s="1"/>
  <c r="K181"/>
  <c r="L181" s="1"/>
  <c r="M244"/>
  <c r="N244" s="1"/>
  <c r="X244" s="1"/>
  <c r="Z244" s="1"/>
  <c r="AA244" s="1"/>
  <c r="K171"/>
  <c r="L171" s="1"/>
  <c r="M251"/>
  <c r="N251" s="1"/>
  <c r="X251" s="1"/>
  <c r="Z251" s="1"/>
  <c r="AA251" s="1"/>
  <c r="M227"/>
  <c r="N227" s="1"/>
  <c r="X227" s="1"/>
  <c r="M208"/>
  <c r="N208" s="1"/>
  <c r="X208" s="1"/>
  <c r="Z208" s="1"/>
  <c r="AA208" s="1"/>
  <c r="K241"/>
  <c r="L241" s="1"/>
  <c r="K231"/>
  <c r="L231" s="1"/>
  <c r="K183"/>
  <c r="L183" s="1"/>
  <c r="K176"/>
  <c r="L176" s="1"/>
  <c r="M218"/>
  <c r="N218" s="1"/>
  <c r="X218" s="1"/>
  <c r="Z218" s="1"/>
  <c r="AA218" s="1"/>
  <c r="M211"/>
  <c r="N211" s="1"/>
  <c r="X211" s="1"/>
  <c r="Z211" s="1"/>
  <c r="AA211" s="1"/>
  <c r="M201"/>
  <c r="N201" s="1"/>
  <c r="X201" s="1"/>
  <c r="Z201" s="1"/>
  <c r="AA201" s="1"/>
  <c r="K97"/>
  <c r="L97" s="1"/>
  <c r="M182"/>
  <c r="N182" s="1"/>
  <c r="X182" s="1"/>
  <c r="M153"/>
  <c r="N153" s="1"/>
  <c r="X153" s="1"/>
  <c r="Z153" s="1"/>
  <c r="AA153" s="1"/>
  <c r="M108"/>
  <c r="N108" s="1"/>
  <c r="X108" s="1"/>
  <c r="M150"/>
  <c r="N150" s="1"/>
  <c r="X150" s="1"/>
  <c r="M141"/>
  <c r="N141" s="1"/>
  <c r="X141" s="1"/>
  <c r="Z141" s="1"/>
  <c r="AA141" s="1"/>
  <c r="M128"/>
  <c r="N128" s="1"/>
  <c r="X128" s="1"/>
  <c r="Z128" s="1"/>
  <c r="AA128" s="1"/>
  <c r="M115"/>
  <c r="N115" s="1"/>
  <c r="X115" s="1"/>
  <c r="M112"/>
  <c r="N112" s="1"/>
  <c r="X112" s="1"/>
  <c r="Z112" s="1"/>
  <c r="AA112" s="1"/>
  <c r="M107"/>
  <c r="N107" s="1"/>
  <c r="X107" s="1"/>
  <c r="Z107" s="1"/>
  <c r="AA107" s="1"/>
  <c r="M102"/>
  <c r="N102" s="1"/>
  <c r="X102" s="1"/>
  <c r="M94"/>
  <c r="N94" s="1"/>
  <c r="X94" s="1"/>
  <c r="M82"/>
  <c r="N82" s="1"/>
  <c r="X82" s="1"/>
  <c r="Z82" s="1"/>
  <c r="AA82" s="1"/>
  <c r="K142"/>
  <c r="L142" s="1"/>
  <c r="K69"/>
  <c r="L69" s="1"/>
  <c r="M147"/>
  <c r="N147" s="1"/>
  <c r="X147" s="1"/>
  <c r="Z147" s="1"/>
  <c r="AA147" s="1"/>
  <c r="M134"/>
  <c r="N134" s="1"/>
  <c r="X134" s="1"/>
  <c r="M125"/>
  <c r="N125" s="1"/>
  <c r="X125" s="1"/>
  <c r="Z125" s="1"/>
  <c r="AA125" s="1"/>
  <c r="M106"/>
  <c r="N106" s="1"/>
  <c r="X106" s="1"/>
  <c r="Z106" s="1"/>
  <c r="AA106" s="1"/>
  <c r="K16"/>
  <c r="L16" s="1"/>
  <c r="K7"/>
  <c r="L7" s="1"/>
  <c r="M173"/>
  <c r="N173" s="1"/>
  <c r="X173" s="1"/>
  <c r="Z173" s="1"/>
  <c r="AA173" s="1"/>
  <c r="M155"/>
  <c r="N155" s="1"/>
  <c r="X155" s="1"/>
  <c r="M81"/>
  <c r="N81" s="1"/>
  <c r="X81" s="1"/>
  <c r="M75"/>
  <c r="N75" s="1"/>
  <c r="X75" s="1"/>
  <c r="M98"/>
  <c r="N98" s="1"/>
  <c r="X98" s="1"/>
  <c r="M92"/>
  <c r="N92" s="1"/>
  <c r="X92" s="1"/>
  <c r="M78"/>
  <c r="N78" s="1"/>
  <c r="X78" s="1"/>
  <c r="M39"/>
  <c r="N39" s="1"/>
  <c r="X39" s="1"/>
  <c r="M56"/>
  <c r="N56" s="1"/>
  <c r="X56" s="1"/>
  <c r="Z56" s="1"/>
  <c r="AA56" s="1"/>
  <c r="M49"/>
  <c r="N49" s="1"/>
  <c r="X49" s="1"/>
  <c r="Z49" s="1"/>
  <c r="AA49" s="1"/>
  <c r="M38"/>
  <c r="N38" s="1"/>
  <c r="X38" s="1"/>
  <c r="M27"/>
  <c r="N27" s="1"/>
  <c r="X27" s="1"/>
  <c r="Z27" s="1"/>
  <c r="AA27" s="1"/>
  <c r="M25"/>
  <c r="N25" s="1"/>
  <c r="X25" s="1"/>
  <c r="M13"/>
  <c r="N13" s="1"/>
  <c r="X13" s="1"/>
  <c r="Z13" s="1"/>
  <c r="AA13" s="1"/>
  <c r="K60"/>
  <c r="L60" s="1"/>
  <c r="K50"/>
  <c r="L50" s="1"/>
  <c r="K24"/>
  <c r="L24" s="1"/>
  <c r="M83"/>
  <c r="N83" s="1"/>
  <c r="X83" s="1"/>
  <c r="Z83" s="1"/>
  <c r="AA83" s="1"/>
  <c r="M73"/>
  <c r="N73" s="1"/>
  <c r="X73" s="1"/>
  <c r="M66"/>
  <c r="N66" s="1"/>
  <c r="X66" s="1"/>
  <c r="X314"/>
  <c r="Z314" s="1"/>
  <c r="AA314" s="1"/>
  <c r="X303"/>
  <c r="Z303" s="1"/>
  <c r="Z352"/>
  <c r="AA352" s="1"/>
  <c r="Z313"/>
  <c r="AA313" s="1"/>
  <c r="Z75"/>
  <c r="AA75" s="1"/>
  <c r="K347"/>
  <c r="L347" s="1"/>
  <c r="M356"/>
  <c r="N356" s="1"/>
  <c r="X356" s="1"/>
  <c r="Z356" s="1"/>
  <c r="AA356" s="1"/>
  <c r="M345"/>
  <c r="N345" s="1"/>
  <c r="X345" s="1"/>
  <c r="Z345" s="1"/>
  <c r="AA345" s="1"/>
  <c r="M332"/>
  <c r="N332" s="1"/>
  <c r="X332" s="1"/>
  <c r="M329"/>
  <c r="N329" s="1"/>
  <c r="X329" s="1"/>
  <c r="Z329" s="1"/>
  <c r="AA329" s="1"/>
  <c r="M326"/>
  <c r="N326" s="1"/>
  <c r="X326" s="1"/>
  <c r="K355"/>
  <c r="L355" s="1"/>
  <c r="K344"/>
  <c r="L344" s="1"/>
  <c r="K328"/>
  <c r="L328" s="1"/>
  <c r="K311"/>
  <c r="L311" s="1"/>
  <c r="K306"/>
  <c r="L306" s="1"/>
  <c r="K288"/>
  <c r="L288" s="1"/>
  <c r="K265"/>
  <c r="L265" s="1"/>
  <c r="K257"/>
  <c r="L257" s="1"/>
  <c r="I305"/>
  <c r="J305" s="1"/>
  <c r="Y305" s="1"/>
  <c r="Z305" s="1"/>
  <c r="K267"/>
  <c r="L267" s="1"/>
  <c r="M298"/>
  <c r="N298" s="1"/>
  <c r="X298" s="1"/>
  <c r="M282"/>
  <c r="N282" s="1"/>
  <c r="X282" s="1"/>
  <c r="M248"/>
  <c r="N248" s="1"/>
  <c r="X248" s="1"/>
  <c r="M299"/>
  <c r="N299" s="1"/>
  <c r="X299" s="1"/>
  <c r="Z299" s="1"/>
  <c r="AA299" s="1"/>
  <c r="M289"/>
  <c r="N289" s="1"/>
  <c r="X289" s="1"/>
  <c r="Z289" s="1"/>
  <c r="AA289" s="1"/>
  <c r="M285"/>
  <c r="N285" s="1"/>
  <c r="X285" s="1"/>
  <c r="Z285" s="1"/>
  <c r="AA285" s="1"/>
  <c r="K269"/>
  <c r="L269" s="1"/>
  <c r="K229"/>
  <c r="L229" s="1"/>
  <c r="K164"/>
  <c r="L164" s="1"/>
  <c r="K156"/>
  <c r="L156" s="1"/>
  <c r="M245"/>
  <c r="N245" s="1"/>
  <c r="X245" s="1"/>
  <c r="Z245" s="1"/>
  <c r="AA245" s="1"/>
  <c r="M228"/>
  <c r="N228" s="1"/>
  <c r="X228" s="1"/>
  <c r="M219"/>
  <c r="N219" s="1"/>
  <c r="X219" s="1"/>
  <c r="M215"/>
  <c r="N215" s="1"/>
  <c r="X215" s="1"/>
  <c r="M199"/>
  <c r="N199" s="1"/>
  <c r="X199" s="1"/>
  <c r="M233"/>
  <c r="N233" s="1"/>
  <c r="X233" s="1"/>
  <c r="Z233" s="1"/>
  <c r="AA233" s="1"/>
  <c r="M223"/>
  <c r="N223" s="1"/>
  <c r="X223" s="1"/>
  <c r="Z223" s="1"/>
  <c r="AA223" s="1"/>
  <c r="M207"/>
  <c r="N207" s="1"/>
  <c r="X207" s="1"/>
  <c r="M196"/>
  <c r="N196" s="1"/>
  <c r="X196" s="1"/>
  <c r="K154"/>
  <c r="L154" s="1"/>
  <c r="M238"/>
  <c r="N238" s="1"/>
  <c r="X238" s="1"/>
  <c r="Z238" s="1"/>
  <c r="AA238" s="1"/>
  <c r="M232"/>
  <c r="N232" s="1"/>
  <c r="X232" s="1"/>
  <c r="Z232" s="1"/>
  <c r="AA232" s="1"/>
  <c r="M222"/>
  <c r="N222" s="1"/>
  <c r="X222" s="1"/>
  <c r="Z222" s="1"/>
  <c r="AA222" s="1"/>
  <c r="M206"/>
  <c r="N206" s="1"/>
  <c r="X206" s="1"/>
  <c r="O194"/>
  <c r="P194" s="1"/>
  <c r="Q194" s="1"/>
  <c r="R194" s="1"/>
  <c r="M194"/>
  <c r="N194" s="1"/>
  <c r="X194" s="1"/>
  <c r="Z194" s="1"/>
  <c r="AA194" s="1"/>
  <c r="K242"/>
  <c r="L242" s="1"/>
  <c r="K235"/>
  <c r="L235" s="1"/>
  <c r="K210"/>
  <c r="L210" s="1"/>
  <c r="K168"/>
  <c r="L168" s="1"/>
  <c r="M276"/>
  <c r="N276" s="1"/>
  <c r="X276" s="1"/>
  <c r="M152"/>
  <c r="N152" s="1"/>
  <c r="X152" s="1"/>
  <c r="Z152" s="1"/>
  <c r="AA152" s="1"/>
  <c r="M139"/>
  <c r="N139" s="1"/>
  <c r="X139" s="1"/>
  <c r="Z139" s="1"/>
  <c r="AA139" s="1"/>
  <c r="M129"/>
  <c r="N129" s="1"/>
  <c r="X129" s="1"/>
  <c r="M104"/>
  <c r="N104" s="1"/>
  <c r="X104" s="1"/>
  <c r="M191"/>
  <c r="N191" s="1"/>
  <c r="X191" s="1"/>
  <c r="Z191" s="1"/>
  <c r="AA191" s="1"/>
  <c r="M187"/>
  <c r="N187" s="1"/>
  <c r="X187" s="1"/>
  <c r="M177"/>
  <c r="N177" s="1"/>
  <c r="X177" s="1"/>
  <c r="M167"/>
  <c r="N167" s="1"/>
  <c r="X167" s="1"/>
  <c r="Z167" s="1"/>
  <c r="AA167" s="1"/>
  <c r="M138"/>
  <c r="N138" s="1"/>
  <c r="X138" s="1"/>
  <c r="Z138" s="1"/>
  <c r="AA138" s="1"/>
  <c r="K84"/>
  <c r="L84" s="1"/>
  <c r="M160"/>
  <c r="N160" s="1"/>
  <c r="X160" s="1"/>
  <c r="M118"/>
  <c r="N118" s="1"/>
  <c r="X118" s="1"/>
  <c r="Z118" s="1"/>
  <c r="AA118" s="1"/>
  <c r="K122"/>
  <c r="L122" s="1"/>
  <c r="K71"/>
  <c r="L71" s="1"/>
  <c r="K34"/>
  <c r="L34" s="1"/>
  <c r="K9"/>
  <c r="L9" s="1"/>
  <c r="M144"/>
  <c r="N144" s="1"/>
  <c r="X144" s="1"/>
  <c r="M131"/>
  <c r="N131" s="1"/>
  <c r="X131" s="1"/>
  <c r="Z131" s="1"/>
  <c r="AA131" s="1"/>
  <c r="M58"/>
  <c r="N58" s="1"/>
  <c r="X58" s="1"/>
  <c r="M54"/>
  <c r="N54" s="1"/>
  <c r="X54" s="1"/>
  <c r="Z54" s="1"/>
  <c r="AA54" s="1"/>
  <c r="M42"/>
  <c r="N42" s="1"/>
  <c r="X42" s="1"/>
  <c r="Z42" s="1"/>
  <c r="AA42" s="1"/>
  <c r="M30"/>
  <c r="N30" s="1"/>
  <c r="X30" s="1"/>
  <c r="M22"/>
  <c r="N22" s="1"/>
  <c r="X22" s="1"/>
  <c r="M2"/>
  <c r="N2" s="1"/>
  <c r="X2" s="1"/>
  <c r="M88"/>
  <c r="N88" s="1"/>
  <c r="X88" s="1"/>
  <c r="M53"/>
  <c r="N53" s="1"/>
  <c r="X53" s="1"/>
  <c r="M32"/>
  <c r="N32" s="1"/>
  <c r="X32" s="1"/>
  <c r="M21"/>
  <c r="N21" s="1"/>
  <c r="X21" s="1"/>
  <c r="Z21" s="1"/>
  <c r="AA21" s="1"/>
  <c r="M6"/>
  <c r="N6" s="1"/>
  <c r="X6" s="1"/>
  <c r="M90"/>
  <c r="N90" s="1"/>
  <c r="X90" s="1"/>
  <c r="Z90" s="1"/>
  <c r="AA90" s="1"/>
  <c r="M72"/>
  <c r="N72" s="1"/>
  <c r="X72" s="1"/>
  <c r="Z72" s="1"/>
  <c r="AA72" s="1"/>
  <c r="M17"/>
  <c r="N17" s="1"/>
  <c r="X17" s="1"/>
  <c r="K19"/>
  <c r="L19" s="1"/>
  <c r="K3"/>
  <c r="L3" s="1"/>
  <c r="M37"/>
  <c r="N37" s="1"/>
  <c r="X37" s="1"/>
  <c r="Z37" s="1"/>
  <c r="AA37" s="1"/>
  <c r="Z320"/>
  <c r="AA320" s="1"/>
  <c r="Z190"/>
  <c r="AA190" s="1"/>
  <c r="Z104"/>
  <c r="AA104" s="1"/>
  <c r="Z6"/>
  <c r="AA6" s="1"/>
  <c r="K362"/>
  <c r="L362" s="1"/>
  <c r="K321"/>
  <c r="L321" s="1"/>
  <c r="M365"/>
  <c r="N365" s="1"/>
  <c r="X365" s="1"/>
  <c r="Z365" s="1"/>
  <c r="M351"/>
  <c r="N351" s="1"/>
  <c r="X351" s="1"/>
  <c r="Z351" s="1"/>
  <c r="AA351" s="1"/>
  <c r="M346"/>
  <c r="N346" s="1"/>
  <c r="X346" s="1"/>
  <c r="M337"/>
  <c r="N337" s="1"/>
  <c r="X337" s="1"/>
  <c r="Z337" s="1"/>
  <c r="AA337" s="1"/>
  <c r="K357"/>
  <c r="L357" s="1"/>
  <c r="K330"/>
  <c r="L330" s="1"/>
  <c r="M339"/>
  <c r="N339" s="1"/>
  <c r="X339" s="1"/>
  <c r="K316"/>
  <c r="L316" s="1"/>
  <c r="K293"/>
  <c r="L293" s="1"/>
  <c r="K279"/>
  <c r="L279" s="1"/>
  <c r="M361"/>
  <c r="N361" s="1"/>
  <c r="X361" s="1"/>
  <c r="M350"/>
  <c r="N350" s="1"/>
  <c r="X350" s="1"/>
  <c r="Z350" s="1"/>
  <c r="AA350" s="1"/>
  <c r="M338"/>
  <c r="N338" s="1"/>
  <c r="X338" s="1"/>
  <c r="Z338" s="1"/>
  <c r="AA338" s="1"/>
  <c r="M324"/>
  <c r="N324" s="1"/>
  <c r="X324" s="1"/>
  <c r="K270"/>
  <c r="L270" s="1"/>
  <c r="M322"/>
  <c r="N322" s="1"/>
  <c r="X322" s="1"/>
  <c r="M301"/>
  <c r="N301" s="1"/>
  <c r="X301" s="1"/>
  <c r="Z301" s="1"/>
  <c r="AA301" s="1"/>
  <c r="K255"/>
  <c r="L255" s="1"/>
  <c r="M277"/>
  <c r="N277" s="1"/>
  <c r="X277" s="1"/>
  <c r="K274"/>
  <c r="L274" s="1"/>
  <c r="K252"/>
  <c r="L252" s="1"/>
  <c r="M292"/>
  <c r="N292" s="1"/>
  <c r="X292" s="1"/>
  <c r="Z292" s="1"/>
  <c r="AA292" s="1"/>
  <c r="K200"/>
  <c r="L200" s="1"/>
  <c r="K170"/>
  <c r="L170" s="1"/>
  <c r="K159"/>
  <c r="L159" s="1"/>
  <c r="M266"/>
  <c r="N266" s="1"/>
  <c r="X266" s="1"/>
  <c r="Z266" s="1"/>
  <c r="AA266" s="1"/>
  <c r="M256"/>
  <c r="N256" s="1"/>
  <c r="X256" s="1"/>
  <c r="M205"/>
  <c r="N205" s="1"/>
  <c r="X205" s="1"/>
  <c r="Z205" s="1"/>
  <c r="AA205" s="1"/>
  <c r="K172"/>
  <c r="L172" s="1"/>
  <c r="M273"/>
  <c r="N273" s="1"/>
  <c r="X273" s="1"/>
  <c r="Z273" s="1"/>
  <c r="AA273" s="1"/>
  <c r="M246"/>
  <c r="N246" s="1"/>
  <c r="X246" s="1"/>
  <c r="Z246" s="1"/>
  <c r="AA246" s="1"/>
  <c r="M212"/>
  <c r="N212" s="1"/>
  <c r="X212" s="1"/>
  <c r="Z212" s="1"/>
  <c r="K174"/>
  <c r="L174" s="1"/>
  <c r="K157"/>
  <c r="L157" s="1"/>
  <c r="M253"/>
  <c r="N253" s="1"/>
  <c r="X253" s="1"/>
  <c r="Z253" s="1"/>
  <c r="AA253" s="1"/>
  <c r="K237"/>
  <c r="L237" s="1"/>
  <c r="K226"/>
  <c r="L226" s="1"/>
  <c r="K217"/>
  <c r="L217" s="1"/>
  <c r="K193"/>
  <c r="L193" s="1"/>
  <c r="K179"/>
  <c r="L179" s="1"/>
  <c r="K111"/>
  <c r="L111" s="1"/>
  <c r="M243"/>
  <c r="N243" s="1"/>
  <c r="X243" s="1"/>
  <c r="Z243" s="1"/>
  <c r="M214"/>
  <c r="N214" s="1"/>
  <c r="X214" s="1"/>
  <c r="M204"/>
  <c r="N204" s="1"/>
  <c r="X204" s="1"/>
  <c r="Z204" s="1"/>
  <c r="AA204" s="1"/>
  <c r="K130"/>
  <c r="L130" s="1"/>
  <c r="M185"/>
  <c r="N185" s="1"/>
  <c r="X185" s="1"/>
  <c r="M180"/>
  <c r="N180" s="1"/>
  <c r="X180" s="1"/>
  <c r="Z180" s="1"/>
  <c r="AA180" s="1"/>
  <c r="M120"/>
  <c r="N120" s="1"/>
  <c r="X120" s="1"/>
  <c r="Z120" s="1"/>
  <c r="AA120" s="1"/>
  <c r="M116"/>
  <c r="N116" s="1"/>
  <c r="X116" s="1"/>
  <c r="M136"/>
  <c r="N136" s="1"/>
  <c r="X136" s="1"/>
  <c r="M126"/>
  <c r="N126" s="1"/>
  <c r="X126" s="1"/>
  <c r="Z126" s="1"/>
  <c r="AA126" s="1"/>
  <c r="M114"/>
  <c r="N114" s="1"/>
  <c r="X114" s="1"/>
  <c r="Z114" s="1"/>
  <c r="AA114" s="1"/>
  <c r="M110"/>
  <c r="N110" s="1"/>
  <c r="X110" s="1"/>
  <c r="Z110" s="1"/>
  <c r="AA110" s="1"/>
  <c r="M103"/>
  <c r="N103" s="1"/>
  <c r="X103" s="1"/>
  <c r="Z103" s="1"/>
  <c r="AA103" s="1"/>
  <c r="M99"/>
  <c r="N99" s="1"/>
  <c r="X99" s="1"/>
  <c r="Z99" s="1"/>
  <c r="AA99" s="1"/>
  <c r="M91"/>
  <c r="N91" s="1"/>
  <c r="X91" s="1"/>
  <c r="Z91" s="1"/>
  <c r="AA91" s="1"/>
  <c r="K109"/>
  <c r="L109" s="1"/>
  <c r="K64"/>
  <c r="L64" s="1"/>
  <c r="M145"/>
  <c r="N145" s="1"/>
  <c r="X145" s="1"/>
  <c r="M127"/>
  <c r="N127" s="1"/>
  <c r="X127" s="1"/>
  <c r="Z127" s="1"/>
  <c r="AA127" s="1"/>
  <c r="M119"/>
  <c r="N119" s="1"/>
  <c r="X119" s="1"/>
  <c r="Z119" s="1"/>
  <c r="K146"/>
  <c r="L146" s="1"/>
  <c r="K123"/>
  <c r="L123" s="1"/>
  <c r="K105"/>
  <c r="L105" s="1"/>
  <c r="K86"/>
  <c r="L86" s="1"/>
  <c r="K36"/>
  <c r="L36" s="1"/>
  <c r="K12"/>
  <c r="L12" s="1"/>
  <c r="M175"/>
  <c r="N175" s="1"/>
  <c r="X175" s="1"/>
  <c r="Z175" s="1"/>
  <c r="AA175" s="1"/>
  <c r="K45"/>
  <c r="L45" s="1"/>
  <c r="M100"/>
  <c r="N100" s="1"/>
  <c r="X100" s="1"/>
  <c r="Z100" s="1"/>
  <c r="AA100" s="1"/>
  <c r="M77"/>
  <c r="N77" s="1"/>
  <c r="X77" s="1"/>
  <c r="Z77" s="1"/>
  <c r="AA77" s="1"/>
  <c r="M65"/>
  <c r="N65" s="1"/>
  <c r="X65" s="1"/>
  <c r="Z65" s="1"/>
  <c r="AA65" s="1"/>
  <c r="M96"/>
  <c r="N96" s="1"/>
  <c r="X96" s="1"/>
  <c r="M43"/>
  <c r="N43" s="1"/>
  <c r="X43" s="1"/>
  <c r="Z43" s="1"/>
  <c r="AA43" s="1"/>
  <c r="K55"/>
  <c r="L55" s="1"/>
  <c r="M62"/>
  <c r="N62" s="1"/>
  <c r="X62" s="1"/>
  <c r="Z62" s="1"/>
  <c r="M51"/>
  <c r="N51" s="1"/>
  <c r="X51" s="1"/>
  <c r="Z51" s="1"/>
  <c r="AA51" s="1"/>
  <c r="M47"/>
  <c r="N47" s="1"/>
  <c r="X47" s="1"/>
  <c r="Z47" s="1"/>
  <c r="AA47" s="1"/>
  <c r="M26"/>
  <c r="N26" s="1"/>
  <c r="X26" s="1"/>
  <c r="Z26" s="1"/>
  <c r="M20"/>
  <c r="N20" s="1"/>
  <c r="X20" s="1"/>
  <c r="Z20" s="1"/>
  <c r="AA20" s="1"/>
  <c r="M15"/>
  <c r="N15" s="1"/>
  <c r="X15" s="1"/>
  <c r="Z15" s="1"/>
  <c r="AA15" s="1"/>
  <c r="M11"/>
  <c r="N11" s="1"/>
  <c r="X11" s="1"/>
  <c r="K46"/>
  <c r="L46" s="1"/>
  <c r="M87"/>
  <c r="N87" s="1"/>
  <c r="X87" s="1"/>
  <c r="M80"/>
  <c r="N80" s="1"/>
  <c r="X80" s="1"/>
  <c r="M68"/>
  <c r="N68" s="1"/>
  <c r="X68" s="1"/>
  <c r="Z68" s="1"/>
  <c r="AA68" s="1"/>
  <c r="M63"/>
  <c r="N63" s="1"/>
  <c r="X63" s="1"/>
  <c r="Z63" s="1"/>
  <c r="AA63" s="1"/>
  <c r="Z309"/>
  <c r="Z282"/>
  <c r="AA282" s="1"/>
  <c r="Z258"/>
  <c r="AA258" s="1"/>
  <c r="Z219"/>
  <c r="AA219" s="1"/>
  <c r="X186"/>
  <c r="I186" s="1"/>
  <c r="J186" s="1"/>
  <c r="Z92"/>
  <c r="Z78"/>
  <c r="AA78" s="1"/>
  <c r="Z30"/>
  <c r="Z22"/>
  <c r="AA22" s="1"/>
  <c r="K364"/>
  <c r="L364" s="1"/>
  <c r="M333"/>
  <c r="N333" s="1"/>
  <c r="X333" s="1"/>
  <c r="M358"/>
  <c r="N358" s="1"/>
  <c r="X358" s="1"/>
  <c r="Z358" s="1"/>
  <c r="AA358" s="1"/>
  <c r="M354"/>
  <c r="N354" s="1"/>
  <c r="X354" s="1"/>
  <c r="M343"/>
  <c r="N343" s="1"/>
  <c r="X343" s="1"/>
  <c r="Z343" s="1"/>
  <c r="AA343" s="1"/>
  <c r="M331"/>
  <c r="N331" s="1"/>
  <c r="X331" s="1"/>
  <c r="Z331" s="1"/>
  <c r="AA331" s="1"/>
  <c r="M327"/>
  <c r="N327" s="1"/>
  <c r="X327" s="1"/>
  <c r="M323"/>
  <c r="N323" s="1"/>
  <c r="X323" s="1"/>
  <c r="Z323" s="1"/>
  <c r="AA323" s="1"/>
  <c r="K359"/>
  <c r="L359" s="1"/>
  <c r="K310"/>
  <c r="L310" s="1"/>
  <c r="K295"/>
  <c r="L295" s="1"/>
  <c r="K281"/>
  <c r="L281" s="1"/>
  <c r="K296"/>
  <c r="L296" s="1"/>
  <c r="K283"/>
  <c r="L283" s="1"/>
  <c r="M300"/>
  <c r="N300" s="1"/>
  <c r="X300" s="1"/>
  <c r="Z300" s="1"/>
  <c r="AA300" s="1"/>
  <c r="M290"/>
  <c r="N290" s="1"/>
  <c r="X290" s="1"/>
  <c r="M280"/>
  <c r="N280" s="1"/>
  <c r="X280" s="1"/>
  <c r="Z280" s="1"/>
  <c r="AA280" s="1"/>
  <c r="K272"/>
  <c r="L272" s="1"/>
  <c r="K261"/>
  <c r="L261" s="1"/>
  <c r="K247"/>
  <c r="L247" s="1"/>
  <c r="M297"/>
  <c r="N297" s="1"/>
  <c r="X297" s="1"/>
  <c r="M287"/>
  <c r="N287" s="1"/>
  <c r="X287" s="1"/>
  <c r="Z287" s="1"/>
  <c r="AA287" s="1"/>
  <c r="M278"/>
  <c r="N278" s="1"/>
  <c r="X278" s="1"/>
  <c r="Z278" s="1"/>
  <c r="M312"/>
  <c r="N312" s="1"/>
  <c r="X312" s="1"/>
  <c r="K202"/>
  <c r="L202" s="1"/>
  <c r="M234"/>
  <c r="N234" s="1"/>
  <c r="X234" s="1"/>
  <c r="M225"/>
  <c r="N225" s="1"/>
  <c r="X225" s="1"/>
  <c r="Z225" s="1"/>
  <c r="AA225" s="1"/>
  <c r="M216"/>
  <c r="N216" s="1"/>
  <c r="X216" s="1"/>
  <c r="Z216" s="1"/>
  <c r="M213"/>
  <c r="N213" s="1"/>
  <c r="X213" s="1"/>
  <c r="M192"/>
  <c r="N192" s="1"/>
  <c r="X192" s="1"/>
  <c r="M224"/>
  <c r="N224" s="1"/>
  <c r="X224" s="1"/>
  <c r="Z224" s="1"/>
  <c r="AA224" s="1"/>
  <c r="M221"/>
  <c r="N221" s="1"/>
  <c r="X221" s="1"/>
  <c r="M209"/>
  <c r="N209" s="1"/>
  <c r="X209" s="1"/>
  <c r="Z209" s="1"/>
  <c r="AA209" s="1"/>
  <c r="M198"/>
  <c r="N198" s="1"/>
  <c r="X198" s="1"/>
  <c r="Z198" s="1"/>
  <c r="AA198" s="1"/>
  <c r="M240"/>
  <c r="N240" s="1"/>
  <c r="X240" s="1"/>
  <c r="Z240" s="1"/>
  <c r="AA240" s="1"/>
  <c r="M236"/>
  <c r="N236" s="1"/>
  <c r="X236" s="1"/>
  <c r="Z236" s="1"/>
  <c r="AA236" s="1"/>
  <c r="M197"/>
  <c r="N197" s="1"/>
  <c r="X197" s="1"/>
  <c r="Z197" s="1"/>
  <c r="AA197" s="1"/>
  <c r="K239"/>
  <c r="L239" s="1"/>
  <c r="K230"/>
  <c r="L230" s="1"/>
  <c r="K220"/>
  <c r="L220" s="1"/>
  <c r="K195"/>
  <c r="L195" s="1"/>
  <c r="K188"/>
  <c r="L188" s="1"/>
  <c r="M268"/>
  <c r="N268" s="1"/>
  <c r="X268" s="1"/>
  <c r="Z268" s="1"/>
  <c r="AA268" s="1"/>
  <c r="K148"/>
  <c r="L148" s="1"/>
  <c r="K132"/>
  <c r="L132" s="1"/>
  <c r="K89"/>
  <c r="L89" s="1"/>
  <c r="M149"/>
  <c r="N149" s="1"/>
  <c r="X149" s="1"/>
  <c r="Z149" s="1"/>
  <c r="AA149" s="1"/>
  <c r="M137"/>
  <c r="N137" s="1"/>
  <c r="X137" s="1"/>
  <c r="M124"/>
  <c r="N124" s="1"/>
  <c r="X124" s="1"/>
  <c r="Z124" s="1"/>
  <c r="M117"/>
  <c r="N117" s="1"/>
  <c r="X117" s="1"/>
  <c r="Z117" s="1"/>
  <c r="M189"/>
  <c r="N189" s="1"/>
  <c r="X189" s="1"/>
  <c r="Z189" s="1"/>
  <c r="AA189" s="1"/>
  <c r="M169"/>
  <c r="N169" s="1"/>
  <c r="X169" s="1"/>
  <c r="Z169" s="1"/>
  <c r="AA169" s="1"/>
  <c r="I165"/>
  <c r="J165" s="1"/>
  <c r="Y165" s="1"/>
  <c r="Z165" s="1"/>
  <c r="AA165" s="1"/>
  <c r="M151"/>
  <c r="N151" s="1"/>
  <c r="X151" s="1"/>
  <c r="M143"/>
  <c r="N143" s="1"/>
  <c r="X143" s="1"/>
  <c r="M140"/>
  <c r="N140" s="1"/>
  <c r="X140" s="1"/>
  <c r="Z140" s="1"/>
  <c r="AA140" s="1"/>
  <c r="K93"/>
  <c r="L93" s="1"/>
  <c r="K79"/>
  <c r="L79" s="1"/>
  <c r="K74"/>
  <c r="L74" s="1"/>
  <c r="M158"/>
  <c r="N158" s="1"/>
  <c r="X158" s="1"/>
  <c r="M113"/>
  <c r="N113" s="1"/>
  <c r="X113" s="1"/>
  <c r="Z113" s="1"/>
  <c r="AA113" s="1"/>
  <c r="K135"/>
  <c r="L135" s="1"/>
  <c r="K101"/>
  <c r="L101" s="1"/>
  <c r="K76"/>
  <c r="L76" s="1"/>
  <c r="K41"/>
  <c r="L41" s="1"/>
  <c r="K14"/>
  <c r="L14" s="1"/>
  <c r="K5"/>
  <c r="L5" s="1"/>
  <c r="M133"/>
  <c r="N133" s="1"/>
  <c r="X133" s="1"/>
  <c r="Z133" s="1"/>
  <c r="AA133" s="1"/>
  <c r="M121"/>
  <c r="N121" s="1"/>
  <c r="X121" s="1"/>
  <c r="Z121" s="1"/>
  <c r="AA121" s="1"/>
  <c r="K33"/>
  <c r="L33" s="1"/>
  <c r="K10"/>
  <c r="L10" s="1"/>
  <c r="M61"/>
  <c r="N61" s="1"/>
  <c r="X61" s="1"/>
  <c r="Z61" s="1"/>
  <c r="M57"/>
  <c r="N57" s="1"/>
  <c r="X57" s="1"/>
  <c r="Z57" s="1"/>
  <c r="M44"/>
  <c r="N44" s="1"/>
  <c r="X44" s="1"/>
  <c r="Z44" s="1"/>
  <c r="AA44" s="1"/>
  <c r="M40"/>
  <c r="N40" s="1"/>
  <c r="X40" s="1"/>
  <c r="Z40" s="1"/>
  <c r="AA40" s="1"/>
  <c r="M29"/>
  <c r="N29" s="1"/>
  <c r="X29" s="1"/>
  <c r="Z29" s="1"/>
  <c r="AA29" s="1"/>
  <c r="M18"/>
  <c r="N18" s="1"/>
  <c r="X18" s="1"/>
  <c r="M52"/>
  <c r="N52" s="1"/>
  <c r="X52" s="1"/>
  <c r="M28"/>
  <c r="N28" s="1"/>
  <c r="X28" s="1"/>
  <c r="Z28" s="1"/>
  <c r="AA28" s="1"/>
  <c r="M8"/>
  <c r="N8" s="1"/>
  <c r="X8" s="1"/>
  <c r="Z8" s="1"/>
  <c r="AA8" s="1"/>
  <c r="M4"/>
  <c r="N4" s="1"/>
  <c r="X4" s="1"/>
  <c r="M95"/>
  <c r="N95" s="1"/>
  <c r="X95" s="1"/>
  <c r="M85"/>
  <c r="N85" s="1"/>
  <c r="X85" s="1"/>
  <c r="Z85" s="1"/>
  <c r="AA85" s="1"/>
  <c r="M70"/>
  <c r="N70" s="1"/>
  <c r="X70" s="1"/>
  <c r="Z70" s="1"/>
  <c r="AA70" s="1"/>
  <c r="M31"/>
  <c r="N31" s="1"/>
  <c r="X31" s="1"/>
  <c r="K48"/>
  <c r="L48" s="1"/>
  <c r="K23"/>
  <c r="L23" s="1"/>
  <c r="M59"/>
  <c r="N59" s="1"/>
  <c r="X59" s="1"/>
  <c r="M35"/>
  <c r="N35" s="1"/>
  <c r="X35" s="1"/>
  <c r="Z35" s="1"/>
  <c r="AA35" s="1"/>
  <c r="Z349"/>
  <c r="AA349" s="1"/>
  <c r="Z327"/>
  <c r="AA327" s="1"/>
  <c r="Z322"/>
  <c r="AA322" s="1"/>
  <c r="Z334"/>
  <c r="Z324"/>
  <c r="AA324" s="1"/>
  <c r="Z275"/>
  <c r="AA275" s="1"/>
  <c r="Z177"/>
  <c r="AA177" s="1"/>
  <c r="Z160"/>
  <c r="AA160" s="1"/>
  <c r="Z215"/>
  <c r="AA215" s="1"/>
  <c r="Z187"/>
  <c r="AA187" s="1"/>
  <c r="Z182"/>
  <c r="AA182" s="1"/>
  <c r="Z155"/>
  <c r="Z98"/>
  <c r="AA98" s="1"/>
  <c r="Z58"/>
  <c r="AA58" s="1"/>
  <c r="T39" i="5"/>
  <c r="T41"/>
  <c r="T42"/>
  <c r="T46"/>
  <c r="T49"/>
  <c r="T50"/>
  <c r="T54"/>
  <c r="T57"/>
  <c r="T58"/>
  <c r="T62"/>
  <c r="T65"/>
  <c r="T66"/>
  <c r="T71"/>
  <c r="T73"/>
  <c r="T74"/>
  <c r="T77"/>
  <c r="T78"/>
  <c r="T79"/>
  <c r="T81"/>
  <c r="T82"/>
  <c r="T83"/>
  <c r="T85"/>
  <c r="T87"/>
  <c r="T89"/>
  <c r="T90"/>
  <c r="T93"/>
  <c r="T94"/>
  <c r="T97"/>
  <c r="T98"/>
  <c r="T99"/>
  <c r="T101"/>
  <c r="T102"/>
  <c r="T103"/>
  <c r="T105"/>
  <c r="T106"/>
  <c r="T107"/>
  <c r="T109"/>
  <c r="T110"/>
  <c r="T111"/>
  <c r="T113"/>
  <c r="T115"/>
  <c r="T117"/>
  <c r="T118"/>
  <c r="T121"/>
  <c r="T122"/>
  <c r="T126"/>
  <c r="T127"/>
  <c r="T129"/>
  <c r="T130"/>
  <c r="T131"/>
  <c r="T133"/>
  <c r="T135"/>
  <c r="T137"/>
  <c r="T138"/>
  <c r="T139"/>
  <c r="T141"/>
  <c r="T142"/>
  <c r="T143"/>
  <c r="T145"/>
  <c r="T146"/>
  <c r="T150"/>
  <c r="T153"/>
  <c r="T154"/>
  <c r="T155"/>
  <c r="T157"/>
  <c r="T158"/>
  <c r="T161"/>
  <c r="T163"/>
  <c r="T165"/>
  <c r="T167"/>
  <c r="T170"/>
  <c r="T171"/>
  <c r="T173"/>
  <c r="T174"/>
  <c r="T177"/>
  <c r="T178"/>
  <c r="T181"/>
  <c r="T183"/>
  <c r="T185"/>
  <c r="T186"/>
  <c r="T187"/>
  <c r="T189"/>
  <c r="T190"/>
  <c r="T193"/>
  <c r="T194"/>
  <c r="T197"/>
  <c r="T199"/>
  <c r="T201"/>
  <c r="T202"/>
  <c r="T203"/>
  <c r="T206"/>
  <c r="T209"/>
  <c r="T210"/>
  <c r="T213"/>
  <c r="T215"/>
  <c r="T217"/>
  <c r="T218"/>
  <c r="T219"/>
  <c r="T221"/>
  <c r="T222"/>
  <c r="T225"/>
  <c r="T226"/>
  <c r="T229"/>
  <c r="T230"/>
  <c r="T233"/>
  <c r="T234"/>
  <c r="T235"/>
  <c r="T238"/>
  <c r="T242"/>
  <c r="T243"/>
  <c r="T245"/>
  <c r="T246"/>
  <c r="T249"/>
  <c r="T250"/>
  <c r="T251"/>
  <c r="T253"/>
  <c r="T255"/>
  <c r="T257"/>
  <c r="T258"/>
  <c r="T261"/>
  <c r="T263"/>
  <c r="T265"/>
  <c r="T266"/>
  <c r="T269"/>
  <c r="T270"/>
  <c r="T273"/>
  <c r="T275"/>
  <c r="T277"/>
  <c r="T278"/>
  <c r="T279"/>
  <c r="T281"/>
  <c r="T282"/>
  <c r="T285"/>
  <c r="T286"/>
  <c r="T289"/>
  <c r="T291"/>
  <c r="T294"/>
  <c r="T295"/>
  <c r="T297"/>
  <c r="T298"/>
  <c r="T301"/>
  <c r="T302"/>
  <c r="T305"/>
  <c r="T307"/>
  <c r="T309"/>
  <c r="T310"/>
  <c r="T311"/>
  <c r="T313"/>
  <c r="T314"/>
  <c r="T318"/>
  <c r="T321"/>
  <c r="T323"/>
  <c r="T327"/>
  <c r="T331"/>
  <c r="T333"/>
  <c r="T334"/>
  <c r="T335"/>
  <c r="T337"/>
  <c r="T339"/>
  <c r="T341"/>
  <c r="T342"/>
  <c r="T343"/>
  <c r="T345"/>
  <c r="T346"/>
  <c r="T347"/>
  <c r="T349"/>
  <c r="T350"/>
  <c r="T351"/>
  <c r="T353"/>
  <c r="T354"/>
  <c r="T355"/>
  <c r="T357"/>
  <c r="T358"/>
  <c r="T359"/>
  <c r="T361"/>
  <c r="T362"/>
  <c r="T363"/>
  <c r="T365"/>
  <c r="T366"/>
  <c r="T367"/>
  <c r="U334"/>
  <c r="V334" s="1"/>
  <c r="U335"/>
  <c r="V335" s="1"/>
  <c r="T336"/>
  <c r="U336"/>
  <c r="V336" s="1"/>
  <c r="U337"/>
  <c r="V337" s="1"/>
  <c r="T338"/>
  <c r="U338"/>
  <c r="V338" s="1"/>
  <c r="U339"/>
  <c r="V339" s="1"/>
  <c r="T340"/>
  <c r="U340"/>
  <c r="V340" s="1"/>
  <c r="U341"/>
  <c r="V341" s="1"/>
  <c r="U342"/>
  <c r="V342" s="1"/>
  <c r="U343"/>
  <c r="V343" s="1"/>
  <c r="T344"/>
  <c r="U344"/>
  <c r="V344" s="1"/>
  <c r="U345"/>
  <c r="V345" s="1"/>
  <c r="U346"/>
  <c r="V346" s="1"/>
  <c r="U347"/>
  <c r="V347" s="1"/>
  <c r="T348"/>
  <c r="U348"/>
  <c r="V348" s="1"/>
  <c r="U349"/>
  <c r="V349" s="1"/>
  <c r="U350"/>
  <c r="V350" s="1"/>
  <c r="U351"/>
  <c r="V351" s="1"/>
  <c r="T352"/>
  <c r="U352"/>
  <c r="V352" s="1"/>
  <c r="U353"/>
  <c r="V353" s="1"/>
  <c r="U354"/>
  <c r="V354" s="1"/>
  <c r="U355"/>
  <c r="V355" s="1"/>
  <c r="T356"/>
  <c r="U356"/>
  <c r="V356" s="1"/>
  <c r="U357"/>
  <c r="V357" s="1"/>
  <c r="U358"/>
  <c r="V358" s="1"/>
  <c r="U359"/>
  <c r="V359" s="1"/>
  <c r="T360"/>
  <c r="U360"/>
  <c r="V360" s="1"/>
  <c r="U361"/>
  <c r="V361" s="1"/>
  <c r="U362"/>
  <c r="V362" s="1"/>
  <c r="U363"/>
  <c r="V363" s="1"/>
  <c r="T364"/>
  <c r="U364"/>
  <c r="V364" s="1"/>
  <c r="U365"/>
  <c r="V365" s="1"/>
  <c r="U366"/>
  <c r="V366" s="1"/>
  <c r="U367"/>
  <c r="V367" s="1"/>
  <c r="T63"/>
  <c r="U63"/>
  <c r="V63" s="1"/>
  <c r="T64"/>
  <c r="U64"/>
  <c r="V64" s="1"/>
  <c r="U65"/>
  <c r="V65" s="1"/>
  <c r="U66"/>
  <c r="V66" s="1"/>
  <c r="T67"/>
  <c r="U67"/>
  <c r="V67" s="1"/>
  <c r="T68"/>
  <c r="U68"/>
  <c r="V68" s="1"/>
  <c r="T69"/>
  <c r="U69"/>
  <c r="V69" s="1"/>
  <c r="T70"/>
  <c r="U70"/>
  <c r="V70" s="1"/>
  <c r="U71"/>
  <c r="V71" s="1"/>
  <c r="T72"/>
  <c r="U72"/>
  <c r="V72" s="1"/>
  <c r="U73"/>
  <c r="V73" s="1"/>
  <c r="U74"/>
  <c r="V74" s="1"/>
  <c r="T75"/>
  <c r="U75"/>
  <c r="V75" s="1"/>
  <c r="T76"/>
  <c r="U76"/>
  <c r="V76" s="1"/>
  <c r="U77"/>
  <c r="V77" s="1"/>
  <c r="U78"/>
  <c r="V78" s="1"/>
  <c r="U79"/>
  <c r="V79" s="1"/>
  <c r="T80"/>
  <c r="U80"/>
  <c r="V80" s="1"/>
  <c r="U81"/>
  <c r="V81" s="1"/>
  <c r="U82"/>
  <c r="V82" s="1"/>
  <c r="U83"/>
  <c r="V83" s="1"/>
  <c r="T84"/>
  <c r="U84"/>
  <c r="V84" s="1"/>
  <c r="U85"/>
  <c r="V85" s="1"/>
  <c r="T86"/>
  <c r="U86"/>
  <c r="V86" s="1"/>
  <c r="U87"/>
  <c r="V87" s="1"/>
  <c r="T88"/>
  <c r="U88"/>
  <c r="V88" s="1"/>
  <c r="U89"/>
  <c r="V89" s="1"/>
  <c r="U90"/>
  <c r="V90" s="1"/>
  <c r="T91"/>
  <c r="U91"/>
  <c r="V91" s="1"/>
  <c r="T92"/>
  <c r="U92"/>
  <c r="V92" s="1"/>
  <c r="U93"/>
  <c r="V93" s="1"/>
  <c r="U94"/>
  <c r="V94" s="1"/>
  <c r="T95"/>
  <c r="U95"/>
  <c r="V95" s="1"/>
  <c r="T96"/>
  <c r="U96"/>
  <c r="V96" s="1"/>
  <c r="U97"/>
  <c r="V97" s="1"/>
  <c r="U98"/>
  <c r="V98" s="1"/>
  <c r="U99"/>
  <c r="V99" s="1"/>
  <c r="T100"/>
  <c r="U100"/>
  <c r="V100" s="1"/>
  <c r="U101"/>
  <c r="V101" s="1"/>
  <c r="U102"/>
  <c r="V102" s="1"/>
  <c r="U103"/>
  <c r="V103" s="1"/>
  <c r="T104"/>
  <c r="U104"/>
  <c r="V104" s="1"/>
  <c r="U105"/>
  <c r="V105" s="1"/>
  <c r="U106"/>
  <c r="V106" s="1"/>
  <c r="U107"/>
  <c r="V107" s="1"/>
  <c r="T108"/>
  <c r="U108"/>
  <c r="V108" s="1"/>
  <c r="U109"/>
  <c r="V109" s="1"/>
  <c r="U110"/>
  <c r="V110" s="1"/>
  <c r="U111"/>
  <c r="V111" s="1"/>
  <c r="T112"/>
  <c r="U112"/>
  <c r="V112" s="1"/>
  <c r="U113"/>
  <c r="V113" s="1"/>
  <c r="T114"/>
  <c r="U114"/>
  <c r="V114" s="1"/>
  <c r="U115"/>
  <c r="V115" s="1"/>
  <c r="T116"/>
  <c r="U116"/>
  <c r="V116" s="1"/>
  <c r="U117"/>
  <c r="V117" s="1"/>
  <c r="U118"/>
  <c r="V118" s="1"/>
  <c r="T119"/>
  <c r="U119"/>
  <c r="V119" s="1"/>
  <c r="T120"/>
  <c r="U120"/>
  <c r="V120" s="1"/>
  <c r="U121"/>
  <c r="V121" s="1"/>
  <c r="U122"/>
  <c r="V122" s="1"/>
  <c r="T123"/>
  <c r="U123"/>
  <c r="V123" s="1"/>
  <c r="T124"/>
  <c r="U124"/>
  <c r="V124" s="1"/>
  <c r="T125"/>
  <c r="U125"/>
  <c r="V125" s="1"/>
  <c r="U126"/>
  <c r="V126" s="1"/>
  <c r="U127"/>
  <c r="V127" s="1"/>
  <c r="T128"/>
  <c r="U128"/>
  <c r="V128" s="1"/>
  <c r="U129"/>
  <c r="V129" s="1"/>
  <c r="U130"/>
  <c r="V130" s="1"/>
  <c r="U131"/>
  <c r="V131" s="1"/>
  <c r="T132"/>
  <c r="U132"/>
  <c r="V132" s="1"/>
  <c r="U133"/>
  <c r="V133" s="1"/>
  <c r="T134"/>
  <c r="U134"/>
  <c r="V134" s="1"/>
  <c r="U135"/>
  <c r="V135" s="1"/>
  <c r="T136"/>
  <c r="U136"/>
  <c r="V136" s="1"/>
  <c r="U137"/>
  <c r="V137" s="1"/>
  <c r="U138"/>
  <c r="V138" s="1"/>
  <c r="U139"/>
  <c r="V139" s="1"/>
  <c r="T140"/>
  <c r="U140"/>
  <c r="V140" s="1"/>
  <c r="U141"/>
  <c r="V141" s="1"/>
  <c r="U142"/>
  <c r="V142" s="1"/>
  <c r="U143"/>
  <c r="V143" s="1"/>
  <c r="T144"/>
  <c r="U144"/>
  <c r="V144" s="1"/>
  <c r="U145"/>
  <c r="V145" s="1"/>
  <c r="U146"/>
  <c r="V146" s="1"/>
  <c r="T147"/>
  <c r="U147"/>
  <c r="V147" s="1"/>
  <c r="T148"/>
  <c r="U148"/>
  <c r="V148" s="1"/>
  <c r="T149"/>
  <c r="U149"/>
  <c r="V149" s="1"/>
  <c r="U150"/>
  <c r="V150" s="1"/>
  <c r="T151"/>
  <c r="U151"/>
  <c r="V151" s="1"/>
  <c r="T152"/>
  <c r="U152"/>
  <c r="V152" s="1"/>
  <c r="U153"/>
  <c r="V153" s="1"/>
  <c r="U154"/>
  <c r="V154" s="1"/>
  <c r="U155"/>
  <c r="V155" s="1"/>
  <c r="T156"/>
  <c r="U156"/>
  <c r="V156" s="1"/>
  <c r="U157"/>
  <c r="V157" s="1"/>
  <c r="U158"/>
  <c r="V158" s="1"/>
  <c r="T159"/>
  <c r="U159"/>
  <c r="V159" s="1"/>
  <c r="T160"/>
  <c r="U160"/>
  <c r="V160" s="1"/>
  <c r="U161"/>
  <c r="V161" s="1"/>
  <c r="T162"/>
  <c r="U162"/>
  <c r="V162" s="1"/>
  <c r="U163"/>
  <c r="V163" s="1"/>
  <c r="T164"/>
  <c r="U164"/>
  <c r="V164" s="1"/>
  <c r="U165"/>
  <c r="V165" s="1"/>
  <c r="T166"/>
  <c r="U166"/>
  <c r="V166" s="1"/>
  <c r="U167"/>
  <c r="V167" s="1"/>
  <c r="T168"/>
  <c r="U168"/>
  <c r="V168" s="1"/>
  <c r="T169"/>
  <c r="U169"/>
  <c r="V169" s="1"/>
  <c r="U170"/>
  <c r="V170" s="1"/>
  <c r="U171"/>
  <c r="V171" s="1"/>
  <c r="T172"/>
  <c r="U172"/>
  <c r="V172" s="1"/>
  <c r="U173"/>
  <c r="V173" s="1"/>
  <c r="U174"/>
  <c r="V174" s="1"/>
  <c r="T175"/>
  <c r="U175"/>
  <c r="V175" s="1"/>
  <c r="T176"/>
  <c r="U176"/>
  <c r="V176" s="1"/>
  <c r="U177"/>
  <c r="V177" s="1"/>
  <c r="U178"/>
  <c r="V178" s="1"/>
  <c r="T179"/>
  <c r="U179"/>
  <c r="V179" s="1"/>
  <c r="T180"/>
  <c r="U180"/>
  <c r="V180" s="1"/>
  <c r="U181"/>
  <c r="V181" s="1"/>
  <c r="T182"/>
  <c r="U182"/>
  <c r="V182" s="1"/>
  <c r="U183"/>
  <c r="V183" s="1"/>
  <c r="T184"/>
  <c r="U184"/>
  <c r="V184" s="1"/>
  <c r="U185"/>
  <c r="V185" s="1"/>
  <c r="U186"/>
  <c r="V186" s="1"/>
  <c r="U187"/>
  <c r="V187" s="1"/>
  <c r="T188"/>
  <c r="U188"/>
  <c r="V188" s="1"/>
  <c r="U189"/>
  <c r="V189" s="1"/>
  <c r="U190"/>
  <c r="V190" s="1"/>
  <c r="T191"/>
  <c r="U191"/>
  <c r="V191" s="1"/>
  <c r="T192"/>
  <c r="U192"/>
  <c r="V192" s="1"/>
  <c r="U193"/>
  <c r="V193" s="1"/>
  <c r="U194"/>
  <c r="V194" s="1"/>
  <c r="T195"/>
  <c r="U195"/>
  <c r="V195" s="1"/>
  <c r="T196"/>
  <c r="U196"/>
  <c r="V196" s="1"/>
  <c r="U197"/>
  <c r="V197" s="1"/>
  <c r="T198"/>
  <c r="U198"/>
  <c r="V198" s="1"/>
  <c r="U199"/>
  <c r="V199" s="1"/>
  <c r="T200"/>
  <c r="U200"/>
  <c r="V200" s="1"/>
  <c r="U201"/>
  <c r="V201" s="1"/>
  <c r="U202"/>
  <c r="V202" s="1"/>
  <c r="U203"/>
  <c r="V203" s="1"/>
  <c r="T204"/>
  <c r="U204"/>
  <c r="V204" s="1"/>
  <c r="T205"/>
  <c r="U205"/>
  <c r="V205" s="1"/>
  <c r="U206"/>
  <c r="V206" s="1"/>
  <c r="T207"/>
  <c r="U207"/>
  <c r="V207" s="1"/>
  <c r="T208"/>
  <c r="U208"/>
  <c r="V208" s="1"/>
  <c r="U209"/>
  <c r="V209" s="1"/>
  <c r="U210"/>
  <c r="V210" s="1"/>
  <c r="T211"/>
  <c r="U211"/>
  <c r="V211" s="1"/>
  <c r="T212"/>
  <c r="U212"/>
  <c r="V212" s="1"/>
  <c r="U213"/>
  <c r="V213" s="1"/>
  <c r="T214"/>
  <c r="U214"/>
  <c r="V214" s="1"/>
  <c r="U215"/>
  <c r="V215" s="1"/>
  <c r="T216"/>
  <c r="U216"/>
  <c r="V216" s="1"/>
  <c r="U217"/>
  <c r="V217" s="1"/>
  <c r="U218"/>
  <c r="V218" s="1"/>
  <c r="U219"/>
  <c r="V219" s="1"/>
  <c r="T220"/>
  <c r="U220"/>
  <c r="V220" s="1"/>
  <c r="U221"/>
  <c r="V221" s="1"/>
  <c r="U222"/>
  <c r="V222" s="1"/>
  <c r="T223"/>
  <c r="U223"/>
  <c r="V223" s="1"/>
  <c r="T224"/>
  <c r="U224"/>
  <c r="V224" s="1"/>
  <c r="U225"/>
  <c r="V225" s="1"/>
  <c r="U226"/>
  <c r="V226" s="1"/>
  <c r="T227"/>
  <c r="U227"/>
  <c r="V227" s="1"/>
  <c r="T228"/>
  <c r="U228"/>
  <c r="V228" s="1"/>
  <c r="U229"/>
  <c r="V229" s="1"/>
  <c r="U230"/>
  <c r="V230" s="1"/>
  <c r="T231"/>
  <c r="U231"/>
  <c r="V231" s="1"/>
  <c r="T232"/>
  <c r="U232"/>
  <c r="V232" s="1"/>
  <c r="U233"/>
  <c r="V233" s="1"/>
  <c r="U234"/>
  <c r="V234" s="1"/>
  <c r="U235"/>
  <c r="V235" s="1"/>
  <c r="T236"/>
  <c r="U236"/>
  <c r="V236" s="1"/>
  <c r="T237"/>
  <c r="U237"/>
  <c r="V237" s="1"/>
  <c r="U238"/>
  <c r="V238" s="1"/>
  <c r="T239"/>
  <c r="U239"/>
  <c r="V239" s="1"/>
  <c r="T240"/>
  <c r="U240"/>
  <c r="V240" s="1"/>
  <c r="T241"/>
  <c r="U241"/>
  <c r="V241" s="1"/>
  <c r="U242"/>
  <c r="V242" s="1"/>
  <c r="U243"/>
  <c r="V243" s="1"/>
  <c r="T244"/>
  <c r="U244"/>
  <c r="V244" s="1"/>
  <c r="U245"/>
  <c r="V245" s="1"/>
  <c r="U246"/>
  <c r="V246" s="1"/>
  <c r="T247"/>
  <c r="U247"/>
  <c r="V247" s="1"/>
  <c r="T248"/>
  <c r="U248"/>
  <c r="V248" s="1"/>
  <c r="U249"/>
  <c r="V249" s="1"/>
  <c r="U250"/>
  <c r="V250" s="1"/>
  <c r="U251"/>
  <c r="V251" s="1"/>
  <c r="T252"/>
  <c r="U252"/>
  <c r="V252" s="1"/>
  <c r="U253"/>
  <c r="V253" s="1"/>
  <c r="T254"/>
  <c r="U254"/>
  <c r="V254" s="1"/>
  <c r="U255"/>
  <c r="V255" s="1"/>
  <c r="T256"/>
  <c r="U256"/>
  <c r="V256" s="1"/>
  <c r="U257"/>
  <c r="V257" s="1"/>
  <c r="U258"/>
  <c r="V258" s="1"/>
  <c r="T259"/>
  <c r="U259"/>
  <c r="V259" s="1"/>
  <c r="T260"/>
  <c r="U260"/>
  <c r="V260" s="1"/>
  <c r="U261"/>
  <c r="V261" s="1"/>
  <c r="T262"/>
  <c r="U262"/>
  <c r="V262" s="1"/>
  <c r="U263"/>
  <c r="V263" s="1"/>
  <c r="T264"/>
  <c r="U264"/>
  <c r="V264" s="1"/>
  <c r="U265"/>
  <c r="V265" s="1"/>
  <c r="U266"/>
  <c r="V266" s="1"/>
  <c r="T267"/>
  <c r="U267"/>
  <c r="V267" s="1"/>
  <c r="T268"/>
  <c r="U268"/>
  <c r="V268" s="1"/>
  <c r="U269"/>
  <c r="V269" s="1"/>
  <c r="U270"/>
  <c r="V270" s="1"/>
  <c r="T271"/>
  <c r="U271"/>
  <c r="V271" s="1"/>
  <c r="T272"/>
  <c r="U272"/>
  <c r="V272" s="1"/>
  <c r="U273"/>
  <c r="V273" s="1"/>
  <c r="T274"/>
  <c r="U274"/>
  <c r="V274" s="1"/>
  <c r="U275"/>
  <c r="V275" s="1"/>
  <c r="T276"/>
  <c r="U276"/>
  <c r="V276" s="1"/>
  <c r="U277"/>
  <c r="V277" s="1"/>
  <c r="U278"/>
  <c r="V278" s="1"/>
  <c r="U279"/>
  <c r="V279" s="1"/>
  <c r="T280"/>
  <c r="U280"/>
  <c r="V280" s="1"/>
  <c r="U281"/>
  <c r="V281" s="1"/>
  <c r="U282"/>
  <c r="V282" s="1"/>
  <c r="T283"/>
  <c r="U283"/>
  <c r="V283" s="1"/>
  <c r="T284"/>
  <c r="U284"/>
  <c r="V284" s="1"/>
  <c r="U285"/>
  <c r="V285" s="1"/>
  <c r="U286"/>
  <c r="V286" s="1"/>
  <c r="T287"/>
  <c r="U287"/>
  <c r="V287" s="1"/>
  <c r="T288"/>
  <c r="U288"/>
  <c r="V288" s="1"/>
  <c r="U289"/>
  <c r="V289" s="1"/>
  <c r="T290"/>
  <c r="U290"/>
  <c r="V290" s="1"/>
  <c r="U291"/>
  <c r="V291" s="1"/>
  <c r="T292"/>
  <c r="U292"/>
  <c r="V292" s="1"/>
  <c r="T293"/>
  <c r="U293"/>
  <c r="V293" s="1"/>
  <c r="U294"/>
  <c r="V294" s="1"/>
  <c r="U295"/>
  <c r="V295" s="1"/>
  <c r="T296"/>
  <c r="U296"/>
  <c r="V296" s="1"/>
  <c r="U297"/>
  <c r="V297" s="1"/>
  <c r="U298"/>
  <c r="V298" s="1"/>
  <c r="T299"/>
  <c r="U299"/>
  <c r="V299" s="1"/>
  <c r="T300"/>
  <c r="U300"/>
  <c r="V300" s="1"/>
  <c r="U301"/>
  <c r="V301" s="1"/>
  <c r="U302"/>
  <c r="V302" s="1"/>
  <c r="T303"/>
  <c r="U303"/>
  <c r="V303" s="1"/>
  <c r="T304"/>
  <c r="U304"/>
  <c r="V304" s="1"/>
  <c r="U305"/>
  <c r="V305" s="1"/>
  <c r="T306"/>
  <c r="U306"/>
  <c r="V306" s="1"/>
  <c r="U307"/>
  <c r="V307" s="1"/>
  <c r="T308"/>
  <c r="U308"/>
  <c r="V308" s="1"/>
  <c r="U309"/>
  <c r="V309" s="1"/>
  <c r="U310"/>
  <c r="V310" s="1"/>
  <c r="U311"/>
  <c r="V311" s="1"/>
  <c r="T312"/>
  <c r="U312"/>
  <c r="V312" s="1"/>
  <c r="U313"/>
  <c r="V313" s="1"/>
  <c r="U314"/>
  <c r="V314" s="1"/>
  <c r="T315"/>
  <c r="U315"/>
  <c r="V315" s="1"/>
  <c r="T316"/>
  <c r="U316"/>
  <c r="V316" s="1"/>
  <c r="T317"/>
  <c r="U317"/>
  <c r="V317" s="1"/>
  <c r="U318"/>
  <c r="V318" s="1"/>
  <c r="T319"/>
  <c r="U319"/>
  <c r="V319" s="1"/>
  <c r="T320"/>
  <c r="U320"/>
  <c r="V320" s="1"/>
  <c r="U321"/>
  <c r="V321" s="1"/>
  <c r="T322"/>
  <c r="U322"/>
  <c r="V322" s="1"/>
  <c r="U323"/>
  <c r="V323" s="1"/>
  <c r="T324"/>
  <c r="U324"/>
  <c r="V324" s="1"/>
  <c r="T325"/>
  <c r="U325"/>
  <c r="V325" s="1"/>
  <c r="T326"/>
  <c r="U326"/>
  <c r="V326" s="1"/>
  <c r="U327"/>
  <c r="V327" s="1"/>
  <c r="T328"/>
  <c r="U328"/>
  <c r="V328" s="1"/>
  <c r="T329"/>
  <c r="U329"/>
  <c r="V329" s="1"/>
  <c r="T330"/>
  <c r="U330"/>
  <c r="V330" s="1"/>
  <c r="U331"/>
  <c r="V331" s="1"/>
  <c r="T332"/>
  <c r="U332"/>
  <c r="V332" s="1"/>
  <c r="U333"/>
  <c r="V333" s="1"/>
  <c r="T61"/>
  <c r="U61"/>
  <c r="V61" s="1"/>
  <c r="U62"/>
  <c r="V62" s="1"/>
  <c r="U60"/>
  <c r="V60" s="1"/>
  <c r="T60"/>
  <c r="U59"/>
  <c r="V59" s="1"/>
  <c r="T59"/>
  <c r="U58"/>
  <c r="V58" s="1"/>
  <c r="U57"/>
  <c r="V57" s="1"/>
  <c r="U56"/>
  <c r="V56" s="1"/>
  <c r="T56"/>
  <c r="U55"/>
  <c r="V55" s="1"/>
  <c r="T55"/>
  <c r="U54"/>
  <c r="V54" s="1"/>
  <c r="U53"/>
  <c r="V53" s="1"/>
  <c r="T53"/>
  <c r="U52"/>
  <c r="V52" s="1"/>
  <c r="T52"/>
  <c r="U51"/>
  <c r="V51" s="1"/>
  <c r="T51"/>
  <c r="U50"/>
  <c r="V50" s="1"/>
  <c r="U49"/>
  <c r="V49" s="1"/>
  <c r="U48"/>
  <c r="V48" s="1"/>
  <c r="T48"/>
  <c r="U47"/>
  <c r="V47" s="1"/>
  <c r="T47"/>
  <c r="U46"/>
  <c r="V46" s="1"/>
  <c r="U45"/>
  <c r="V45" s="1"/>
  <c r="T45"/>
  <c r="U44"/>
  <c r="V44" s="1"/>
  <c r="T44"/>
  <c r="U43"/>
  <c r="V43" s="1"/>
  <c r="T43"/>
  <c r="U42"/>
  <c r="V42" s="1"/>
  <c r="U41"/>
  <c r="V41" s="1"/>
  <c r="U40"/>
  <c r="V40" s="1"/>
  <c r="T40"/>
  <c r="U34"/>
  <c r="V34" s="1"/>
  <c r="T34"/>
  <c r="U33"/>
  <c r="V33" s="1"/>
  <c r="U37"/>
  <c r="V37" s="1"/>
  <c r="T37"/>
  <c r="U36"/>
  <c r="V36" s="1"/>
  <c r="T36"/>
  <c r="U35"/>
  <c r="V35" s="1"/>
  <c r="T35"/>
  <c r="U39"/>
  <c r="V39" s="1"/>
  <c r="U38"/>
  <c r="V38" s="1"/>
  <c r="T38"/>
  <c r="C11" i="1"/>
  <c r="C12" s="1"/>
  <c r="D3"/>
  <c r="O356" i="7" l="1"/>
  <c r="P356" s="1"/>
  <c r="Q356" s="1"/>
  <c r="R356" s="1"/>
  <c r="O258"/>
  <c r="P258" s="1"/>
  <c r="Q258" s="1"/>
  <c r="R258" s="1"/>
  <c r="O114"/>
  <c r="P114" s="1"/>
  <c r="Q114" s="1"/>
  <c r="R114" s="1"/>
  <c r="O6"/>
  <c r="P6" s="1"/>
  <c r="Q6" s="1"/>
  <c r="R6" s="1"/>
  <c r="O15"/>
  <c r="P15" s="1"/>
  <c r="Q15" s="1"/>
  <c r="R15" s="1"/>
  <c r="P20" i="5"/>
  <c r="Q20" s="1"/>
  <c r="R20" s="1"/>
  <c r="I2"/>
  <c r="J2" s="1"/>
  <c r="Y2" s="1"/>
  <c r="Z2" s="1"/>
  <c r="AA2" s="1"/>
  <c r="P13"/>
  <c r="Q13" s="1"/>
  <c r="R13" s="1"/>
  <c r="P27"/>
  <c r="Q27" s="1"/>
  <c r="R27" s="1"/>
  <c r="I27"/>
  <c r="J27" s="1"/>
  <c r="Y27" s="1"/>
  <c r="Z27" s="1"/>
  <c r="AA27" s="1"/>
  <c r="P6"/>
  <c r="Q6" s="1"/>
  <c r="R6" s="1"/>
  <c r="I6"/>
  <c r="J6" s="1"/>
  <c r="Y6" s="1"/>
  <c r="Z6" s="1"/>
  <c r="AA6" s="1"/>
  <c r="P62" i="9"/>
  <c r="Q62" s="1"/>
  <c r="P153"/>
  <c r="Q153" s="1"/>
  <c r="R153" s="1"/>
  <c r="J25" i="5"/>
  <c r="Y25" s="1"/>
  <c r="Z25" s="1"/>
  <c r="AA25" s="1"/>
  <c r="J19"/>
  <c r="Y19" s="1"/>
  <c r="Z19" s="1"/>
  <c r="AA19" s="1"/>
  <c r="P12"/>
  <c r="Q12" s="1"/>
  <c r="R12" s="1"/>
  <c r="J5"/>
  <c r="Y5" s="1"/>
  <c r="Z5" s="1"/>
  <c r="AA5" s="1"/>
  <c r="J4"/>
  <c r="Y4" s="1"/>
  <c r="Z4" s="1"/>
  <c r="AA4" s="1"/>
  <c r="J11"/>
  <c r="Y11" s="1"/>
  <c r="Z11" s="1"/>
  <c r="AA11" s="1"/>
  <c r="J18"/>
  <c r="Y18" s="1"/>
  <c r="Z18" s="1"/>
  <c r="P32"/>
  <c r="Q32" s="1"/>
  <c r="R32" s="1"/>
  <c r="P26"/>
  <c r="Q26" s="1"/>
  <c r="R26" s="1"/>
  <c r="J3"/>
  <c r="Y3" s="1"/>
  <c r="Z3" s="1"/>
  <c r="AA3" s="1"/>
  <c r="I280" i="9"/>
  <c r="J280" s="1"/>
  <c r="Y280" s="1"/>
  <c r="Z280" s="1"/>
  <c r="AA280" s="1"/>
  <c r="P27"/>
  <c r="Q27" s="1"/>
  <c r="R27" s="1"/>
  <c r="I27"/>
  <c r="J27" s="1"/>
  <c r="Y27" s="1"/>
  <c r="Z27" s="1"/>
  <c r="AA27" s="1"/>
  <c r="I146"/>
  <c r="J146" s="1"/>
  <c r="Y146" s="1"/>
  <c r="Z146" s="1"/>
  <c r="AA146" s="1"/>
  <c r="I161"/>
  <c r="J161" s="1"/>
  <c r="Y161" s="1"/>
  <c r="Z161" s="1"/>
  <c r="AA161" s="1"/>
  <c r="I265"/>
  <c r="J265" s="1"/>
  <c r="Y265" s="1"/>
  <c r="Z265" s="1"/>
  <c r="AA265" s="1"/>
  <c r="I112"/>
  <c r="J112" s="1"/>
  <c r="Y112" s="1"/>
  <c r="Z112" s="1"/>
  <c r="AA112" s="1"/>
  <c r="I316"/>
  <c r="J316" s="1"/>
  <c r="I154"/>
  <c r="J154" s="1"/>
  <c r="Y154" s="1"/>
  <c r="Z154" s="1"/>
  <c r="I336"/>
  <c r="J336" s="1"/>
  <c r="Y336" s="1"/>
  <c r="Z336" s="1"/>
  <c r="AA336" s="1"/>
  <c r="I216"/>
  <c r="J216" s="1"/>
  <c r="Y216" s="1"/>
  <c r="Z216" s="1"/>
  <c r="I224"/>
  <c r="J224" s="1"/>
  <c r="Y224" s="1"/>
  <c r="Z224" s="1"/>
  <c r="AA224" s="1"/>
  <c r="I28"/>
  <c r="J28" s="1"/>
  <c r="Y28" s="1"/>
  <c r="Z28" s="1"/>
  <c r="AA28" s="1"/>
  <c r="P48"/>
  <c r="Q48" s="1"/>
  <c r="R48" s="1"/>
  <c r="I48"/>
  <c r="J48" s="1"/>
  <c r="Y48" s="1"/>
  <c r="Z48" s="1"/>
  <c r="AA48" s="1"/>
  <c r="I329"/>
  <c r="J329" s="1"/>
  <c r="Y329" s="1"/>
  <c r="Z329" s="1"/>
  <c r="AA329" s="1"/>
  <c r="I140"/>
  <c r="J140" s="1"/>
  <c r="Y140" s="1"/>
  <c r="Z140" s="1"/>
  <c r="AA140" s="1"/>
  <c r="I202"/>
  <c r="J202" s="1"/>
  <c r="Y202" s="1"/>
  <c r="Z202" s="1"/>
  <c r="AA202" s="1"/>
  <c r="I286"/>
  <c r="J286" s="1"/>
  <c r="Y286" s="1"/>
  <c r="Z286" s="1"/>
  <c r="AA286" s="1"/>
  <c r="I168"/>
  <c r="J168" s="1"/>
  <c r="Y168" s="1"/>
  <c r="Z168" s="1"/>
  <c r="AA168" s="1"/>
  <c r="I90"/>
  <c r="J90" s="1"/>
  <c r="Y90" s="1"/>
  <c r="Z90" s="1"/>
  <c r="AA90" s="1"/>
  <c r="I356"/>
  <c r="J356" s="1"/>
  <c r="Y356" s="1"/>
  <c r="Z356" s="1"/>
  <c r="AA356" s="1"/>
  <c r="Y307"/>
  <c r="Z307" s="1"/>
  <c r="AA307" s="1"/>
  <c r="P307"/>
  <c r="Q307" s="1"/>
  <c r="R307" s="1"/>
  <c r="P251"/>
  <c r="Q251" s="1"/>
  <c r="R251" s="1"/>
  <c r="P63"/>
  <c r="Q63" s="1"/>
  <c r="R63" s="1"/>
  <c r="P174"/>
  <c r="Q174" s="1"/>
  <c r="R174" s="1"/>
  <c r="P69"/>
  <c r="Q69" s="1"/>
  <c r="R69" s="1"/>
  <c r="I20"/>
  <c r="J20" s="1"/>
  <c r="Y20" s="1"/>
  <c r="Z20" s="1"/>
  <c r="AA20" s="1"/>
  <c r="I223"/>
  <c r="J223" s="1"/>
  <c r="Y223" s="1"/>
  <c r="Z223" s="1"/>
  <c r="AA223" s="1"/>
  <c r="I118"/>
  <c r="J118" s="1"/>
  <c r="Y118" s="1"/>
  <c r="Z118" s="1"/>
  <c r="AA118" s="1"/>
  <c r="I357"/>
  <c r="J357" s="1"/>
  <c r="Y357" s="1"/>
  <c r="Z357" s="1"/>
  <c r="AA357" s="1"/>
  <c r="I245"/>
  <c r="J245" s="1"/>
  <c r="Y245" s="1"/>
  <c r="Z245" s="1"/>
  <c r="AA245" s="1"/>
  <c r="I335"/>
  <c r="J335" s="1"/>
  <c r="Y335" s="1"/>
  <c r="Z335" s="1"/>
  <c r="AA335" s="1"/>
  <c r="I228"/>
  <c r="J228" s="1"/>
  <c r="I167"/>
  <c r="J167" s="1"/>
  <c r="Y167" s="1"/>
  <c r="Z167" s="1"/>
  <c r="AA167" s="1"/>
  <c r="I273"/>
  <c r="J273" s="1"/>
  <c r="Y273" s="1"/>
  <c r="Z273" s="1"/>
  <c r="AA273" s="1"/>
  <c r="I279"/>
  <c r="J279" s="1"/>
  <c r="Y279" s="1"/>
  <c r="Z279" s="1"/>
  <c r="I91"/>
  <c r="J91" s="1"/>
  <c r="Y91" s="1"/>
  <c r="Z91" s="1"/>
  <c r="AA91" s="1"/>
  <c r="I266"/>
  <c r="J266" s="1"/>
  <c r="Y266" s="1"/>
  <c r="Z266" s="1"/>
  <c r="AA266" s="1"/>
  <c r="Y301"/>
  <c r="Z301" s="1"/>
  <c r="AA301" s="1"/>
  <c r="P301"/>
  <c r="Q301" s="1"/>
  <c r="R301" s="1"/>
  <c r="Y182"/>
  <c r="Z182" s="1"/>
  <c r="AA182" s="1"/>
  <c r="P182"/>
  <c r="Q182" s="1"/>
  <c r="R182" s="1"/>
  <c r="P294"/>
  <c r="Q294" s="1"/>
  <c r="R294" s="1"/>
  <c r="I294"/>
  <c r="J294" s="1"/>
  <c r="Y294" s="1"/>
  <c r="Z294" s="1"/>
  <c r="AA294" s="1"/>
  <c r="I147"/>
  <c r="J147" s="1"/>
  <c r="Y147" s="1"/>
  <c r="Z147" s="1"/>
  <c r="AA147" s="1"/>
  <c r="I231"/>
  <c r="J231" s="1"/>
  <c r="Y231" s="1"/>
  <c r="Z231" s="1"/>
  <c r="AA231" s="1"/>
  <c r="I139"/>
  <c r="J139" s="1"/>
  <c r="Y139" s="1"/>
  <c r="Z139" s="1"/>
  <c r="AA139" s="1"/>
  <c r="I328"/>
  <c r="J328" s="1"/>
  <c r="Y328" s="1"/>
  <c r="Z328" s="1"/>
  <c r="AA328" s="1"/>
  <c r="I55"/>
  <c r="J55" s="1"/>
  <c r="Y55" s="1"/>
  <c r="Z55" s="1"/>
  <c r="I49"/>
  <c r="J49" s="1"/>
  <c r="Y49" s="1"/>
  <c r="Z49" s="1"/>
  <c r="AA49" s="1"/>
  <c r="I363"/>
  <c r="J363" s="1"/>
  <c r="Y363" s="1"/>
  <c r="Z363" s="1"/>
  <c r="AA363" s="1"/>
  <c r="I230"/>
  <c r="J230" s="1"/>
  <c r="Y230" s="1"/>
  <c r="Z230" s="1"/>
  <c r="AA230" s="1"/>
  <c r="I113"/>
  <c r="J113" s="1"/>
  <c r="Y113" s="1"/>
  <c r="Z113" s="1"/>
  <c r="AA113" s="1"/>
  <c r="I272"/>
  <c r="J272" s="1"/>
  <c r="Y272" s="1"/>
  <c r="Z272" s="1"/>
  <c r="I119"/>
  <c r="J119" s="1"/>
  <c r="Y119" s="1"/>
  <c r="Z119" s="1"/>
  <c r="I364"/>
  <c r="J364" s="1"/>
  <c r="Y364" s="1"/>
  <c r="Z364" s="1"/>
  <c r="AA364" s="1"/>
  <c r="I83"/>
  <c r="J83" s="1"/>
  <c r="Y83" s="1"/>
  <c r="Z83" s="1"/>
  <c r="AA83" s="1"/>
  <c r="I293"/>
  <c r="J293" s="1"/>
  <c r="Y293" s="1"/>
  <c r="Z293" s="1"/>
  <c r="AA293" s="1"/>
  <c r="I217"/>
  <c r="J217" s="1"/>
  <c r="Y217" s="1"/>
  <c r="Z217" s="1"/>
  <c r="I21"/>
  <c r="J21" s="1"/>
  <c r="Y21" s="1"/>
  <c r="Z21" s="1"/>
  <c r="AA21" s="1"/>
  <c r="I287"/>
  <c r="J287" s="1"/>
  <c r="Y287" s="1"/>
  <c r="Z287" s="1"/>
  <c r="AA287" s="1"/>
  <c r="Y175"/>
  <c r="Z175" s="1"/>
  <c r="AA175" s="1"/>
  <c r="P175"/>
  <c r="Q175" s="1"/>
  <c r="R175" s="1"/>
  <c r="P297"/>
  <c r="Q297" s="1"/>
  <c r="R297" s="1"/>
  <c r="P241"/>
  <c r="Q241" s="1"/>
  <c r="P134"/>
  <c r="Q134" s="1"/>
  <c r="R134" s="1"/>
  <c r="O209"/>
  <c r="O5"/>
  <c r="P5" s="1"/>
  <c r="Q5" s="1"/>
  <c r="R5" s="1"/>
  <c r="P178"/>
  <c r="Q178" s="1"/>
  <c r="R178" s="1"/>
  <c r="O338"/>
  <c r="P338" s="1"/>
  <c r="Q338" s="1"/>
  <c r="R338" s="1"/>
  <c r="O189"/>
  <c r="O239"/>
  <c r="P239" s="1"/>
  <c r="Q239" s="1"/>
  <c r="R239" s="1"/>
  <c r="P18"/>
  <c r="Q18" s="1"/>
  <c r="R18" s="1"/>
  <c r="P95"/>
  <c r="Q95" s="1"/>
  <c r="R95" s="1"/>
  <c r="O52"/>
  <c r="O249"/>
  <c r="J249" s="1"/>
  <c r="Y249" s="1"/>
  <c r="Z249" s="1"/>
  <c r="AA249" s="1"/>
  <c r="P102"/>
  <c r="Q102" s="1"/>
  <c r="R102" s="1"/>
  <c r="P306"/>
  <c r="Q306" s="1"/>
  <c r="R306" s="1"/>
  <c r="P123"/>
  <c r="Q123" s="1"/>
  <c r="P262"/>
  <c r="Q262" s="1"/>
  <c r="R262" s="1"/>
  <c r="P242"/>
  <c r="Q242" s="1"/>
  <c r="R242" s="1"/>
  <c r="O171"/>
  <c r="O46"/>
  <c r="O340"/>
  <c r="O303"/>
  <c r="P303" s="1"/>
  <c r="Q303" s="1"/>
  <c r="O124"/>
  <c r="P124" s="1"/>
  <c r="Q124" s="1"/>
  <c r="O40"/>
  <c r="P40" s="1"/>
  <c r="Q40" s="1"/>
  <c r="R40" s="1"/>
  <c r="O47"/>
  <c r="P47" s="1"/>
  <c r="Q47" s="1"/>
  <c r="R47" s="1"/>
  <c r="O211"/>
  <c r="P211" s="1"/>
  <c r="Q211" s="1"/>
  <c r="R211" s="1"/>
  <c r="O24"/>
  <c r="P200"/>
  <c r="Q200" s="1"/>
  <c r="R200" s="1"/>
  <c r="O12"/>
  <c r="P12" s="1"/>
  <c r="Q12" s="1"/>
  <c r="R12" s="1"/>
  <c r="Y10"/>
  <c r="Z10" s="1"/>
  <c r="AA10" s="1"/>
  <c r="P10"/>
  <c r="Q10" s="1"/>
  <c r="R10" s="1"/>
  <c r="O203"/>
  <c r="O299"/>
  <c r="P299" s="1"/>
  <c r="Q299" s="1"/>
  <c r="R299" s="1"/>
  <c r="P333"/>
  <c r="Q333" s="1"/>
  <c r="R333" s="1"/>
  <c r="O74"/>
  <c r="O274"/>
  <c r="P274" s="1"/>
  <c r="Q274" s="1"/>
  <c r="O207"/>
  <c r="O141"/>
  <c r="P141" s="1"/>
  <c r="Q141" s="1"/>
  <c r="R141" s="1"/>
  <c r="O144"/>
  <c r="J144" s="1"/>
  <c r="Y144" s="1"/>
  <c r="Z144" s="1"/>
  <c r="AA144" s="1"/>
  <c r="P277"/>
  <c r="Q277" s="1"/>
  <c r="R277" s="1"/>
  <c r="O194"/>
  <c r="P194" s="1"/>
  <c r="Q194" s="1"/>
  <c r="R194" s="1"/>
  <c r="P137"/>
  <c r="Q137" s="1"/>
  <c r="R137" s="1"/>
  <c r="O13"/>
  <c r="O177"/>
  <c r="P177" s="1"/>
  <c r="Q177" s="1"/>
  <c r="R177" s="1"/>
  <c r="O125"/>
  <c r="O190"/>
  <c r="P190" s="1"/>
  <c r="Q190" s="1"/>
  <c r="R190" s="1"/>
  <c r="O97"/>
  <c r="P172"/>
  <c r="Q172" s="1"/>
  <c r="R172" s="1"/>
  <c r="O344"/>
  <c r="P344" s="1"/>
  <c r="Q344" s="1"/>
  <c r="R344" s="1"/>
  <c r="O332"/>
  <c r="J332" s="1"/>
  <c r="Y332" s="1"/>
  <c r="Z332" s="1"/>
  <c r="AA332" s="1"/>
  <c r="O256"/>
  <c r="O204"/>
  <c r="P204" s="1"/>
  <c r="Q204" s="1"/>
  <c r="R204" s="1"/>
  <c r="O236"/>
  <c r="P236" s="1"/>
  <c r="Q236" s="1"/>
  <c r="R236" s="1"/>
  <c r="O126"/>
  <c r="P339"/>
  <c r="Q339" s="1"/>
  <c r="R339" s="1"/>
  <c r="O324"/>
  <c r="P324" s="1"/>
  <c r="Q324" s="1"/>
  <c r="R324" s="1"/>
  <c r="O35"/>
  <c r="O275"/>
  <c r="P275" s="1"/>
  <c r="Q275" s="1"/>
  <c r="R275" s="1"/>
  <c r="O320"/>
  <c r="P320" s="1"/>
  <c r="Q320" s="1"/>
  <c r="R320" s="1"/>
  <c r="O99"/>
  <c r="P99" s="1"/>
  <c r="Q99" s="1"/>
  <c r="R99" s="1"/>
  <c r="O318"/>
  <c r="J318" s="1"/>
  <c r="Y318" s="1"/>
  <c r="Z318" s="1"/>
  <c r="AA318" s="1"/>
  <c r="O237"/>
  <c r="O16"/>
  <c r="P16" s="1"/>
  <c r="Q16" s="1"/>
  <c r="R16" s="1"/>
  <c r="O298"/>
  <c r="J298" s="1"/>
  <c r="Y298" s="1"/>
  <c r="Z298" s="1"/>
  <c r="AA298" s="1"/>
  <c r="O220"/>
  <c r="O42"/>
  <c r="O44"/>
  <c r="P44" s="1"/>
  <c r="Q44" s="1"/>
  <c r="R44" s="1"/>
  <c r="O260"/>
  <c r="P260" s="1"/>
  <c r="Q260" s="1"/>
  <c r="R260" s="1"/>
  <c r="P290"/>
  <c r="Q290" s="1"/>
  <c r="R290" s="1"/>
  <c r="O187"/>
  <c r="P187" s="1"/>
  <c r="Q187" s="1"/>
  <c r="R187" s="1"/>
  <c r="P206"/>
  <c r="Q206" s="1"/>
  <c r="R206" s="1"/>
  <c r="P101"/>
  <c r="Q101" s="1"/>
  <c r="R101" s="1"/>
  <c r="O104"/>
  <c r="P361"/>
  <c r="Q361" s="1"/>
  <c r="R361" s="1"/>
  <c r="O17"/>
  <c r="P311"/>
  <c r="Q311" s="1"/>
  <c r="R311" s="1"/>
  <c r="O160"/>
  <c r="P150"/>
  <c r="Q150" s="1"/>
  <c r="O82"/>
  <c r="P82" s="1"/>
  <c r="Q82" s="1"/>
  <c r="R82" s="1"/>
  <c r="O312"/>
  <c r="O191"/>
  <c r="P191" s="1"/>
  <c r="Q191" s="1"/>
  <c r="R191" s="1"/>
  <c r="O188"/>
  <c r="O132"/>
  <c r="O351"/>
  <c r="P351" s="1"/>
  <c r="Q351" s="1"/>
  <c r="R351" s="1"/>
  <c r="O142"/>
  <c r="P142" s="1"/>
  <c r="Q142" s="1"/>
  <c r="R142" s="1"/>
  <c r="P186"/>
  <c r="Q186" s="1"/>
  <c r="O106"/>
  <c r="P106" s="1"/>
  <c r="Q106" s="1"/>
  <c r="R106" s="1"/>
  <c r="O6"/>
  <c r="O283"/>
  <c r="O240"/>
  <c r="P240" s="1"/>
  <c r="Q240" s="1"/>
  <c r="R240" s="1"/>
  <c r="O205"/>
  <c r="P205" s="1"/>
  <c r="Q205" s="1"/>
  <c r="R205" s="1"/>
  <c r="P31"/>
  <c r="Q31" s="1"/>
  <c r="J207"/>
  <c r="Y207" s="1"/>
  <c r="Z207" s="1"/>
  <c r="AA207" s="1"/>
  <c r="J24"/>
  <c r="Y24" s="1"/>
  <c r="Z24" s="1"/>
  <c r="J221"/>
  <c r="Y221" s="1"/>
  <c r="Z221" s="1"/>
  <c r="AA221" s="1"/>
  <c r="J25"/>
  <c r="Y25" s="1"/>
  <c r="Z25" s="1"/>
  <c r="AA25" s="1"/>
  <c r="I2"/>
  <c r="J2" s="1"/>
  <c r="Y2" s="1"/>
  <c r="Z2" s="1"/>
  <c r="AA2" s="1"/>
  <c r="J340"/>
  <c r="Y340" s="1"/>
  <c r="Z340" s="1"/>
  <c r="J248"/>
  <c r="Y248" s="1"/>
  <c r="Z248" s="1"/>
  <c r="P96"/>
  <c r="Q96" s="1"/>
  <c r="R96" s="1"/>
  <c r="O244"/>
  <c r="P45"/>
  <c r="Q45" s="1"/>
  <c r="R45" s="1"/>
  <c r="O360"/>
  <c r="I360" s="1"/>
  <c r="O254"/>
  <c r="P254" s="1"/>
  <c r="Q254" s="1"/>
  <c r="R254" s="1"/>
  <c r="O210"/>
  <c r="O300"/>
  <c r="O350"/>
  <c r="O212"/>
  <c r="P212" s="1"/>
  <c r="Q212" s="1"/>
  <c r="P263"/>
  <c r="Q263" s="1"/>
  <c r="R263" s="1"/>
  <c r="P157"/>
  <c r="Q157" s="1"/>
  <c r="R157" s="1"/>
  <c r="J108"/>
  <c r="Y108" s="1"/>
  <c r="Z108" s="1"/>
  <c r="AA108" s="1"/>
  <c r="J353"/>
  <c r="Y353" s="1"/>
  <c r="Z353" s="1"/>
  <c r="AA353" s="1"/>
  <c r="J3"/>
  <c r="Y3" s="1"/>
  <c r="Z3" s="1"/>
  <c r="AA3" s="1"/>
  <c r="J276"/>
  <c r="Y276" s="1"/>
  <c r="Z276" s="1"/>
  <c r="AA276" s="1"/>
  <c r="J213"/>
  <c r="Y213" s="1"/>
  <c r="Z213" s="1"/>
  <c r="AA213" s="1"/>
  <c r="J326"/>
  <c r="Y326" s="1"/>
  <c r="Z326" s="1"/>
  <c r="AA326" s="1"/>
  <c r="J158"/>
  <c r="Y158" s="1"/>
  <c r="Z158" s="1"/>
  <c r="AA158" s="1"/>
  <c r="J116"/>
  <c r="Y116" s="1"/>
  <c r="Z116" s="1"/>
  <c r="AA116" s="1"/>
  <c r="J73"/>
  <c r="Y73" s="1"/>
  <c r="Z73" s="1"/>
  <c r="AA73" s="1"/>
  <c r="O308"/>
  <c r="O321"/>
  <c r="O341"/>
  <c r="P341" s="1"/>
  <c r="Q341" s="1"/>
  <c r="O296"/>
  <c r="P296" s="1"/>
  <c r="Q296" s="1"/>
  <c r="R296" s="1"/>
  <c r="O235"/>
  <c r="O122"/>
  <c r="I122" s="1"/>
  <c r="O43"/>
  <c r="P43" s="1"/>
  <c r="Q43" s="1"/>
  <c r="R43" s="1"/>
  <c r="P130"/>
  <c r="Q130" s="1"/>
  <c r="R130" s="1"/>
  <c r="P39"/>
  <c r="Q39" s="1"/>
  <c r="R39" s="1"/>
  <c r="P87"/>
  <c r="Q87" s="1"/>
  <c r="R87" s="1"/>
  <c r="O77"/>
  <c r="P304"/>
  <c r="Q304" s="1"/>
  <c r="R304" s="1"/>
  <c r="P291"/>
  <c r="Q291" s="1"/>
  <c r="R291" s="1"/>
  <c r="P185"/>
  <c r="Q185" s="1"/>
  <c r="P234"/>
  <c r="Q234" s="1"/>
  <c r="R234" s="1"/>
  <c r="P38"/>
  <c r="Q38" s="1"/>
  <c r="R38" s="1"/>
  <c r="P81"/>
  <c r="Q81" s="1"/>
  <c r="R81" s="1"/>
  <c r="O349"/>
  <c r="O238"/>
  <c r="O131"/>
  <c r="P131" s="1"/>
  <c r="Q131" s="1"/>
  <c r="R131" s="1"/>
  <c r="P60"/>
  <c r="Q60" s="1"/>
  <c r="R60" s="1"/>
  <c r="O98"/>
  <c r="O345"/>
  <c r="P345" s="1"/>
  <c r="Q345" s="1"/>
  <c r="R345" s="1"/>
  <c r="O195"/>
  <c r="O80"/>
  <c r="O4"/>
  <c r="P227"/>
  <c r="Q227" s="1"/>
  <c r="R227" s="1"/>
  <c r="P193"/>
  <c r="Q193" s="1"/>
  <c r="R193" s="1"/>
  <c r="O84"/>
  <c r="O348"/>
  <c r="P348" s="1"/>
  <c r="Q348" s="1"/>
  <c r="R348" s="1"/>
  <c r="O208"/>
  <c r="P208" s="1"/>
  <c r="Q208" s="1"/>
  <c r="R208" s="1"/>
  <c r="O100"/>
  <c r="P100" s="1"/>
  <c r="Q100" s="1"/>
  <c r="R100" s="1"/>
  <c r="O41"/>
  <c r="O36"/>
  <c r="P36" s="1"/>
  <c r="Q36" s="1"/>
  <c r="R36" s="1"/>
  <c r="O152"/>
  <c r="P152" s="1"/>
  <c r="Q152" s="1"/>
  <c r="R152" s="1"/>
  <c r="O105"/>
  <c r="O107"/>
  <c r="P107" s="1"/>
  <c r="Q107" s="1"/>
  <c r="R107" s="1"/>
  <c r="O8"/>
  <c r="P8" s="1"/>
  <c r="Q8" s="1"/>
  <c r="R8" s="1"/>
  <c r="O322"/>
  <c r="O337"/>
  <c r="P337" s="1"/>
  <c r="Q337" s="1"/>
  <c r="R337" s="1"/>
  <c r="O133"/>
  <c r="O9"/>
  <c r="P9" s="1"/>
  <c r="Q9" s="1"/>
  <c r="R9" s="1"/>
  <c r="O15"/>
  <c r="P15" s="1"/>
  <c r="Q15" s="1"/>
  <c r="R15" s="1"/>
  <c r="O14"/>
  <c r="J256"/>
  <c r="Y256" s="1"/>
  <c r="Z256" s="1"/>
  <c r="AA256" s="1"/>
  <c r="J74"/>
  <c r="Y74" s="1"/>
  <c r="Z74" s="1"/>
  <c r="AA74" s="1"/>
  <c r="J17"/>
  <c r="Y17" s="1"/>
  <c r="Z17" s="1"/>
  <c r="AA17" s="1"/>
  <c r="J171"/>
  <c r="Y171" s="1"/>
  <c r="Z171" s="1"/>
  <c r="AA171" s="1"/>
  <c r="J143"/>
  <c r="Y143" s="1"/>
  <c r="Z143" s="1"/>
  <c r="AA143" s="1"/>
  <c r="J196"/>
  <c r="Y196" s="1"/>
  <c r="Z196" s="1"/>
  <c r="AA196" s="1"/>
  <c r="J319"/>
  <c r="Y319" s="1"/>
  <c r="Z319" s="1"/>
  <c r="AA319" s="1"/>
  <c r="J145"/>
  <c r="Y145" s="1"/>
  <c r="Z145" s="1"/>
  <c r="AA145" s="1"/>
  <c r="J165"/>
  <c r="Y165" s="1"/>
  <c r="Z165" s="1"/>
  <c r="AA165" s="1"/>
  <c r="J129"/>
  <c r="Y129" s="1"/>
  <c r="Z129" s="1"/>
  <c r="AA129" s="1"/>
  <c r="J11"/>
  <c r="Y11" s="1"/>
  <c r="Z11" s="1"/>
  <c r="AA11" s="1"/>
  <c r="J136"/>
  <c r="Y136" s="1"/>
  <c r="Z136" s="1"/>
  <c r="AA136" s="1"/>
  <c r="J115"/>
  <c r="Y115" s="1"/>
  <c r="Z115" s="1"/>
  <c r="AA115" s="1"/>
  <c r="J66"/>
  <c r="Y66" s="1"/>
  <c r="Z66" s="1"/>
  <c r="AA66" s="1"/>
  <c r="O64"/>
  <c r="P64" s="1"/>
  <c r="Q64" s="1"/>
  <c r="R64" s="1"/>
  <c r="O59"/>
  <c r="O37"/>
  <c r="P37" s="1"/>
  <c r="Q37" s="1"/>
  <c r="R37" s="1"/>
  <c r="O347"/>
  <c r="O342"/>
  <c r="O67"/>
  <c r="P325"/>
  <c r="Q325" s="1"/>
  <c r="R325" s="1"/>
  <c r="O253"/>
  <c r="P253" s="1"/>
  <c r="Q253" s="1"/>
  <c r="R253" s="1"/>
  <c r="O128"/>
  <c r="P128" s="1"/>
  <c r="Q128" s="1"/>
  <c r="R128" s="1"/>
  <c r="O109"/>
  <c r="O7"/>
  <c r="O71"/>
  <c r="P71" s="1"/>
  <c r="Q71" s="1"/>
  <c r="R71" s="1"/>
  <c r="O92"/>
  <c r="P92" s="1"/>
  <c r="Q92" s="1"/>
  <c r="P53"/>
  <c r="Q53" s="1"/>
  <c r="R53" s="1"/>
  <c r="J214"/>
  <c r="Y214" s="1"/>
  <c r="Z214" s="1"/>
  <c r="AA214" s="1"/>
  <c r="J312"/>
  <c r="Y312" s="1"/>
  <c r="Z312" s="1"/>
  <c r="AA312" s="1"/>
  <c r="J52"/>
  <c r="Y52" s="1"/>
  <c r="Z52" s="1"/>
  <c r="AA52" s="1"/>
  <c r="J46"/>
  <c r="Y46" s="1"/>
  <c r="Z46" s="1"/>
  <c r="AA46" s="1"/>
  <c r="J199"/>
  <c r="Y199" s="1"/>
  <c r="Z199" s="1"/>
  <c r="AA199" s="1"/>
  <c r="J32"/>
  <c r="Y32" s="1"/>
  <c r="Z32" s="1"/>
  <c r="AA32" s="1"/>
  <c r="J255"/>
  <c r="Y255" s="1"/>
  <c r="Z255" s="1"/>
  <c r="AA255" s="1"/>
  <c r="J94"/>
  <c r="Y94" s="1"/>
  <c r="Z94" s="1"/>
  <c r="AA94" s="1"/>
  <c r="J346"/>
  <c r="Y346" s="1"/>
  <c r="Z346" s="1"/>
  <c r="AA346" s="1"/>
  <c r="J220"/>
  <c r="Y220" s="1"/>
  <c r="Z220" s="1"/>
  <c r="AA220" s="1"/>
  <c r="J192"/>
  <c r="Y192" s="1"/>
  <c r="Z192" s="1"/>
  <c r="AA192" s="1"/>
  <c r="J284"/>
  <c r="Y284" s="1"/>
  <c r="Z284" s="1"/>
  <c r="AA284" s="1"/>
  <c r="J354"/>
  <c r="Y354" s="1"/>
  <c r="Z354" s="1"/>
  <c r="AA354" s="1"/>
  <c r="J283"/>
  <c r="Y283" s="1"/>
  <c r="Z283" s="1"/>
  <c r="AA283" s="1"/>
  <c r="O343"/>
  <c r="O173"/>
  <c r="P173" s="1"/>
  <c r="Q173" s="1"/>
  <c r="R173" s="1"/>
  <c r="O70"/>
  <c r="O65"/>
  <c r="P65" s="1"/>
  <c r="Q65" s="1"/>
  <c r="R65" s="1"/>
  <c r="O352"/>
  <c r="P352" s="1"/>
  <c r="Q352" s="1"/>
  <c r="R352" s="1"/>
  <c r="O323"/>
  <c r="P323" s="1"/>
  <c r="Q323" s="1"/>
  <c r="R323" s="1"/>
  <c r="O127"/>
  <c r="P127" s="1"/>
  <c r="Q127" s="1"/>
  <c r="R127" s="1"/>
  <c r="O103"/>
  <c r="P103" s="1"/>
  <c r="Q103" s="1"/>
  <c r="R103" s="1"/>
  <c r="O162"/>
  <c r="O56"/>
  <c r="P179"/>
  <c r="Q179" s="1"/>
  <c r="O34"/>
  <c r="O140" i="7"/>
  <c r="P140" s="1"/>
  <c r="Q140" s="1"/>
  <c r="R140" s="1"/>
  <c r="O151"/>
  <c r="O221"/>
  <c r="O213"/>
  <c r="O102"/>
  <c r="O201"/>
  <c r="P201" s="1"/>
  <c r="Q201" s="1"/>
  <c r="R201" s="1"/>
  <c r="O244"/>
  <c r="P244" s="1"/>
  <c r="Q244" s="1"/>
  <c r="R244" s="1"/>
  <c r="O348"/>
  <c r="P348" s="1"/>
  <c r="Q348" s="1"/>
  <c r="R348" s="1"/>
  <c r="O21"/>
  <c r="P21" s="1"/>
  <c r="Q21" s="1"/>
  <c r="R21" s="1"/>
  <c r="O143"/>
  <c r="O124"/>
  <c r="P124" s="1"/>
  <c r="Q124" s="1"/>
  <c r="O145"/>
  <c r="O91"/>
  <c r="P91" s="1"/>
  <c r="Q91" s="1"/>
  <c r="R91" s="1"/>
  <c r="P305"/>
  <c r="Q305" s="1"/>
  <c r="O309"/>
  <c r="P309" s="1"/>
  <c r="Q309" s="1"/>
  <c r="O61"/>
  <c r="P61" s="1"/>
  <c r="Q61" s="1"/>
  <c r="O225"/>
  <c r="P225" s="1"/>
  <c r="Q225" s="1"/>
  <c r="R225" s="1"/>
  <c r="O312"/>
  <c r="O343"/>
  <c r="P343" s="1"/>
  <c r="Q343" s="1"/>
  <c r="R343" s="1"/>
  <c r="O333"/>
  <c r="O26"/>
  <c r="P26" s="1"/>
  <c r="Q26" s="1"/>
  <c r="O47"/>
  <c r="P47" s="1"/>
  <c r="Q47" s="1"/>
  <c r="R47" s="1"/>
  <c r="O119"/>
  <c r="P119" s="1"/>
  <c r="Q119" s="1"/>
  <c r="O103"/>
  <c r="P103" s="1"/>
  <c r="Q103" s="1"/>
  <c r="R103" s="1"/>
  <c r="O204"/>
  <c r="P204" s="1"/>
  <c r="Q204" s="1"/>
  <c r="R204" s="1"/>
  <c r="O214"/>
  <c r="O243"/>
  <c r="P243" s="1"/>
  <c r="Q243" s="1"/>
  <c r="O246"/>
  <c r="P246" s="1"/>
  <c r="Q246" s="1"/>
  <c r="R246" s="1"/>
  <c r="O292"/>
  <c r="P292" s="1"/>
  <c r="Q292" s="1"/>
  <c r="R292" s="1"/>
  <c r="O361"/>
  <c r="O30"/>
  <c r="P30" s="1"/>
  <c r="Q30" s="1"/>
  <c r="O42"/>
  <c r="P42" s="1"/>
  <c r="Q42" s="1"/>
  <c r="R42" s="1"/>
  <c r="O238"/>
  <c r="P238" s="1"/>
  <c r="Q238" s="1"/>
  <c r="R238" s="1"/>
  <c r="O207"/>
  <c r="O245"/>
  <c r="P245" s="1"/>
  <c r="Q245" s="1"/>
  <c r="R245" s="1"/>
  <c r="O285"/>
  <c r="P285" s="1"/>
  <c r="Q285" s="1"/>
  <c r="R285" s="1"/>
  <c r="O289"/>
  <c r="P289" s="1"/>
  <c r="Q289" s="1"/>
  <c r="R289" s="1"/>
  <c r="O66"/>
  <c r="O73"/>
  <c r="O83"/>
  <c r="P83" s="1"/>
  <c r="Q83" s="1"/>
  <c r="R83" s="1"/>
  <c r="O25"/>
  <c r="O27"/>
  <c r="P27" s="1"/>
  <c r="Q27" s="1"/>
  <c r="R27" s="1"/>
  <c r="O128"/>
  <c r="P128" s="1"/>
  <c r="Q128" s="1"/>
  <c r="R128" s="1"/>
  <c r="O108"/>
  <c r="O153"/>
  <c r="P153" s="1"/>
  <c r="Q153" s="1"/>
  <c r="R153" s="1"/>
  <c r="O182"/>
  <c r="P182" s="1"/>
  <c r="Q182" s="1"/>
  <c r="R182" s="1"/>
  <c r="O218"/>
  <c r="P218" s="1"/>
  <c r="Q218" s="1"/>
  <c r="R218" s="1"/>
  <c r="O208"/>
  <c r="P208" s="1"/>
  <c r="Q208" s="1"/>
  <c r="R208" s="1"/>
  <c r="O227"/>
  <c r="O251"/>
  <c r="P251" s="1"/>
  <c r="Q251" s="1"/>
  <c r="R251" s="1"/>
  <c r="O203"/>
  <c r="P203" s="1"/>
  <c r="Q203" s="1"/>
  <c r="R203" s="1"/>
  <c r="O320"/>
  <c r="P320" s="1"/>
  <c r="Q320" s="1"/>
  <c r="R320" s="1"/>
  <c r="O31"/>
  <c r="O85"/>
  <c r="P85" s="1"/>
  <c r="Q85" s="1"/>
  <c r="R85" s="1"/>
  <c r="O18"/>
  <c r="O133"/>
  <c r="P133" s="1"/>
  <c r="Q133" s="1"/>
  <c r="R133" s="1"/>
  <c r="O113"/>
  <c r="P113" s="1"/>
  <c r="Q113" s="1"/>
  <c r="R113" s="1"/>
  <c r="O189"/>
  <c r="P189" s="1"/>
  <c r="Q189" s="1"/>
  <c r="R189" s="1"/>
  <c r="O198"/>
  <c r="P198" s="1"/>
  <c r="Q198" s="1"/>
  <c r="R198" s="1"/>
  <c r="O11"/>
  <c r="O127"/>
  <c r="P127" s="1"/>
  <c r="Q127" s="1"/>
  <c r="R127" s="1"/>
  <c r="O99"/>
  <c r="P99" s="1"/>
  <c r="Q99" s="1"/>
  <c r="R99" s="1"/>
  <c r="O110"/>
  <c r="P110" s="1"/>
  <c r="Q110" s="1"/>
  <c r="R110" s="1"/>
  <c r="O346"/>
  <c r="O365"/>
  <c r="P365" s="1"/>
  <c r="Q365" s="1"/>
  <c r="O37"/>
  <c r="P37" s="1"/>
  <c r="Q37" s="1"/>
  <c r="R37" s="1"/>
  <c r="O53"/>
  <c r="O139"/>
  <c r="P139" s="1"/>
  <c r="Q139" s="1"/>
  <c r="R139" s="1"/>
  <c r="O222"/>
  <c r="P222" s="1"/>
  <c r="Q222" s="1"/>
  <c r="R222" s="1"/>
  <c r="O199"/>
  <c r="O219"/>
  <c r="P219" s="1"/>
  <c r="Q219" s="1"/>
  <c r="R219" s="1"/>
  <c r="O282"/>
  <c r="P282" s="1"/>
  <c r="Q282" s="1"/>
  <c r="R282" s="1"/>
  <c r="O329"/>
  <c r="P329" s="1"/>
  <c r="Q329" s="1"/>
  <c r="R329" s="1"/>
  <c r="O56"/>
  <c r="P56" s="1"/>
  <c r="Q56" s="1"/>
  <c r="R56" s="1"/>
  <c r="O78"/>
  <c r="P78" s="1"/>
  <c r="Q78" s="1"/>
  <c r="R78" s="1"/>
  <c r="O98"/>
  <c r="P98" s="1"/>
  <c r="Q98" s="1"/>
  <c r="R98" s="1"/>
  <c r="O81"/>
  <c r="O173"/>
  <c r="P173" s="1"/>
  <c r="Q173" s="1"/>
  <c r="R173" s="1"/>
  <c r="O106"/>
  <c r="P106" s="1"/>
  <c r="Q106" s="1"/>
  <c r="R106" s="1"/>
  <c r="O141"/>
  <c r="P141" s="1"/>
  <c r="Q141" s="1"/>
  <c r="R141" s="1"/>
  <c r="O249"/>
  <c r="O271"/>
  <c r="P271" s="1"/>
  <c r="Q271" s="1"/>
  <c r="R271" s="1"/>
  <c r="O304"/>
  <c r="O317"/>
  <c r="P317" s="1"/>
  <c r="Q317" s="1"/>
  <c r="R317" s="1"/>
  <c r="O70"/>
  <c r="P70" s="1"/>
  <c r="Q70" s="1"/>
  <c r="R70" s="1"/>
  <c r="O95"/>
  <c r="O29"/>
  <c r="P29" s="1"/>
  <c r="Q29" s="1"/>
  <c r="R29" s="1"/>
  <c r="O158"/>
  <c r="O169"/>
  <c r="P169" s="1"/>
  <c r="Q169" s="1"/>
  <c r="R169" s="1"/>
  <c r="O268"/>
  <c r="P268" s="1"/>
  <c r="Q268" s="1"/>
  <c r="R268" s="1"/>
  <c r="O62"/>
  <c r="P62" s="1"/>
  <c r="Q62" s="1"/>
  <c r="O339"/>
  <c r="O337"/>
  <c r="P337" s="1"/>
  <c r="Q337" s="1"/>
  <c r="R337" s="1"/>
  <c r="O351"/>
  <c r="P351" s="1"/>
  <c r="Q351" s="1"/>
  <c r="R351" s="1"/>
  <c r="O129"/>
  <c r="O152"/>
  <c r="P152" s="1"/>
  <c r="Q152" s="1"/>
  <c r="R152" s="1"/>
  <c r="O233"/>
  <c r="P233" s="1"/>
  <c r="Q233" s="1"/>
  <c r="R233" s="1"/>
  <c r="O215"/>
  <c r="P215" s="1"/>
  <c r="Q215" s="1"/>
  <c r="R215" s="1"/>
  <c r="O248"/>
  <c r="O298"/>
  <c r="O332"/>
  <c r="O49"/>
  <c r="P49" s="1"/>
  <c r="Q49" s="1"/>
  <c r="R49" s="1"/>
  <c r="O39"/>
  <c r="O92"/>
  <c r="P92" s="1"/>
  <c r="Q92" s="1"/>
  <c r="O75"/>
  <c r="P75" s="1"/>
  <c r="Q75" s="1"/>
  <c r="R75" s="1"/>
  <c r="O155"/>
  <c r="P155" s="1"/>
  <c r="Q155" s="1"/>
  <c r="O352"/>
  <c r="P352" s="1"/>
  <c r="Q352" s="1"/>
  <c r="R352" s="1"/>
  <c r="O341"/>
  <c r="P341" s="1"/>
  <c r="Q341" s="1"/>
  <c r="O216"/>
  <c r="P216" s="1"/>
  <c r="Q216" s="1"/>
  <c r="O360"/>
  <c r="Y186"/>
  <c r="Z186" s="1"/>
  <c r="P186"/>
  <c r="Q186" s="1"/>
  <c r="M14"/>
  <c r="N14" s="1"/>
  <c r="X14" s="1"/>
  <c r="Z14" s="1"/>
  <c r="AA14" s="1"/>
  <c r="M23"/>
  <c r="N23" s="1"/>
  <c r="X23" s="1"/>
  <c r="Z23" s="1"/>
  <c r="AA23" s="1"/>
  <c r="M10"/>
  <c r="N10" s="1"/>
  <c r="X10" s="1"/>
  <c r="M101"/>
  <c r="N101" s="1"/>
  <c r="X101" s="1"/>
  <c r="M74"/>
  <c r="N74" s="1"/>
  <c r="X74" s="1"/>
  <c r="M93"/>
  <c r="N93" s="1"/>
  <c r="X93" s="1"/>
  <c r="Z93" s="1"/>
  <c r="M132"/>
  <c r="N132" s="1"/>
  <c r="X132" s="1"/>
  <c r="Z132" s="1"/>
  <c r="AA132" s="1"/>
  <c r="M230"/>
  <c r="N230" s="1"/>
  <c r="X230" s="1"/>
  <c r="Z230" s="1"/>
  <c r="AA230" s="1"/>
  <c r="M202"/>
  <c r="N202" s="1"/>
  <c r="X202" s="1"/>
  <c r="Z202" s="1"/>
  <c r="AA202" s="1"/>
  <c r="M261"/>
  <c r="N261" s="1"/>
  <c r="X261" s="1"/>
  <c r="Z261" s="1"/>
  <c r="AA261" s="1"/>
  <c r="M296"/>
  <c r="N296" s="1"/>
  <c r="X296" s="1"/>
  <c r="Z296" s="1"/>
  <c r="AA296" s="1"/>
  <c r="M36"/>
  <c r="N36" s="1"/>
  <c r="X36" s="1"/>
  <c r="Z36" s="1"/>
  <c r="AA36" s="1"/>
  <c r="M146"/>
  <c r="N146" s="1"/>
  <c r="X146" s="1"/>
  <c r="Z146" s="1"/>
  <c r="AA146" s="1"/>
  <c r="M237"/>
  <c r="N237" s="1"/>
  <c r="X237" s="1"/>
  <c r="Z237" s="1"/>
  <c r="AA237" s="1"/>
  <c r="M279"/>
  <c r="N279" s="1"/>
  <c r="X279" s="1"/>
  <c r="Z279" s="1"/>
  <c r="M330"/>
  <c r="N330" s="1"/>
  <c r="X330" s="1"/>
  <c r="Z330" s="1"/>
  <c r="AA330" s="1"/>
  <c r="M9"/>
  <c r="N9" s="1"/>
  <c r="X9" s="1"/>
  <c r="Z9" s="1"/>
  <c r="AA9" s="1"/>
  <c r="M210"/>
  <c r="N210" s="1"/>
  <c r="X210" s="1"/>
  <c r="Z210" s="1"/>
  <c r="M242"/>
  <c r="N242" s="1"/>
  <c r="X242" s="1"/>
  <c r="M288"/>
  <c r="N288" s="1"/>
  <c r="X288" s="1"/>
  <c r="Z288" s="1"/>
  <c r="AA288" s="1"/>
  <c r="M60"/>
  <c r="N60" s="1"/>
  <c r="X60" s="1"/>
  <c r="M69"/>
  <c r="N69" s="1"/>
  <c r="X69" s="1"/>
  <c r="Z69" s="1"/>
  <c r="AA69" s="1"/>
  <c r="M97"/>
  <c r="N97" s="1"/>
  <c r="X97" s="1"/>
  <c r="Z97" s="1"/>
  <c r="AA97" s="1"/>
  <c r="M176"/>
  <c r="N176" s="1"/>
  <c r="X176" s="1"/>
  <c r="Z176" s="1"/>
  <c r="AA176" s="1"/>
  <c r="M231"/>
  <c r="N231" s="1"/>
  <c r="X231" s="1"/>
  <c r="Z231" s="1"/>
  <c r="AA231" s="1"/>
  <c r="M254"/>
  <c r="N254" s="1"/>
  <c r="X254" s="1"/>
  <c r="Z254" s="1"/>
  <c r="AA254" s="1"/>
  <c r="M340"/>
  <c r="N340" s="1"/>
  <c r="X340" s="1"/>
  <c r="O35"/>
  <c r="P35" s="1"/>
  <c r="Q35" s="1"/>
  <c r="R35" s="1"/>
  <c r="O4"/>
  <c r="O28"/>
  <c r="P28" s="1"/>
  <c r="Q28" s="1"/>
  <c r="R28" s="1"/>
  <c r="O40"/>
  <c r="P40" s="1"/>
  <c r="Q40" s="1"/>
  <c r="R40" s="1"/>
  <c r="O57"/>
  <c r="P57" s="1"/>
  <c r="Q57" s="1"/>
  <c r="O121"/>
  <c r="P121" s="1"/>
  <c r="Q121" s="1"/>
  <c r="R121" s="1"/>
  <c r="P165"/>
  <c r="Q165" s="1"/>
  <c r="R165" s="1"/>
  <c r="O149"/>
  <c r="P149" s="1"/>
  <c r="Q149" s="1"/>
  <c r="R149" s="1"/>
  <c r="O197"/>
  <c r="P197" s="1"/>
  <c r="Q197" s="1"/>
  <c r="R197" s="1"/>
  <c r="O240"/>
  <c r="P240" s="1"/>
  <c r="Q240" s="1"/>
  <c r="R240" s="1"/>
  <c r="O209"/>
  <c r="P209" s="1"/>
  <c r="Q209" s="1"/>
  <c r="R209" s="1"/>
  <c r="O224"/>
  <c r="P224" s="1"/>
  <c r="Q224" s="1"/>
  <c r="R224" s="1"/>
  <c r="O278"/>
  <c r="P278" s="1"/>
  <c r="Q278" s="1"/>
  <c r="O297"/>
  <c r="O280"/>
  <c r="P280" s="1"/>
  <c r="Q280" s="1"/>
  <c r="R280" s="1"/>
  <c r="O300"/>
  <c r="P300" s="1"/>
  <c r="Q300" s="1"/>
  <c r="R300" s="1"/>
  <c r="O327"/>
  <c r="P327" s="1"/>
  <c r="Q327" s="1"/>
  <c r="R327" s="1"/>
  <c r="O358"/>
  <c r="P358" s="1"/>
  <c r="Q358" s="1"/>
  <c r="R358" s="1"/>
  <c r="O63"/>
  <c r="P63" s="1"/>
  <c r="Q63" s="1"/>
  <c r="R63" s="1"/>
  <c r="O80"/>
  <c r="O20"/>
  <c r="P20" s="1"/>
  <c r="Q20" s="1"/>
  <c r="R20" s="1"/>
  <c r="O43"/>
  <c r="P43" s="1"/>
  <c r="Q43" s="1"/>
  <c r="R43" s="1"/>
  <c r="O77"/>
  <c r="P77" s="1"/>
  <c r="Q77" s="1"/>
  <c r="R77" s="1"/>
  <c r="O175"/>
  <c r="P175" s="1"/>
  <c r="Q175" s="1"/>
  <c r="R175" s="1"/>
  <c r="O136"/>
  <c r="O120"/>
  <c r="P120" s="1"/>
  <c r="Q120" s="1"/>
  <c r="R120" s="1"/>
  <c r="O185"/>
  <c r="O212"/>
  <c r="P212" s="1"/>
  <c r="Q212" s="1"/>
  <c r="O273"/>
  <c r="P273" s="1"/>
  <c r="Q273" s="1"/>
  <c r="R273" s="1"/>
  <c r="O205"/>
  <c r="P205" s="1"/>
  <c r="Q205" s="1"/>
  <c r="R205" s="1"/>
  <c r="O266"/>
  <c r="P266" s="1"/>
  <c r="Q266" s="1"/>
  <c r="R266" s="1"/>
  <c r="O322"/>
  <c r="P322" s="1"/>
  <c r="Q322" s="1"/>
  <c r="R322" s="1"/>
  <c r="O324"/>
  <c r="P324" s="1"/>
  <c r="Q324" s="1"/>
  <c r="R324" s="1"/>
  <c r="O350"/>
  <c r="P350" s="1"/>
  <c r="Q350" s="1"/>
  <c r="R350" s="1"/>
  <c r="O72"/>
  <c r="P72" s="1"/>
  <c r="Q72" s="1"/>
  <c r="R72" s="1"/>
  <c r="O32"/>
  <c r="O88"/>
  <c r="O2"/>
  <c r="O54"/>
  <c r="P54" s="1"/>
  <c r="Q54" s="1"/>
  <c r="R54" s="1"/>
  <c r="O131"/>
  <c r="P131" s="1"/>
  <c r="Q131" s="1"/>
  <c r="R131" s="1"/>
  <c r="O118"/>
  <c r="P118" s="1"/>
  <c r="Q118" s="1"/>
  <c r="R118" s="1"/>
  <c r="O167"/>
  <c r="P167" s="1"/>
  <c r="Q167" s="1"/>
  <c r="R167" s="1"/>
  <c r="O187"/>
  <c r="P187" s="1"/>
  <c r="Q187" s="1"/>
  <c r="R187" s="1"/>
  <c r="O104"/>
  <c r="P104" s="1"/>
  <c r="Q104" s="1"/>
  <c r="R104" s="1"/>
  <c r="O276"/>
  <c r="O206"/>
  <c r="O232"/>
  <c r="P232" s="1"/>
  <c r="Q232" s="1"/>
  <c r="R232" s="1"/>
  <c r="O228"/>
  <c r="O299"/>
  <c r="P299" s="1"/>
  <c r="Q299" s="1"/>
  <c r="R299" s="1"/>
  <c r="O326"/>
  <c r="O38"/>
  <c r="O134"/>
  <c r="O82"/>
  <c r="P82" s="1"/>
  <c r="Q82" s="1"/>
  <c r="R82" s="1"/>
  <c r="O112"/>
  <c r="P112" s="1"/>
  <c r="Q112" s="1"/>
  <c r="R112" s="1"/>
  <c r="O150"/>
  <c r="O211"/>
  <c r="P211" s="1"/>
  <c r="Q211" s="1"/>
  <c r="R211" s="1"/>
  <c r="P178"/>
  <c r="Q178" s="1"/>
  <c r="R178" s="1"/>
  <c r="O353"/>
  <c r="O334"/>
  <c r="P334" s="1"/>
  <c r="Q334" s="1"/>
  <c r="O349"/>
  <c r="P349" s="1"/>
  <c r="Q349" s="1"/>
  <c r="R349" s="1"/>
  <c r="P318"/>
  <c r="Q318" s="1"/>
  <c r="R318" s="1"/>
  <c r="P67"/>
  <c r="Q67" s="1"/>
  <c r="R67" s="1"/>
  <c r="P263"/>
  <c r="Q263" s="1"/>
  <c r="R263" s="1"/>
  <c r="I31"/>
  <c r="J31" s="1"/>
  <c r="Y31" s="1"/>
  <c r="Z31" s="1"/>
  <c r="I18"/>
  <c r="J18" s="1"/>
  <c r="Y18" s="1"/>
  <c r="Z18" s="1"/>
  <c r="AA18" s="1"/>
  <c r="M5"/>
  <c r="N5" s="1"/>
  <c r="X5" s="1"/>
  <c r="Z5" s="1"/>
  <c r="AA5" s="1"/>
  <c r="M41"/>
  <c r="N41" s="1"/>
  <c r="X41" s="1"/>
  <c r="Z41" s="1"/>
  <c r="AA41" s="1"/>
  <c r="I143"/>
  <c r="J143" s="1"/>
  <c r="Y143" s="1"/>
  <c r="Z143" s="1"/>
  <c r="AA143" s="1"/>
  <c r="M195"/>
  <c r="N195" s="1"/>
  <c r="X195" s="1"/>
  <c r="Z195" s="1"/>
  <c r="AA195" s="1"/>
  <c r="I213"/>
  <c r="J213" s="1"/>
  <c r="Y213" s="1"/>
  <c r="Z213" s="1"/>
  <c r="AA213" s="1"/>
  <c r="M295"/>
  <c r="N295" s="1"/>
  <c r="X295" s="1"/>
  <c r="Z295" s="1"/>
  <c r="AA295" s="1"/>
  <c r="M359"/>
  <c r="N359" s="1"/>
  <c r="X359" s="1"/>
  <c r="Z359" s="1"/>
  <c r="AA359" s="1"/>
  <c r="M364"/>
  <c r="N364" s="1"/>
  <c r="X364" s="1"/>
  <c r="Z364" s="1"/>
  <c r="AA364" s="1"/>
  <c r="M45"/>
  <c r="N45" s="1"/>
  <c r="X45" s="1"/>
  <c r="M86"/>
  <c r="N86" s="1"/>
  <c r="X86" s="1"/>
  <c r="Z86" s="1"/>
  <c r="M123"/>
  <c r="N123" s="1"/>
  <c r="X123" s="1"/>
  <c r="I145"/>
  <c r="J145" s="1"/>
  <c r="Y145" s="1"/>
  <c r="Z145" s="1"/>
  <c r="AA145" s="1"/>
  <c r="M109"/>
  <c r="N109" s="1"/>
  <c r="X109" s="1"/>
  <c r="M130"/>
  <c r="N130" s="1"/>
  <c r="X130" s="1"/>
  <c r="I214"/>
  <c r="J214" s="1"/>
  <c r="Y214" s="1"/>
  <c r="Z214" s="1"/>
  <c r="AA214" s="1"/>
  <c r="M226"/>
  <c r="N226" s="1"/>
  <c r="X226" s="1"/>
  <c r="Z226" s="1"/>
  <c r="AA226" s="1"/>
  <c r="M174"/>
  <c r="N174" s="1"/>
  <c r="X174" s="1"/>
  <c r="Z174" s="1"/>
  <c r="AA174" s="1"/>
  <c r="M172"/>
  <c r="N172" s="1"/>
  <c r="X172" s="1"/>
  <c r="M159"/>
  <c r="N159" s="1"/>
  <c r="X159" s="1"/>
  <c r="Z159" s="1"/>
  <c r="AA159" s="1"/>
  <c r="M200"/>
  <c r="N200" s="1"/>
  <c r="X200" s="1"/>
  <c r="M252"/>
  <c r="N252" s="1"/>
  <c r="X252" s="1"/>
  <c r="Z252" s="1"/>
  <c r="AA252" s="1"/>
  <c r="M270"/>
  <c r="N270" s="1"/>
  <c r="X270" s="1"/>
  <c r="I361"/>
  <c r="J361" s="1"/>
  <c r="Y361" s="1"/>
  <c r="Z361" s="1"/>
  <c r="AA361" s="1"/>
  <c r="I339"/>
  <c r="J339" s="1"/>
  <c r="Y339" s="1"/>
  <c r="Z339" s="1"/>
  <c r="AA339" s="1"/>
  <c r="I346"/>
  <c r="J346" s="1"/>
  <c r="Y346" s="1"/>
  <c r="Z346" s="1"/>
  <c r="AA346" s="1"/>
  <c r="M19"/>
  <c r="N19" s="1"/>
  <c r="X19" s="1"/>
  <c r="Z19" s="1"/>
  <c r="AA19" s="1"/>
  <c r="I53"/>
  <c r="J53" s="1"/>
  <c r="Y53" s="1"/>
  <c r="Z53" s="1"/>
  <c r="AA53" s="1"/>
  <c r="M122"/>
  <c r="N122" s="1"/>
  <c r="X122" s="1"/>
  <c r="I129"/>
  <c r="J129" s="1"/>
  <c r="Y129" s="1"/>
  <c r="Z129" s="1"/>
  <c r="AA129" s="1"/>
  <c r="M168"/>
  <c r="N168" s="1"/>
  <c r="X168" s="1"/>
  <c r="Z168" s="1"/>
  <c r="AA168" s="1"/>
  <c r="I199"/>
  <c r="J199" s="1"/>
  <c r="Y199" s="1"/>
  <c r="Z199" s="1"/>
  <c r="AA199" s="1"/>
  <c r="M164"/>
  <c r="N164" s="1"/>
  <c r="X164" s="1"/>
  <c r="M269"/>
  <c r="N269" s="1"/>
  <c r="X269" s="1"/>
  <c r="I248"/>
  <c r="J248" s="1"/>
  <c r="Y248" s="1"/>
  <c r="Z248" s="1"/>
  <c r="I298"/>
  <c r="J298" s="1"/>
  <c r="Y298" s="1"/>
  <c r="Z298" s="1"/>
  <c r="AA298" s="1"/>
  <c r="M265"/>
  <c r="N265" s="1"/>
  <c r="X265" s="1"/>
  <c r="Z265" s="1"/>
  <c r="AA265" s="1"/>
  <c r="M306"/>
  <c r="N306" s="1"/>
  <c r="X306" s="1"/>
  <c r="M347"/>
  <c r="N347" s="1"/>
  <c r="X347" s="1"/>
  <c r="I73"/>
  <c r="J73" s="1"/>
  <c r="Y73" s="1"/>
  <c r="Z73" s="1"/>
  <c r="AA73" s="1"/>
  <c r="M24"/>
  <c r="N24" s="1"/>
  <c r="X24" s="1"/>
  <c r="I25"/>
  <c r="J25" s="1"/>
  <c r="Y25" s="1"/>
  <c r="Z25" s="1"/>
  <c r="AA25" s="1"/>
  <c r="I39"/>
  <c r="J39" s="1"/>
  <c r="Y39" s="1"/>
  <c r="Z39" s="1"/>
  <c r="AA39" s="1"/>
  <c r="M7"/>
  <c r="N7" s="1"/>
  <c r="X7" s="1"/>
  <c r="Z7" s="1"/>
  <c r="AA7" s="1"/>
  <c r="I102"/>
  <c r="J102" s="1"/>
  <c r="Y102" s="1"/>
  <c r="Z102" s="1"/>
  <c r="AA102" s="1"/>
  <c r="M284"/>
  <c r="N284" s="1"/>
  <c r="X284" s="1"/>
  <c r="M291"/>
  <c r="N291" s="1"/>
  <c r="X291" s="1"/>
  <c r="M286"/>
  <c r="N286" s="1"/>
  <c r="X286" s="1"/>
  <c r="Z286" s="1"/>
  <c r="AA286" s="1"/>
  <c r="M335"/>
  <c r="N335" s="1"/>
  <c r="X335" s="1"/>
  <c r="Z335" s="1"/>
  <c r="AA335" s="1"/>
  <c r="M48"/>
  <c r="N48" s="1"/>
  <c r="X48" s="1"/>
  <c r="Z48" s="1"/>
  <c r="AA48" s="1"/>
  <c r="M33"/>
  <c r="N33" s="1"/>
  <c r="X33" s="1"/>
  <c r="Z33" s="1"/>
  <c r="AA33" s="1"/>
  <c r="M76"/>
  <c r="N76" s="1"/>
  <c r="X76" s="1"/>
  <c r="Z76" s="1"/>
  <c r="AA76" s="1"/>
  <c r="M79"/>
  <c r="N79" s="1"/>
  <c r="X79" s="1"/>
  <c r="Z79" s="1"/>
  <c r="AA79" s="1"/>
  <c r="M89"/>
  <c r="N89" s="1"/>
  <c r="X89" s="1"/>
  <c r="Z89" s="1"/>
  <c r="AA89" s="1"/>
  <c r="M188"/>
  <c r="N188" s="1"/>
  <c r="X188" s="1"/>
  <c r="Z188" s="1"/>
  <c r="AA188" s="1"/>
  <c r="M247"/>
  <c r="N247" s="1"/>
  <c r="X247" s="1"/>
  <c r="Z247" s="1"/>
  <c r="M272"/>
  <c r="N272" s="1"/>
  <c r="X272" s="1"/>
  <c r="Z272" s="1"/>
  <c r="M283"/>
  <c r="N283" s="1"/>
  <c r="X283" s="1"/>
  <c r="M310"/>
  <c r="N310" s="1"/>
  <c r="X310" s="1"/>
  <c r="Z310" s="1"/>
  <c r="M46"/>
  <c r="N46" s="1"/>
  <c r="X46" s="1"/>
  <c r="M12"/>
  <c r="N12" s="1"/>
  <c r="X12" s="1"/>
  <c r="Z12" s="1"/>
  <c r="AA12" s="1"/>
  <c r="M111"/>
  <c r="N111" s="1"/>
  <c r="X111" s="1"/>
  <c r="Z111" s="1"/>
  <c r="AA111" s="1"/>
  <c r="M193"/>
  <c r="N193" s="1"/>
  <c r="X193" s="1"/>
  <c r="M293"/>
  <c r="N293" s="1"/>
  <c r="X293" s="1"/>
  <c r="Z293" s="1"/>
  <c r="AA293" s="1"/>
  <c r="M357"/>
  <c r="N357" s="1"/>
  <c r="X357" s="1"/>
  <c r="Z357" s="1"/>
  <c r="AA357" s="1"/>
  <c r="M362"/>
  <c r="N362" s="1"/>
  <c r="X362" s="1"/>
  <c r="Z362" s="1"/>
  <c r="AA362" s="1"/>
  <c r="M34"/>
  <c r="N34" s="1"/>
  <c r="X34" s="1"/>
  <c r="Z34" s="1"/>
  <c r="AA34" s="1"/>
  <c r="M235"/>
  <c r="N235" s="1"/>
  <c r="X235" s="1"/>
  <c r="M328"/>
  <c r="N328" s="1"/>
  <c r="X328" s="1"/>
  <c r="Z328" s="1"/>
  <c r="AA328" s="1"/>
  <c r="M355"/>
  <c r="N355" s="1"/>
  <c r="X355" s="1"/>
  <c r="Z355" s="1"/>
  <c r="AA355" s="1"/>
  <c r="M50"/>
  <c r="N50" s="1"/>
  <c r="X50" s="1"/>
  <c r="Z50" s="1"/>
  <c r="AA50" s="1"/>
  <c r="M142"/>
  <c r="N142" s="1"/>
  <c r="X142" s="1"/>
  <c r="Z142" s="1"/>
  <c r="AA142" s="1"/>
  <c r="O183"/>
  <c r="P183" s="1"/>
  <c r="Q183" s="1"/>
  <c r="R183" s="1"/>
  <c r="M183"/>
  <c r="N183" s="1"/>
  <c r="X183" s="1"/>
  <c r="Z183" s="1"/>
  <c r="AA183" s="1"/>
  <c r="M241"/>
  <c r="N241" s="1"/>
  <c r="X241" s="1"/>
  <c r="M171"/>
  <c r="N171" s="1"/>
  <c r="X171" s="1"/>
  <c r="M181"/>
  <c r="N181" s="1"/>
  <c r="X181" s="1"/>
  <c r="Z181" s="1"/>
  <c r="M264"/>
  <c r="N264" s="1"/>
  <c r="X264" s="1"/>
  <c r="Z264" s="1"/>
  <c r="AA264" s="1"/>
  <c r="M262"/>
  <c r="N262" s="1"/>
  <c r="X262" s="1"/>
  <c r="M319"/>
  <c r="N319" s="1"/>
  <c r="X319" s="1"/>
  <c r="M342"/>
  <c r="N342" s="1"/>
  <c r="X342" s="1"/>
  <c r="Z342" s="1"/>
  <c r="AA342" s="1"/>
  <c r="O59"/>
  <c r="O8"/>
  <c r="P8" s="1"/>
  <c r="Q8" s="1"/>
  <c r="R8" s="1"/>
  <c r="O52"/>
  <c r="O44"/>
  <c r="P44" s="1"/>
  <c r="Q44" s="1"/>
  <c r="R44" s="1"/>
  <c r="O117"/>
  <c r="P117" s="1"/>
  <c r="Q117" s="1"/>
  <c r="O137"/>
  <c r="O236"/>
  <c r="P236" s="1"/>
  <c r="Q236" s="1"/>
  <c r="R236" s="1"/>
  <c r="O192"/>
  <c r="O234"/>
  <c r="O287"/>
  <c r="P287" s="1"/>
  <c r="Q287" s="1"/>
  <c r="R287" s="1"/>
  <c r="O290"/>
  <c r="O323"/>
  <c r="P323" s="1"/>
  <c r="Q323" s="1"/>
  <c r="R323" s="1"/>
  <c r="O331"/>
  <c r="P331" s="1"/>
  <c r="Q331" s="1"/>
  <c r="R331" s="1"/>
  <c r="O354"/>
  <c r="O68"/>
  <c r="P68" s="1"/>
  <c r="Q68" s="1"/>
  <c r="R68" s="1"/>
  <c r="O87"/>
  <c r="O51"/>
  <c r="P51" s="1"/>
  <c r="Q51" s="1"/>
  <c r="R51" s="1"/>
  <c r="O96"/>
  <c r="O65"/>
  <c r="P65" s="1"/>
  <c r="Q65" s="1"/>
  <c r="R65" s="1"/>
  <c r="O100"/>
  <c r="P100" s="1"/>
  <c r="Q100" s="1"/>
  <c r="R100" s="1"/>
  <c r="O126"/>
  <c r="P126" s="1"/>
  <c r="Q126" s="1"/>
  <c r="R126" s="1"/>
  <c r="O116"/>
  <c r="O180"/>
  <c r="P180" s="1"/>
  <c r="Q180" s="1"/>
  <c r="R180" s="1"/>
  <c r="O253"/>
  <c r="P253" s="1"/>
  <c r="Q253" s="1"/>
  <c r="R253" s="1"/>
  <c r="O256"/>
  <c r="O277"/>
  <c r="O301"/>
  <c r="P301" s="1"/>
  <c r="Q301" s="1"/>
  <c r="R301" s="1"/>
  <c r="O338"/>
  <c r="P338" s="1"/>
  <c r="Q338" s="1"/>
  <c r="R338" s="1"/>
  <c r="O17"/>
  <c r="O90"/>
  <c r="P90" s="1"/>
  <c r="Q90" s="1"/>
  <c r="R90" s="1"/>
  <c r="O22"/>
  <c r="P22" s="1"/>
  <c r="Q22" s="1"/>
  <c r="R22" s="1"/>
  <c r="O58"/>
  <c r="P58" s="1"/>
  <c r="Q58" s="1"/>
  <c r="R58" s="1"/>
  <c r="O144"/>
  <c r="O160"/>
  <c r="P160" s="1"/>
  <c r="Q160" s="1"/>
  <c r="R160" s="1"/>
  <c r="O138"/>
  <c r="P138" s="1"/>
  <c r="Q138" s="1"/>
  <c r="R138" s="1"/>
  <c r="O177"/>
  <c r="P177" s="1"/>
  <c r="Q177" s="1"/>
  <c r="R177" s="1"/>
  <c r="O191"/>
  <c r="P191" s="1"/>
  <c r="Q191" s="1"/>
  <c r="R191" s="1"/>
  <c r="O196"/>
  <c r="O223"/>
  <c r="P223" s="1"/>
  <c r="Q223" s="1"/>
  <c r="R223" s="1"/>
  <c r="O345"/>
  <c r="P345" s="1"/>
  <c r="Q345" s="1"/>
  <c r="R345" s="1"/>
  <c r="O13"/>
  <c r="P13" s="1"/>
  <c r="Q13" s="1"/>
  <c r="R13" s="1"/>
  <c r="O125"/>
  <c r="P125" s="1"/>
  <c r="Q125" s="1"/>
  <c r="R125" s="1"/>
  <c r="O147"/>
  <c r="P147" s="1"/>
  <c r="Q147" s="1"/>
  <c r="R147" s="1"/>
  <c r="O94"/>
  <c r="O107"/>
  <c r="P107" s="1"/>
  <c r="Q107" s="1"/>
  <c r="R107" s="1"/>
  <c r="O115"/>
  <c r="O294"/>
  <c r="P294" s="1"/>
  <c r="Q294" s="1"/>
  <c r="R294" s="1"/>
  <c r="O363"/>
  <c r="P363" s="1"/>
  <c r="Q363" s="1"/>
  <c r="R363" s="1"/>
  <c r="O336"/>
  <c r="P336" s="1"/>
  <c r="Q336" s="1"/>
  <c r="R336" s="1"/>
  <c r="I95"/>
  <c r="J95" s="1"/>
  <c r="Y95" s="1"/>
  <c r="Z95" s="1"/>
  <c r="AA95" s="1"/>
  <c r="M135"/>
  <c r="N135" s="1"/>
  <c r="X135" s="1"/>
  <c r="Z135" s="1"/>
  <c r="AA135" s="1"/>
  <c r="I158"/>
  <c r="J158" s="1"/>
  <c r="Y158" s="1"/>
  <c r="Z158" s="1"/>
  <c r="AA158" s="1"/>
  <c r="I151"/>
  <c r="J151" s="1"/>
  <c r="Y151" s="1"/>
  <c r="Z151" s="1"/>
  <c r="AA151" s="1"/>
  <c r="M148"/>
  <c r="N148" s="1"/>
  <c r="X148" s="1"/>
  <c r="Z148" s="1"/>
  <c r="M220"/>
  <c r="N220" s="1"/>
  <c r="X220" s="1"/>
  <c r="M239"/>
  <c r="N239" s="1"/>
  <c r="X239" s="1"/>
  <c r="Z239" s="1"/>
  <c r="AA239" s="1"/>
  <c r="I221"/>
  <c r="J221" s="1"/>
  <c r="Y221" s="1"/>
  <c r="Z221" s="1"/>
  <c r="AA221" s="1"/>
  <c r="I312"/>
  <c r="J312" s="1"/>
  <c r="Y312" s="1"/>
  <c r="Z312" s="1"/>
  <c r="AA312" s="1"/>
  <c r="M281"/>
  <c r="N281" s="1"/>
  <c r="X281" s="1"/>
  <c r="Z281" s="1"/>
  <c r="AA281" s="1"/>
  <c r="I333"/>
  <c r="J333" s="1"/>
  <c r="Y333" s="1"/>
  <c r="Z333" s="1"/>
  <c r="AA333" s="1"/>
  <c r="I11"/>
  <c r="J11" s="1"/>
  <c r="Y11" s="1"/>
  <c r="Z11" s="1"/>
  <c r="AA11" s="1"/>
  <c r="M55"/>
  <c r="N55" s="1"/>
  <c r="X55" s="1"/>
  <c r="Z55" s="1"/>
  <c r="M105"/>
  <c r="N105" s="1"/>
  <c r="X105" s="1"/>
  <c r="Z105" s="1"/>
  <c r="AA105" s="1"/>
  <c r="M64"/>
  <c r="N64" s="1"/>
  <c r="X64" s="1"/>
  <c r="Z64" s="1"/>
  <c r="AA64" s="1"/>
  <c r="M179"/>
  <c r="N179" s="1"/>
  <c r="X179" s="1"/>
  <c r="M217"/>
  <c r="N217" s="1"/>
  <c r="X217" s="1"/>
  <c r="Z217" s="1"/>
  <c r="M157"/>
  <c r="N157" s="1"/>
  <c r="X157" s="1"/>
  <c r="M170"/>
  <c r="N170" s="1"/>
  <c r="X170" s="1"/>
  <c r="Z170" s="1"/>
  <c r="AA170" s="1"/>
  <c r="M274"/>
  <c r="N274" s="1"/>
  <c r="X274" s="1"/>
  <c r="Z274" s="1"/>
  <c r="M255"/>
  <c r="N255" s="1"/>
  <c r="X255" s="1"/>
  <c r="M316"/>
  <c r="N316" s="1"/>
  <c r="X316" s="1"/>
  <c r="M321"/>
  <c r="N321" s="1"/>
  <c r="X321" s="1"/>
  <c r="Z321" s="1"/>
  <c r="AA321" s="1"/>
  <c r="M3"/>
  <c r="N3" s="1"/>
  <c r="X3" s="1"/>
  <c r="M71"/>
  <c r="N71" s="1"/>
  <c r="X71" s="1"/>
  <c r="Z71" s="1"/>
  <c r="AA71" s="1"/>
  <c r="M84"/>
  <c r="N84" s="1"/>
  <c r="X84" s="1"/>
  <c r="Z84" s="1"/>
  <c r="AA84" s="1"/>
  <c r="M154"/>
  <c r="N154" s="1"/>
  <c r="X154" s="1"/>
  <c r="Z154" s="1"/>
  <c r="I207"/>
  <c r="J207" s="1"/>
  <c r="Y207" s="1"/>
  <c r="Z207" s="1"/>
  <c r="AA207" s="1"/>
  <c r="M156"/>
  <c r="N156" s="1"/>
  <c r="X156" s="1"/>
  <c r="Z156" s="1"/>
  <c r="AA156" s="1"/>
  <c r="M229"/>
  <c r="N229" s="1"/>
  <c r="X229" s="1"/>
  <c r="Z229" s="1"/>
  <c r="AA229" s="1"/>
  <c r="M267"/>
  <c r="N267" s="1"/>
  <c r="X267" s="1"/>
  <c r="Z267" s="1"/>
  <c r="AA267" s="1"/>
  <c r="M257"/>
  <c r="N257" s="1"/>
  <c r="X257" s="1"/>
  <c r="Z257" s="1"/>
  <c r="AA257" s="1"/>
  <c r="M311"/>
  <c r="N311" s="1"/>
  <c r="X311" s="1"/>
  <c r="M344"/>
  <c r="N344" s="1"/>
  <c r="X344" s="1"/>
  <c r="Z344" s="1"/>
  <c r="AA344" s="1"/>
  <c r="I332"/>
  <c r="J332" s="1"/>
  <c r="Y332" s="1"/>
  <c r="Z332" s="1"/>
  <c r="AA332" s="1"/>
  <c r="I66"/>
  <c r="J66" s="1"/>
  <c r="Y66" s="1"/>
  <c r="Z66" s="1"/>
  <c r="AA66" s="1"/>
  <c r="I81"/>
  <c r="J81" s="1"/>
  <c r="Y81" s="1"/>
  <c r="Z81" s="1"/>
  <c r="AA81" s="1"/>
  <c r="M16"/>
  <c r="N16" s="1"/>
  <c r="X16" s="1"/>
  <c r="Z16" s="1"/>
  <c r="AA16" s="1"/>
  <c r="I108"/>
  <c r="J108" s="1"/>
  <c r="Y108" s="1"/>
  <c r="Z108" s="1"/>
  <c r="AA108" s="1"/>
  <c r="I227"/>
  <c r="J227" s="1"/>
  <c r="Y227" s="1"/>
  <c r="Z227" s="1"/>
  <c r="AA227" s="1"/>
  <c r="P249"/>
  <c r="Q249" s="1"/>
  <c r="R249" s="1"/>
  <c r="I249"/>
  <c r="J249" s="1"/>
  <c r="Y249" s="1"/>
  <c r="Z249" s="1"/>
  <c r="AA249" s="1"/>
  <c r="I304"/>
  <c r="J304" s="1"/>
  <c r="Y304" s="1"/>
  <c r="Z304" s="1"/>
  <c r="AA304" s="1"/>
  <c r="M325"/>
  <c r="N325" s="1"/>
  <c r="X325" s="1"/>
  <c r="I360"/>
  <c r="J360" s="1"/>
  <c r="Y360" s="1"/>
  <c r="Z360" s="1"/>
  <c r="AA360" s="1"/>
  <c r="M366"/>
  <c r="N366" s="1"/>
  <c r="X366" s="1"/>
  <c r="Z366" s="1"/>
  <c r="AA366" s="1"/>
  <c r="W69" i="5"/>
  <c r="W362"/>
  <c r="W334"/>
  <c r="Y322"/>
  <c r="Y315"/>
  <c r="Y192"/>
  <c r="Y151"/>
  <c r="Y316"/>
  <c r="W272"/>
  <c r="Y259"/>
  <c r="Y256"/>
  <c r="Y191"/>
  <c r="Y182"/>
  <c r="W166"/>
  <c r="Y312"/>
  <c r="W271"/>
  <c r="Y260"/>
  <c r="Y252"/>
  <c r="W223"/>
  <c r="Y220"/>
  <c r="W195"/>
  <c r="W68"/>
  <c r="W349"/>
  <c r="Y128"/>
  <c r="Y36"/>
  <c r="Y51"/>
  <c r="Y53"/>
  <c r="Y326"/>
  <c r="Y100"/>
  <c r="Y84"/>
  <c r="Y35"/>
  <c r="Y37"/>
  <c r="Y52"/>
  <c r="Y332"/>
  <c r="Y114"/>
  <c r="Y108"/>
  <c r="Y214"/>
  <c r="Y196"/>
  <c r="W44"/>
  <c r="Y44"/>
  <c r="W56"/>
  <c r="Y56"/>
  <c r="W59"/>
  <c r="Y59"/>
  <c r="W330"/>
  <c r="Y330"/>
  <c r="W324"/>
  <c r="Y324"/>
  <c r="W319"/>
  <c r="Y319"/>
  <c r="W308"/>
  <c r="Y308"/>
  <c r="W262"/>
  <c r="Y262"/>
  <c r="W254"/>
  <c r="Y254"/>
  <c r="W248"/>
  <c r="Y248"/>
  <c r="W240"/>
  <c r="Y240"/>
  <c r="W232"/>
  <c r="Y232"/>
  <c r="W227"/>
  <c r="Y227"/>
  <c r="W148"/>
  <c r="Y148"/>
  <c r="W95"/>
  <c r="Y95"/>
  <c r="W92"/>
  <c r="Y92"/>
  <c r="W346"/>
  <c r="Y346"/>
  <c r="W34"/>
  <c r="W328"/>
  <c r="Y303"/>
  <c r="Y287"/>
  <c r="Y284"/>
  <c r="Y212"/>
  <c r="Y207"/>
  <c r="Y175"/>
  <c r="Y172"/>
  <c r="Y169"/>
  <c r="Y164"/>
  <c r="Y156"/>
  <c r="Y136"/>
  <c r="Y119"/>
  <c r="Y116"/>
  <c r="W76"/>
  <c r="Y364"/>
  <c r="Y336"/>
  <c r="Y366"/>
  <c r="Y358"/>
  <c r="Y354"/>
  <c r="Y350"/>
  <c r="Y318"/>
  <c r="Y310"/>
  <c r="Y302"/>
  <c r="Y298"/>
  <c r="Y294"/>
  <c r="Y282"/>
  <c r="Y270"/>
  <c r="Y266"/>
  <c r="Y246"/>
  <c r="Y242"/>
  <c r="Y238"/>
  <c r="Y234"/>
  <c r="Y226"/>
  <c r="Y218"/>
  <c r="Y210"/>
  <c r="Y206"/>
  <c r="Y190"/>
  <c r="Y186"/>
  <c r="Y178"/>
  <c r="Y170"/>
  <c r="Y158"/>
  <c r="Y150"/>
  <c r="Y142"/>
  <c r="Y126"/>
  <c r="Y122"/>
  <c r="Y106"/>
  <c r="Y102"/>
  <c r="Y98"/>
  <c r="Y94"/>
  <c r="Y78"/>
  <c r="Y74"/>
  <c r="Y66"/>
  <c r="Y58"/>
  <c r="Y50"/>
  <c r="Y46"/>
  <c r="Y42"/>
  <c r="W205"/>
  <c r="Y205"/>
  <c r="W162"/>
  <c r="Y162"/>
  <c r="W140"/>
  <c r="Y140"/>
  <c r="W134"/>
  <c r="Y134"/>
  <c r="W67"/>
  <c r="Y67"/>
  <c r="W64"/>
  <c r="Y64"/>
  <c r="W352"/>
  <c r="Y352"/>
  <c r="W367"/>
  <c r="Y367"/>
  <c r="W359"/>
  <c r="Y359"/>
  <c r="W351"/>
  <c r="Y351"/>
  <c r="W343"/>
  <c r="Y343"/>
  <c r="W155"/>
  <c r="Y155"/>
  <c r="W115"/>
  <c r="Y115"/>
  <c r="W107"/>
  <c r="Y107"/>
  <c r="W79"/>
  <c r="Y79"/>
  <c r="W132"/>
  <c r="Y88"/>
  <c r="Y347"/>
  <c r="Y339"/>
  <c r="Y331"/>
  <c r="Y323"/>
  <c r="Y311"/>
  <c r="Y295"/>
  <c r="Y291"/>
  <c r="Y275"/>
  <c r="Y263"/>
  <c r="Y255"/>
  <c r="Y235"/>
  <c r="Y219"/>
  <c r="Y203"/>
  <c r="Y199"/>
  <c r="Y183"/>
  <c r="Y171"/>
  <c r="Y163"/>
  <c r="W139"/>
  <c r="Y135"/>
  <c r="W131"/>
  <c r="Y127"/>
  <c r="Y99"/>
  <c r="Y87"/>
  <c r="Y71"/>
  <c r="Y39"/>
  <c r="W290"/>
  <c r="Y290"/>
  <c r="W276"/>
  <c r="Y276"/>
  <c r="W268"/>
  <c r="Y268"/>
  <c r="W38"/>
  <c r="Y38"/>
  <c r="W43"/>
  <c r="Y43"/>
  <c r="W45"/>
  <c r="Y45"/>
  <c r="W60"/>
  <c r="Y60"/>
  <c r="W329"/>
  <c r="Y329"/>
  <c r="W247"/>
  <c r="Y247"/>
  <c r="W241"/>
  <c r="Y241"/>
  <c r="W239"/>
  <c r="Y239"/>
  <c r="W231"/>
  <c r="Y231"/>
  <c r="W228"/>
  <c r="Y228"/>
  <c r="W184"/>
  <c r="Y184"/>
  <c r="W149"/>
  <c r="Y149"/>
  <c r="W147"/>
  <c r="Y147"/>
  <c r="W112"/>
  <c r="Y112"/>
  <c r="W91"/>
  <c r="Y91"/>
  <c r="W55"/>
  <c r="W61"/>
  <c r="Y325"/>
  <c r="W320"/>
  <c r="Y304"/>
  <c r="Y296"/>
  <c r="Y288"/>
  <c r="Y283"/>
  <c r="Y280"/>
  <c r="Y274"/>
  <c r="W244"/>
  <c r="Y211"/>
  <c r="Y200"/>
  <c r="Y179"/>
  <c r="Y176"/>
  <c r="Y168"/>
  <c r="Y144"/>
  <c r="Y120"/>
  <c r="W96"/>
  <c r="Y86"/>
  <c r="Y80"/>
  <c r="W75"/>
  <c r="Y72"/>
  <c r="Y340"/>
  <c r="W267"/>
  <c r="Y267"/>
  <c r="W224"/>
  <c r="Y224"/>
  <c r="W204"/>
  <c r="Y204"/>
  <c r="W198"/>
  <c r="Y198"/>
  <c r="W70"/>
  <c r="Y70"/>
  <c r="W63"/>
  <c r="Y63"/>
  <c r="W360"/>
  <c r="Y360"/>
  <c r="W344"/>
  <c r="Y344"/>
  <c r="W338"/>
  <c r="Y338"/>
  <c r="W365"/>
  <c r="Y365"/>
  <c r="W357"/>
  <c r="Y357"/>
  <c r="W337"/>
  <c r="Y337"/>
  <c r="W305"/>
  <c r="Y305"/>
  <c r="W297"/>
  <c r="Y297"/>
  <c r="W289"/>
  <c r="Y289"/>
  <c r="W281"/>
  <c r="Y281"/>
  <c r="W225"/>
  <c r="Y225"/>
  <c r="W189"/>
  <c r="Y189"/>
  <c r="W165"/>
  <c r="Y165"/>
  <c r="W157"/>
  <c r="Y157"/>
  <c r="W133"/>
  <c r="Y133"/>
  <c r="W109"/>
  <c r="Y109"/>
  <c r="W101"/>
  <c r="Y101"/>
  <c r="W81"/>
  <c r="Y81"/>
  <c r="Y353"/>
  <c r="Y345"/>
  <c r="W341"/>
  <c r="Y333"/>
  <c r="W313"/>
  <c r="Y309"/>
  <c r="Y301"/>
  <c r="Y277"/>
  <c r="Y273"/>
  <c r="Y269"/>
  <c r="W265"/>
  <c r="Y261"/>
  <c r="W257"/>
  <c r="Y253"/>
  <c r="Y249"/>
  <c r="Y245"/>
  <c r="Y233"/>
  <c r="Y221"/>
  <c r="Y217"/>
  <c r="Y213"/>
  <c r="W209"/>
  <c r="W201"/>
  <c r="Y193"/>
  <c r="Y185"/>
  <c r="W181"/>
  <c r="Y177"/>
  <c r="W173"/>
  <c r="Y161"/>
  <c r="W145"/>
  <c r="Y141"/>
  <c r="Y137"/>
  <c r="Y129"/>
  <c r="Y121"/>
  <c r="W117"/>
  <c r="Y113"/>
  <c r="Y93"/>
  <c r="Y85"/>
  <c r="Y77"/>
  <c r="Y73"/>
  <c r="Y65"/>
  <c r="Y57"/>
  <c r="Y49"/>
  <c r="W40"/>
  <c r="W36"/>
  <c r="W48"/>
  <c r="W51"/>
  <c r="W53"/>
  <c r="W326"/>
  <c r="W322"/>
  <c r="W317"/>
  <c r="W315"/>
  <c r="W312"/>
  <c r="W306"/>
  <c r="W304"/>
  <c r="W299"/>
  <c r="W296"/>
  <c r="W293"/>
  <c r="W288"/>
  <c r="W283"/>
  <c r="W280"/>
  <c r="W274"/>
  <c r="W264"/>
  <c r="W259"/>
  <c r="W256"/>
  <c r="W237"/>
  <c r="W220"/>
  <c r="W211"/>
  <c r="W208"/>
  <c r="W200"/>
  <c r="W191"/>
  <c r="W188"/>
  <c r="W182"/>
  <c r="W180"/>
  <c r="W175"/>
  <c r="W172"/>
  <c r="W169"/>
  <c r="W164"/>
  <c r="W159"/>
  <c r="W156"/>
  <c r="W151"/>
  <c r="W144"/>
  <c r="W128"/>
  <c r="W125"/>
  <c r="W123"/>
  <c r="W119"/>
  <c r="W116"/>
  <c r="W114"/>
  <c r="W108"/>
  <c r="W100"/>
  <c r="W80"/>
  <c r="W364"/>
  <c r="W348"/>
  <c r="W336"/>
  <c r="W366"/>
  <c r="W358"/>
  <c r="W354"/>
  <c r="W350"/>
  <c r="W342"/>
  <c r="W318"/>
  <c r="W314"/>
  <c r="W310"/>
  <c r="W302"/>
  <c r="W298"/>
  <c r="W294"/>
  <c r="W286"/>
  <c r="W282"/>
  <c r="W278"/>
  <c r="W270"/>
  <c r="W266"/>
  <c r="W258"/>
  <c r="W250"/>
  <c r="W246"/>
  <c r="W242"/>
  <c r="W238"/>
  <c r="W234"/>
  <c r="W230"/>
  <c r="W226"/>
  <c r="W222"/>
  <c r="W218"/>
  <c r="W210"/>
  <c r="W206"/>
  <c r="W202"/>
  <c r="W194"/>
  <c r="W190"/>
  <c r="W186"/>
  <c r="W178"/>
  <c r="W174"/>
  <c r="W170"/>
  <c r="W158"/>
  <c r="W154"/>
  <c r="W150"/>
  <c r="W146"/>
  <c r="W142"/>
  <c r="W138"/>
  <c r="W130"/>
  <c r="W126"/>
  <c r="W122"/>
  <c r="W118"/>
  <c r="W110"/>
  <c r="W106"/>
  <c r="W102"/>
  <c r="W98"/>
  <c r="W94"/>
  <c r="W90"/>
  <c r="W82"/>
  <c r="W78"/>
  <c r="W74"/>
  <c r="W66"/>
  <c r="W62"/>
  <c r="W58"/>
  <c r="W54"/>
  <c r="W50"/>
  <c r="W46"/>
  <c r="W42"/>
  <c r="W216"/>
  <c r="W363"/>
  <c r="W355"/>
  <c r="W347"/>
  <c r="W339"/>
  <c r="W335"/>
  <c r="W331"/>
  <c r="W327"/>
  <c r="W323"/>
  <c r="W311"/>
  <c r="W307"/>
  <c r="W295"/>
  <c r="W291"/>
  <c r="W279"/>
  <c r="W275"/>
  <c r="W263"/>
  <c r="W255"/>
  <c r="W251"/>
  <c r="W243"/>
  <c r="W235"/>
  <c r="W219"/>
  <c r="W215"/>
  <c r="W203"/>
  <c r="W199"/>
  <c r="W187"/>
  <c r="W183"/>
  <c r="W171"/>
  <c r="W167"/>
  <c r="W163"/>
  <c r="W143"/>
  <c r="W135"/>
  <c r="W127"/>
  <c r="W111"/>
  <c r="W103"/>
  <c r="W99"/>
  <c r="W87"/>
  <c r="W83"/>
  <c r="W71"/>
  <c r="W39"/>
  <c r="W325"/>
  <c r="W214"/>
  <c r="W196"/>
  <c r="W88"/>
  <c r="W35"/>
  <c r="W37"/>
  <c r="W47"/>
  <c r="W52"/>
  <c r="W332"/>
  <c r="W316"/>
  <c r="W303"/>
  <c r="W300"/>
  <c r="W292"/>
  <c r="W287"/>
  <c r="W284"/>
  <c r="W260"/>
  <c r="W252"/>
  <c r="W236"/>
  <c r="W212"/>
  <c r="W207"/>
  <c r="W192"/>
  <c r="W179"/>
  <c r="W176"/>
  <c r="W168"/>
  <c r="W160"/>
  <c r="W152"/>
  <c r="W136"/>
  <c r="W124"/>
  <c r="W120"/>
  <c r="W104"/>
  <c r="W86"/>
  <c r="W84"/>
  <c r="W72"/>
  <c r="W356"/>
  <c r="W340"/>
  <c r="W361"/>
  <c r="W353"/>
  <c r="W345"/>
  <c r="W333"/>
  <c r="W321"/>
  <c r="W309"/>
  <c r="W301"/>
  <c r="W285"/>
  <c r="W277"/>
  <c r="W273"/>
  <c r="W269"/>
  <c r="W261"/>
  <c r="W253"/>
  <c r="W249"/>
  <c r="W245"/>
  <c r="W233"/>
  <c r="W229"/>
  <c r="W221"/>
  <c r="W217"/>
  <c r="W213"/>
  <c r="W197"/>
  <c r="W193"/>
  <c r="W185"/>
  <c r="W177"/>
  <c r="W161"/>
  <c r="W153"/>
  <c r="W141"/>
  <c r="W137"/>
  <c r="W129"/>
  <c r="W121"/>
  <c r="W113"/>
  <c r="W105"/>
  <c r="W97"/>
  <c r="W93"/>
  <c r="W89"/>
  <c r="W85"/>
  <c r="W77"/>
  <c r="W73"/>
  <c r="W65"/>
  <c r="W57"/>
  <c r="W49"/>
  <c r="W41"/>
  <c r="P227" i="7" l="1"/>
  <c r="Q227" s="1"/>
  <c r="R227" s="1"/>
  <c r="O55"/>
  <c r="P55" s="1"/>
  <c r="Q55" s="1"/>
  <c r="P145"/>
  <c r="Q145" s="1"/>
  <c r="R145" s="1"/>
  <c r="O122"/>
  <c r="O200"/>
  <c r="P207"/>
  <c r="Q207" s="1"/>
  <c r="R207" s="1"/>
  <c r="O255"/>
  <c r="O265"/>
  <c r="P265" s="1"/>
  <c r="Q265" s="1"/>
  <c r="R265" s="1"/>
  <c r="O101"/>
  <c r="C37" i="10"/>
  <c r="C36" s="1"/>
  <c r="P2" i="5"/>
  <c r="Q2" s="1"/>
  <c r="R2" s="1"/>
  <c r="C13" i="10" s="1"/>
  <c r="P245" i="9"/>
  <c r="Q245" s="1"/>
  <c r="R245" s="1"/>
  <c r="P230"/>
  <c r="Q230" s="1"/>
  <c r="R230" s="1"/>
  <c r="Y228"/>
  <c r="Z228" s="1"/>
  <c r="AA228" s="1"/>
  <c r="P228"/>
  <c r="Q228" s="1"/>
  <c r="R228" s="1"/>
  <c r="Y316"/>
  <c r="Z316" s="1"/>
  <c r="AA316" s="1"/>
  <c r="P316"/>
  <c r="Q316" s="1"/>
  <c r="R316" s="1"/>
  <c r="P293"/>
  <c r="Q293" s="1"/>
  <c r="R293" s="1"/>
  <c r="P49"/>
  <c r="Q49" s="1"/>
  <c r="R49" s="1"/>
  <c r="P91"/>
  <c r="Q91" s="1"/>
  <c r="R91" s="1"/>
  <c r="K37" i="8"/>
  <c r="K36" s="1"/>
  <c r="P118" i="9"/>
  <c r="Q118" s="1"/>
  <c r="R118" s="1"/>
  <c r="P90"/>
  <c r="Q90" s="1"/>
  <c r="R90" s="1"/>
  <c r="P224"/>
  <c r="Q224" s="1"/>
  <c r="R224" s="1"/>
  <c r="P112"/>
  <c r="Q112" s="1"/>
  <c r="R112" s="1"/>
  <c r="P161"/>
  <c r="Q161" s="1"/>
  <c r="R161" s="1"/>
  <c r="P364"/>
  <c r="Q364" s="1"/>
  <c r="R364" s="1"/>
  <c r="P328"/>
  <c r="Q328" s="1"/>
  <c r="R328" s="1"/>
  <c r="P273"/>
  <c r="Q273" s="1"/>
  <c r="R273" s="1"/>
  <c r="P20"/>
  <c r="Q20" s="1"/>
  <c r="R20" s="1"/>
  <c r="P286"/>
  <c r="Q286" s="1"/>
  <c r="R286" s="1"/>
  <c r="P336"/>
  <c r="Q336" s="1"/>
  <c r="R336" s="1"/>
  <c r="P272"/>
  <c r="Q272" s="1"/>
  <c r="P231"/>
  <c r="Q231" s="1"/>
  <c r="R231" s="1"/>
  <c r="P140"/>
  <c r="Q140" s="1"/>
  <c r="R140" s="1"/>
  <c r="P265"/>
  <c r="Q265" s="1"/>
  <c r="R265" s="1"/>
  <c r="P146"/>
  <c r="Q146" s="1"/>
  <c r="R146" s="1"/>
  <c r="P280"/>
  <c r="Q280" s="1"/>
  <c r="R280" s="1"/>
  <c r="B17" i="5"/>
  <c r="P25"/>
  <c r="Q25" s="1"/>
  <c r="R25" s="1"/>
  <c r="P11"/>
  <c r="Q11" s="1"/>
  <c r="R11" s="1"/>
  <c r="P3"/>
  <c r="Q3" s="1"/>
  <c r="R3" s="1"/>
  <c r="P18"/>
  <c r="Q18" s="1"/>
  <c r="P4"/>
  <c r="Q4" s="1"/>
  <c r="R4" s="1"/>
  <c r="P5"/>
  <c r="Q5" s="1"/>
  <c r="R5" s="1"/>
  <c r="P19"/>
  <c r="Q19" s="1"/>
  <c r="R19" s="1"/>
  <c r="I70" i="9"/>
  <c r="J70" s="1"/>
  <c r="Y70" s="1"/>
  <c r="Z70" s="1"/>
  <c r="AA70" s="1"/>
  <c r="I98"/>
  <c r="J98" s="1"/>
  <c r="Y98" s="1"/>
  <c r="Z98" s="1"/>
  <c r="AA98" s="1"/>
  <c r="I244"/>
  <c r="J244" s="1"/>
  <c r="Y244" s="1"/>
  <c r="Z244" s="1"/>
  <c r="AA244" s="1"/>
  <c r="I160"/>
  <c r="J160" s="1"/>
  <c r="Y160" s="1"/>
  <c r="Z160" s="1"/>
  <c r="AA160" s="1"/>
  <c r="I104"/>
  <c r="J104" s="1"/>
  <c r="Y104" s="1"/>
  <c r="Z104" s="1"/>
  <c r="AA104" s="1"/>
  <c r="I34"/>
  <c r="J34" s="1"/>
  <c r="Y34" s="1"/>
  <c r="Z34" s="1"/>
  <c r="AA34" s="1"/>
  <c r="I342"/>
  <c r="J342" s="1"/>
  <c r="Y342" s="1"/>
  <c r="Z342" s="1"/>
  <c r="AA342" s="1"/>
  <c r="I322"/>
  <c r="J322" s="1"/>
  <c r="Y322" s="1"/>
  <c r="Z322" s="1"/>
  <c r="AA322" s="1"/>
  <c r="I238"/>
  <c r="J238" s="1"/>
  <c r="Y238" s="1"/>
  <c r="Z238" s="1"/>
  <c r="AA238" s="1"/>
  <c r="I77"/>
  <c r="J77" s="1"/>
  <c r="Y77" s="1"/>
  <c r="Z77" s="1"/>
  <c r="AA77" s="1"/>
  <c r="I300"/>
  <c r="J300" s="1"/>
  <c r="Y300" s="1"/>
  <c r="Z300" s="1"/>
  <c r="AA300" s="1"/>
  <c r="L37" i="8" s="1"/>
  <c r="L36" s="1"/>
  <c r="I188" i="9"/>
  <c r="J188" s="1"/>
  <c r="Y188" s="1"/>
  <c r="Z188" s="1"/>
  <c r="AA188" s="1"/>
  <c r="I42"/>
  <c r="J42" s="1"/>
  <c r="Y42" s="1"/>
  <c r="Z42" s="1"/>
  <c r="AA42" s="1"/>
  <c r="I237"/>
  <c r="J237" s="1"/>
  <c r="Y237" s="1"/>
  <c r="Z237" s="1"/>
  <c r="AA237" s="1"/>
  <c r="I126"/>
  <c r="J126" s="1"/>
  <c r="Y126" s="1"/>
  <c r="Z126" s="1"/>
  <c r="AA126" s="1"/>
  <c r="P21"/>
  <c r="Q21" s="1"/>
  <c r="R21" s="1"/>
  <c r="I7"/>
  <c r="J7" s="1"/>
  <c r="Y7" s="1"/>
  <c r="Z7" s="1"/>
  <c r="AA7" s="1"/>
  <c r="I349"/>
  <c r="J349" s="1"/>
  <c r="Y349" s="1"/>
  <c r="Z349" s="1"/>
  <c r="AA349" s="1"/>
  <c r="I321"/>
  <c r="J321" s="1"/>
  <c r="Y321" s="1"/>
  <c r="Z321" s="1"/>
  <c r="AA321" s="1"/>
  <c r="I210"/>
  <c r="J210" s="1"/>
  <c r="Y210" s="1"/>
  <c r="Z210" s="1"/>
  <c r="I35"/>
  <c r="J35" s="1"/>
  <c r="Y35" s="1"/>
  <c r="Z35" s="1"/>
  <c r="AA35" s="1"/>
  <c r="I125"/>
  <c r="J125" s="1"/>
  <c r="Y125" s="1"/>
  <c r="Z125" s="1"/>
  <c r="AA125" s="1"/>
  <c r="I162"/>
  <c r="J162" s="1"/>
  <c r="Y162" s="1"/>
  <c r="Z162" s="1"/>
  <c r="AA162" s="1"/>
  <c r="I343"/>
  <c r="J343" s="1"/>
  <c r="Y343" s="1"/>
  <c r="Z343" s="1"/>
  <c r="AA343" s="1"/>
  <c r="I14"/>
  <c r="J14" s="1"/>
  <c r="Y14" s="1"/>
  <c r="Z14" s="1"/>
  <c r="AA14" s="1"/>
  <c r="I105"/>
  <c r="J105" s="1"/>
  <c r="Y105" s="1"/>
  <c r="Z105" s="1"/>
  <c r="AA105" s="1"/>
  <c r="I195"/>
  <c r="J195" s="1"/>
  <c r="Y195" s="1"/>
  <c r="Z195" s="1"/>
  <c r="AA195" s="1"/>
  <c r="I350"/>
  <c r="J350" s="1"/>
  <c r="Y350" s="1"/>
  <c r="Z350" s="1"/>
  <c r="AA350" s="1"/>
  <c r="I132"/>
  <c r="J132" s="1"/>
  <c r="Y132" s="1"/>
  <c r="Z132" s="1"/>
  <c r="AA132" s="1"/>
  <c r="I97"/>
  <c r="J97" s="1"/>
  <c r="Y97" s="1"/>
  <c r="Z97" s="1"/>
  <c r="AA97" s="1"/>
  <c r="I13"/>
  <c r="J13" s="1"/>
  <c r="Y13" s="1"/>
  <c r="Z13" s="1"/>
  <c r="AA13" s="1"/>
  <c r="I189"/>
  <c r="J189" s="1"/>
  <c r="Y189" s="1"/>
  <c r="Z189" s="1"/>
  <c r="AA189" s="1"/>
  <c r="I209"/>
  <c r="J209" s="1"/>
  <c r="Y209" s="1"/>
  <c r="Z209" s="1"/>
  <c r="AA209" s="1"/>
  <c r="P356"/>
  <c r="Q356" s="1"/>
  <c r="R356" s="1"/>
  <c r="P168"/>
  <c r="Q168" s="1"/>
  <c r="R168" s="1"/>
  <c r="P202"/>
  <c r="Q202" s="1"/>
  <c r="R202" s="1"/>
  <c r="P329"/>
  <c r="Q329" s="1"/>
  <c r="R329" s="1"/>
  <c r="P28"/>
  <c r="Q28" s="1"/>
  <c r="R28" s="1"/>
  <c r="P216"/>
  <c r="Q216" s="1"/>
  <c r="P154"/>
  <c r="Q154" s="1"/>
  <c r="I56"/>
  <c r="J56" s="1"/>
  <c r="Y56" s="1"/>
  <c r="Z56" s="1"/>
  <c r="AA56" s="1"/>
  <c r="I133"/>
  <c r="J133" s="1"/>
  <c r="Y133" s="1"/>
  <c r="Z133" s="1"/>
  <c r="AA133" s="1"/>
  <c r="I41"/>
  <c r="J41" s="1"/>
  <c r="Y41" s="1"/>
  <c r="Z41" s="1"/>
  <c r="AA41" s="1"/>
  <c r="I84"/>
  <c r="J84" s="1"/>
  <c r="Y84" s="1"/>
  <c r="Z84" s="1"/>
  <c r="AA84" s="1"/>
  <c r="I308"/>
  <c r="J308" s="1"/>
  <c r="Y308" s="1"/>
  <c r="Z308" s="1"/>
  <c r="AA308" s="1"/>
  <c r="B327" s="1"/>
  <c r="I6"/>
  <c r="J6" s="1"/>
  <c r="Y6" s="1"/>
  <c r="Z6" s="1"/>
  <c r="AA6" s="1"/>
  <c r="I203"/>
  <c r="J203" s="1"/>
  <c r="Y203" s="1"/>
  <c r="Z203" s="1"/>
  <c r="AA203" s="1"/>
  <c r="P287"/>
  <c r="Q287" s="1"/>
  <c r="R287" s="1"/>
  <c r="P217"/>
  <c r="Q217" s="1"/>
  <c r="P83"/>
  <c r="Q83" s="1"/>
  <c r="R83" s="1"/>
  <c r="P119"/>
  <c r="Q119" s="1"/>
  <c r="P113"/>
  <c r="Q113" s="1"/>
  <c r="R113" s="1"/>
  <c r="P363"/>
  <c r="Q363" s="1"/>
  <c r="R363" s="1"/>
  <c r="P55"/>
  <c r="Q55" s="1"/>
  <c r="P139"/>
  <c r="Q139" s="1"/>
  <c r="R139" s="1"/>
  <c r="P147"/>
  <c r="Q147" s="1"/>
  <c r="R147" s="1"/>
  <c r="P266"/>
  <c r="Q266" s="1"/>
  <c r="R266" s="1"/>
  <c r="P279"/>
  <c r="Q279" s="1"/>
  <c r="P167"/>
  <c r="Q167" s="1"/>
  <c r="R167" s="1"/>
  <c r="P335"/>
  <c r="Q335" s="1"/>
  <c r="R335" s="1"/>
  <c r="P357"/>
  <c r="Q357" s="1"/>
  <c r="R357" s="1"/>
  <c r="P223"/>
  <c r="Q223" s="1"/>
  <c r="R223" s="1"/>
  <c r="B203"/>
  <c r="P171"/>
  <c r="Q171" s="1"/>
  <c r="R171" s="1"/>
  <c r="P255"/>
  <c r="Q255" s="1"/>
  <c r="R255" s="1"/>
  <c r="P249"/>
  <c r="Q249" s="1"/>
  <c r="R249" s="1"/>
  <c r="P283"/>
  <c r="Q283" s="1"/>
  <c r="R283" s="1"/>
  <c r="B296"/>
  <c r="P312"/>
  <c r="Q312" s="1"/>
  <c r="R312" s="1"/>
  <c r="P318"/>
  <c r="Q318" s="1"/>
  <c r="R318" s="1"/>
  <c r="P319"/>
  <c r="Q319" s="1"/>
  <c r="R319" s="1"/>
  <c r="P346"/>
  <c r="Q346" s="1"/>
  <c r="R346" s="1"/>
  <c r="P214"/>
  <c r="Q214" s="1"/>
  <c r="R214" s="1"/>
  <c r="P143"/>
  <c r="Q143" s="1"/>
  <c r="R143" s="1"/>
  <c r="P74"/>
  <c r="Q74" s="1"/>
  <c r="R74" s="1"/>
  <c r="P326"/>
  <c r="Q326" s="1"/>
  <c r="R326" s="1"/>
  <c r="B172"/>
  <c r="P284"/>
  <c r="Q284" s="1"/>
  <c r="R284" s="1"/>
  <c r="P199"/>
  <c r="Q199" s="1"/>
  <c r="R199" s="1"/>
  <c r="P165"/>
  <c r="Q165" s="1"/>
  <c r="R165" s="1"/>
  <c r="P11"/>
  <c r="Q11" s="1"/>
  <c r="R11" s="1"/>
  <c r="P46"/>
  <c r="Q46" s="1"/>
  <c r="R46" s="1"/>
  <c r="P2"/>
  <c r="Q2" s="1"/>
  <c r="R2" s="1"/>
  <c r="P24"/>
  <c r="Q24" s="1"/>
  <c r="J235"/>
  <c r="Y235" s="1"/>
  <c r="Z235" s="1"/>
  <c r="AA235" s="1"/>
  <c r="B234" s="1"/>
  <c r="P220"/>
  <c r="Q220" s="1"/>
  <c r="R220" s="1"/>
  <c r="P52"/>
  <c r="Q52" s="1"/>
  <c r="R52" s="1"/>
  <c r="P115"/>
  <c r="Q115" s="1"/>
  <c r="R115" s="1"/>
  <c r="P17"/>
  <c r="Q17" s="1"/>
  <c r="R17" s="1"/>
  <c r="P256"/>
  <c r="Q256" s="1"/>
  <c r="R256" s="1"/>
  <c r="P116"/>
  <c r="Q116" s="1"/>
  <c r="R116" s="1"/>
  <c r="P276"/>
  <c r="Q276" s="1"/>
  <c r="R276" s="1"/>
  <c r="P353"/>
  <c r="Q353" s="1"/>
  <c r="R353" s="1"/>
  <c r="P248"/>
  <c r="Q248" s="1"/>
  <c r="B265"/>
  <c r="P221"/>
  <c r="Q221" s="1"/>
  <c r="R221" s="1"/>
  <c r="P144"/>
  <c r="Q144" s="1"/>
  <c r="R144" s="1"/>
  <c r="J67"/>
  <c r="Y67" s="1"/>
  <c r="Z67" s="1"/>
  <c r="AA67" s="1"/>
  <c r="J59"/>
  <c r="Y59" s="1"/>
  <c r="Z59" s="1"/>
  <c r="AA59" s="1"/>
  <c r="B48" s="1"/>
  <c r="J80"/>
  <c r="Y80" s="1"/>
  <c r="Z80" s="1"/>
  <c r="AA80" s="1"/>
  <c r="J122"/>
  <c r="Y122" s="1"/>
  <c r="Z122" s="1"/>
  <c r="AA122" s="1"/>
  <c r="P354"/>
  <c r="Q354" s="1"/>
  <c r="R354" s="1"/>
  <c r="P192"/>
  <c r="Q192" s="1"/>
  <c r="R192" s="1"/>
  <c r="P94"/>
  <c r="Q94" s="1"/>
  <c r="R94" s="1"/>
  <c r="P32"/>
  <c r="Q32" s="1"/>
  <c r="R32" s="1"/>
  <c r="P66"/>
  <c r="Q66" s="1"/>
  <c r="R66" s="1"/>
  <c r="P136"/>
  <c r="Q136" s="1"/>
  <c r="R136" s="1"/>
  <c r="P129"/>
  <c r="Q129" s="1"/>
  <c r="R129" s="1"/>
  <c r="P145"/>
  <c r="Q145" s="1"/>
  <c r="R145" s="1"/>
  <c r="P196"/>
  <c r="Q196" s="1"/>
  <c r="R196" s="1"/>
  <c r="P332"/>
  <c r="Q332" s="1"/>
  <c r="R332" s="1"/>
  <c r="J109"/>
  <c r="Y109" s="1"/>
  <c r="Z109" s="1"/>
  <c r="AA109" s="1"/>
  <c r="B110" s="1"/>
  <c r="J4"/>
  <c r="Y4" s="1"/>
  <c r="Z4" s="1"/>
  <c r="AA4" s="1"/>
  <c r="B17" s="1"/>
  <c r="J360"/>
  <c r="Y360" s="1"/>
  <c r="Z360" s="1"/>
  <c r="AA360" s="1"/>
  <c r="P73"/>
  <c r="Q73" s="1"/>
  <c r="R73" s="1"/>
  <c r="P158"/>
  <c r="Q158" s="1"/>
  <c r="R158" s="1"/>
  <c r="P213"/>
  <c r="Q213" s="1"/>
  <c r="R213" s="1"/>
  <c r="P3"/>
  <c r="Q3" s="1"/>
  <c r="R3" s="1"/>
  <c r="P108"/>
  <c r="Q108" s="1"/>
  <c r="R108" s="1"/>
  <c r="P298"/>
  <c r="Q298" s="1"/>
  <c r="R298" s="1"/>
  <c r="P340"/>
  <c r="Q340" s="1"/>
  <c r="P25"/>
  <c r="Q25" s="1"/>
  <c r="R25" s="1"/>
  <c r="P207"/>
  <c r="Q207" s="1"/>
  <c r="R207" s="1"/>
  <c r="J347"/>
  <c r="Y347" s="1"/>
  <c r="Z347" s="1"/>
  <c r="AA347" s="1"/>
  <c r="O257" i="7"/>
  <c r="P257" s="1"/>
  <c r="Q257" s="1"/>
  <c r="R257" s="1"/>
  <c r="P312"/>
  <c r="Q312" s="1"/>
  <c r="R312" s="1"/>
  <c r="O283"/>
  <c r="O247"/>
  <c r="P247" s="1"/>
  <c r="Q247" s="1"/>
  <c r="O89"/>
  <c r="P89" s="1"/>
  <c r="Q89" s="1"/>
  <c r="R89" s="1"/>
  <c r="O76"/>
  <c r="P76" s="1"/>
  <c r="Q76" s="1"/>
  <c r="R76" s="1"/>
  <c r="O48"/>
  <c r="P48" s="1"/>
  <c r="Q48" s="1"/>
  <c r="R48" s="1"/>
  <c r="P39"/>
  <c r="Q39" s="1"/>
  <c r="R39" s="1"/>
  <c r="O164"/>
  <c r="I164" s="1"/>
  <c r="J164" s="1"/>
  <c r="Y164" s="1"/>
  <c r="Z164" s="1"/>
  <c r="AA164" s="1"/>
  <c r="O226"/>
  <c r="P226" s="1"/>
  <c r="Q226" s="1"/>
  <c r="R226" s="1"/>
  <c r="O217"/>
  <c r="P217" s="1"/>
  <c r="Q217" s="1"/>
  <c r="O264"/>
  <c r="P264" s="1"/>
  <c r="Q264" s="1"/>
  <c r="R264" s="1"/>
  <c r="O310"/>
  <c r="P310" s="1"/>
  <c r="Q310" s="1"/>
  <c r="O272"/>
  <c r="P272" s="1"/>
  <c r="Q272" s="1"/>
  <c r="O188"/>
  <c r="P188" s="1"/>
  <c r="Q188" s="1"/>
  <c r="R188" s="1"/>
  <c r="O79"/>
  <c r="P79" s="1"/>
  <c r="Q79" s="1"/>
  <c r="R79" s="1"/>
  <c r="O33"/>
  <c r="P33" s="1"/>
  <c r="Q33" s="1"/>
  <c r="R33" s="1"/>
  <c r="P339"/>
  <c r="Q339" s="1"/>
  <c r="R339" s="1"/>
  <c r="O176"/>
  <c r="P176" s="1"/>
  <c r="Q176" s="1"/>
  <c r="R176" s="1"/>
  <c r="O14"/>
  <c r="P14" s="1"/>
  <c r="Q14" s="1"/>
  <c r="R14" s="1"/>
  <c r="O344"/>
  <c r="P344" s="1"/>
  <c r="Q344" s="1"/>
  <c r="R344" s="1"/>
  <c r="O229"/>
  <c r="P229" s="1"/>
  <c r="Q229" s="1"/>
  <c r="R229" s="1"/>
  <c r="O84"/>
  <c r="P84" s="1"/>
  <c r="Q84" s="1"/>
  <c r="R84" s="1"/>
  <c r="O321"/>
  <c r="P321" s="1"/>
  <c r="Q321" s="1"/>
  <c r="R321" s="1"/>
  <c r="O170"/>
  <c r="P170" s="1"/>
  <c r="Q170" s="1"/>
  <c r="R170" s="1"/>
  <c r="O64"/>
  <c r="P64" s="1"/>
  <c r="Q64" s="1"/>
  <c r="R64" s="1"/>
  <c r="P333"/>
  <c r="Q333" s="1"/>
  <c r="R333" s="1"/>
  <c r="P158"/>
  <c r="Q158" s="1"/>
  <c r="R158" s="1"/>
  <c r="O319"/>
  <c r="O171"/>
  <c r="I171" s="1"/>
  <c r="J171" s="1"/>
  <c r="Y171" s="1"/>
  <c r="Z171" s="1"/>
  <c r="AA171" s="1"/>
  <c r="O50"/>
  <c r="P50" s="1"/>
  <c r="Q50" s="1"/>
  <c r="R50" s="1"/>
  <c r="O347"/>
  <c r="P248"/>
  <c r="Q248" s="1"/>
  <c r="O168"/>
  <c r="P168" s="1"/>
  <c r="Q168" s="1"/>
  <c r="R168" s="1"/>
  <c r="O19"/>
  <c r="P19" s="1"/>
  <c r="Q19" s="1"/>
  <c r="R19" s="1"/>
  <c r="O270"/>
  <c r="O172"/>
  <c r="I172" s="1"/>
  <c r="J172" s="1"/>
  <c r="Y172" s="1"/>
  <c r="Z172" s="1"/>
  <c r="AA172" s="1"/>
  <c r="O130"/>
  <c r="O86"/>
  <c r="P86" s="1"/>
  <c r="Q86" s="1"/>
  <c r="P143"/>
  <c r="Q143" s="1"/>
  <c r="R143" s="1"/>
  <c r="O254"/>
  <c r="P254" s="1"/>
  <c r="Q254" s="1"/>
  <c r="R254" s="1"/>
  <c r="O69"/>
  <c r="P69" s="1"/>
  <c r="Q69" s="1"/>
  <c r="R69" s="1"/>
  <c r="O202"/>
  <c r="P202" s="1"/>
  <c r="Q202" s="1"/>
  <c r="R202" s="1"/>
  <c r="O93"/>
  <c r="P93" s="1"/>
  <c r="Q93" s="1"/>
  <c r="O23"/>
  <c r="P23" s="1"/>
  <c r="Q23" s="1"/>
  <c r="R23" s="1"/>
  <c r="O325"/>
  <c r="P332"/>
  <c r="Q332" s="1"/>
  <c r="R332" s="1"/>
  <c r="O311"/>
  <c r="O267"/>
  <c r="P267" s="1"/>
  <c r="Q267" s="1"/>
  <c r="R267" s="1"/>
  <c r="O156"/>
  <c r="P156" s="1"/>
  <c r="Q156" s="1"/>
  <c r="R156" s="1"/>
  <c r="O154"/>
  <c r="P154" s="1"/>
  <c r="Q154" s="1"/>
  <c r="O71"/>
  <c r="P71" s="1"/>
  <c r="Q71" s="1"/>
  <c r="R71" s="1"/>
  <c r="P151"/>
  <c r="Q151" s="1"/>
  <c r="R151" s="1"/>
  <c r="O342"/>
  <c r="P342" s="1"/>
  <c r="Q342" s="1"/>
  <c r="R342" s="1"/>
  <c r="O262"/>
  <c r="O181"/>
  <c r="P181" s="1"/>
  <c r="Q181" s="1"/>
  <c r="O241"/>
  <c r="O142"/>
  <c r="P142" s="1"/>
  <c r="Q142" s="1"/>
  <c r="R142" s="1"/>
  <c r="O306"/>
  <c r="P298"/>
  <c r="Q298" s="1"/>
  <c r="R298" s="1"/>
  <c r="O269"/>
  <c r="P199"/>
  <c r="Q199" s="1"/>
  <c r="R199" s="1"/>
  <c r="P129"/>
  <c r="Q129" s="1"/>
  <c r="R129" s="1"/>
  <c r="P53"/>
  <c r="Q53" s="1"/>
  <c r="R53" s="1"/>
  <c r="P346"/>
  <c r="Q346" s="1"/>
  <c r="R346" s="1"/>
  <c r="P361"/>
  <c r="Q361" s="1"/>
  <c r="R361" s="1"/>
  <c r="O252"/>
  <c r="P252" s="1"/>
  <c r="Q252" s="1"/>
  <c r="R252" s="1"/>
  <c r="O159"/>
  <c r="P159" s="1"/>
  <c r="Q159" s="1"/>
  <c r="R159" s="1"/>
  <c r="O174"/>
  <c r="P174" s="1"/>
  <c r="Q174" s="1"/>
  <c r="R174" s="1"/>
  <c r="P214"/>
  <c r="Q214" s="1"/>
  <c r="R214" s="1"/>
  <c r="O340"/>
  <c r="O231"/>
  <c r="P231" s="1"/>
  <c r="Q231" s="1"/>
  <c r="R231" s="1"/>
  <c r="O97"/>
  <c r="P97" s="1"/>
  <c r="Q97" s="1"/>
  <c r="R97" s="1"/>
  <c r="O60"/>
  <c r="O261"/>
  <c r="P261" s="1"/>
  <c r="Q261" s="1"/>
  <c r="R261" s="1"/>
  <c r="P108"/>
  <c r="Q108" s="1"/>
  <c r="R108" s="1"/>
  <c r="O123"/>
  <c r="O45"/>
  <c r="P31"/>
  <c r="Q31" s="1"/>
  <c r="O316"/>
  <c r="O274"/>
  <c r="P274" s="1"/>
  <c r="Q274" s="1"/>
  <c r="O157"/>
  <c r="P157" s="1"/>
  <c r="Q157" s="1"/>
  <c r="R157" s="1"/>
  <c r="O179"/>
  <c r="O105"/>
  <c r="P105" s="1"/>
  <c r="Q105" s="1"/>
  <c r="R105" s="1"/>
  <c r="P11"/>
  <c r="Q11" s="1"/>
  <c r="R11" s="1"/>
  <c r="P95"/>
  <c r="Q95" s="1"/>
  <c r="R95" s="1"/>
  <c r="O132"/>
  <c r="P132" s="1"/>
  <c r="Q132" s="1"/>
  <c r="R132" s="1"/>
  <c r="O74"/>
  <c r="I196"/>
  <c r="J196" s="1"/>
  <c r="Y196" s="1"/>
  <c r="Z196" s="1"/>
  <c r="AA196" s="1"/>
  <c r="I290"/>
  <c r="J290" s="1"/>
  <c r="Y290" s="1"/>
  <c r="Z290" s="1"/>
  <c r="AA290" s="1"/>
  <c r="I59"/>
  <c r="J59" s="1"/>
  <c r="Y59" s="1"/>
  <c r="Z59" s="1"/>
  <c r="AA59" s="1"/>
  <c r="I150"/>
  <c r="J150" s="1"/>
  <c r="Y150" s="1"/>
  <c r="Z150" s="1"/>
  <c r="I38"/>
  <c r="J38" s="1"/>
  <c r="Y38" s="1"/>
  <c r="Z38" s="1"/>
  <c r="AA38" s="1"/>
  <c r="I228"/>
  <c r="J228" s="1"/>
  <c r="Y228" s="1"/>
  <c r="Z228" s="1"/>
  <c r="AA228" s="1"/>
  <c r="I32"/>
  <c r="J32" s="1"/>
  <c r="Y32" s="1"/>
  <c r="Z32" s="1"/>
  <c r="AA32" s="1"/>
  <c r="I136"/>
  <c r="J136" s="1"/>
  <c r="Y136" s="1"/>
  <c r="Z136" s="1"/>
  <c r="AA136" s="1"/>
  <c r="I297"/>
  <c r="J297" s="1"/>
  <c r="Y297" s="1"/>
  <c r="Z297" s="1"/>
  <c r="AA297" s="1"/>
  <c r="I4"/>
  <c r="J4" s="1"/>
  <c r="Y4" s="1"/>
  <c r="Z4" s="1"/>
  <c r="AA4" s="1"/>
  <c r="P360"/>
  <c r="Q360" s="1"/>
  <c r="R360" s="1"/>
  <c r="P304"/>
  <c r="Q304" s="1"/>
  <c r="R304" s="1"/>
  <c r="O16"/>
  <c r="P16" s="1"/>
  <c r="Q16" s="1"/>
  <c r="R16" s="1"/>
  <c r="O3"/>
  <c r="O239"/>
  <c r="P239" s="1"/>
  <c r="Q239" s="1"/>
  <c r="R239" s="1"/>
  <c r="O148"/>
  <c r="P148" s="1"/>
  <c r="Q148" s="1"/>
  <c r="O355"/>
  <c r="P355" s="1"/>
  <c r="Q355" s="1"/>
  <c r="R355" s="1"/>
  <c r="O235"/>
  <c r="O362"/>
  <c r="P362" s="1"/>
  <c r="Q362" s="1"/>
  <c r="R362" s="1"/>
  <c r="O293"/>
  <c r="P293" s="1"/>
  <c r="Q293" s="1"/>
  <c r="R293" s="1"/>
  <c r="O111"/>
  <c r="P111" s="1"/>
  <c r="Q111" s="1"/>
  <c r="R111" s="1"/>
  <c r="O46"/>
  <c r="O286"/>
  <c r="P286" s="1"/>
  <c r="Q286" s="1"/>
  <c r="R286" s="1"/>
  <c r="O284"/>
  <c r="O7"/>
  <c r="P7" s="1"/>
  <c r="Q7" s="1"/>
  <c r="R7" s="1"/>
  <c r="P25"/>
  <c r="Q25" s="1"/>
  <c r="R25" s="1"/>
  <c r="O109"/>
  <c r="O364"/>
  <c r="P364" s="1"/>
  <c r="Q364" s="1"/>
  <c r="R364" s="1"/>
  <c r="O295"/>
  <c r="P295" s="1"/>
  <c r="Q295" s="1"/>
  <c r="R295" s="1"/>
  <c r="O195"/>
  <c r="P195" s="1"/>
  <c r="Q195" s="1"/>
  <c r="R195" s="1"/>
  <c r="O41"/>
  <c r="P41" s="1"/>
  <c r="Q41" s="1"/>
  <c r="R41" s="1"/>
  <c r="O288"/>
  <c r="P288" s="1"/>
  <c r="Q288" s="1"/>
  <c r="R288" s="1"/>
  <c r="O210"/>
  <c r="P210" s="1"/>
  <c r="Q210" s="1"/>
  <c r="O279"/>
  <c r="P279" s="1"/>
  <c r="Q279" s="1"/>
  <c r="O146"/>
  <c r="P146" s="1"/>
  <c r="Q146" s="1"/>
  <c r="R146" s="1"/>
  <c r="O230"/>
  <c r="P230" s="1"/>
  <c r="Q230" s="1"/>
  <c r="R230" s="1"/>
  <c r="P325"/>
  <c r="Q325" s="1"/>
  <c r="R325" s="1"/>
  <c r="I325"/>
  <c r="J325" s="1"/>
  <c r="Y325" s="1"/>
  <c r="Z325" s="1"/>
  <c r="AA325" s="1"/>
  <c r="I115"/>
  <c r="J115" s="1"/>
  <c r="Y115" s="1"/>
  <c r="Z115" s="1"/>
  <c r="AA115" s="1"/>
  <c r="I87"/>
  <c r="J87" s="1"/>
  <c r="Y87" s="1"/>
  <c r="Z87" s="1"/>
  <c r="AA87" s="1"/>
  <c r="I192"/>
  <c r="J192" s="1"/>
  <c r="Y192" s="1"/>
  <c r="Z192" s="1"/>
  <c r="AA192" s="1"/>
  <c r="I319"/>
  <c r="J319" s="1"/>
  <c r="Y319" s="1"/>
  <c r="Z319" s="1"/>
  <c r="AA319" s="1"/>
  <c r="I347"/>
  <c r="J347" s="1"/>
  <c r="Y347" s="1"/>
  <c r="Z347" s="1"/>
  <c r="AA347" s="1"/>
  <c r="I122"/>
  <c r="J122" s="1"/>
  <c r="Y122" s="1"/>
  <c r="Z122" s="1"/>
  <c r="AA122" s="1"/>
  <c r="I270"/>
  <c r="J270" s="1"/>
  <c r="Y270" s="1"/>
  <c r="Z270" s="1"/>
  <c r="AA270" s="1"/>
  <c r="I200"/>
  <c r="J200" s="1"/>
  <c r="Y200" s="1"/>
  <c r="Z200" s="1"/>
  <c r="AA200" s="1"/>
  <c r="I130"/>
  <c r="J130" s="1"/>
  <c r="Y130" s="1"/>
  <c r="Z130" s="1"/>
  <c r="AA130" s="1"/>
  <c r="I134"/>
  <c r="J134" s="1"/>
  <c r="Y134" s="1"/>
  <c r="Z134" s="1"/>
  <c r="AA134" s="1"/>
  <c r="I276"/>
  <c r="J276" s="1"/>
  <c r="Y276" s="1"/>
  <c r="Z276" s="1"/>
  <c r="AA276" s="1"/>
  <c r="I88"/>
  <c r="J88" s="1"/>
  <c r="Y88" s="1"/>
  <c r="Z88" s="1"/>
  <c r="I74"/>
  <c r="J74" s="1"/>
  <c r="Y74" s="1"/>
  <c r="Z74" s="1"/>
  <c r="AA74" s="1"/>
  <c r="I255"/>
  <c r="J255" s="1"/>
  <c r="Y255" s="1"/>
  <c r="Z255" s="1"/>
  <c r="AA255" s="1"/>
  <c r="K37" i="11" s="1"/>
  <c r="K36" s="1"/>
  <c r="I17" i="7"/>
  <c r="J17" s="1"/>
  <c r="Y17" s="1"/>
  <c r="Z17" s="1"/>
  <c r="AA17" s="1"/>
  <c r="I256"/>
  <c r="J256" s="1"/>
  <c r="Y256" s="1"/>
  <c r="Z256" s="1"/>
  <c r="AA256" s="1"/>
  <c r="I234"/>
  <c r="J234" s="1"/>
  <c r="Y234" s="1"/>
  <c r="Z234" s="1"/>
  <c r="AA234" s="1"/>
  <c r="I326"/>
  <c r="J326" s="1"/>
  <c r="Y326" s="1"/>
  <c r="Z326" s="1"/>
  <c r="AA326" s="1"/>
  <c r="I206"/>
  <c r="J206" s="1"/>
  <c r="Y206" s="1"/>
  <c r="Z206" s="1"/>
  <c r="AA206" s="1"/>
  <c r="I2"/>
  <c r="J2" s="1"/>
  <c r="Y2" s="1"/>
  <c r="Z2" s="1"/>
  <c r="AA2" s="1"/>
  <c r="I185"/>
  <c r="J185" s="1"/>
  <c r="Y185" s="1"/>
  <c r="Z185" s="1"/>
  <c r="O366"/>
  <c r="P366" s="1"/>
  <c r="Q366" s="1"/>
  <c r="R366" s="1"/>
  <c r="P81"/>
  <c r="Q81" s="1"/>
  <c r="R81" s="1"/>
  <c r="P66"/>
  <c r="Q66" s="1"/>
  <c r="R66" s="1"/>
  <c r="O281"/>
  <c r="P281" s="1"/>
  <c r="Q281" s="1"/>
  <c r="R281" s="1"/>
  <c r="P221"/>
  <c r="Q221" s="1"/>
  <c r="R221" s="1"/>
  <c r="O220"/>
  <c r="O135"/>
  <c r="P135" s="1"/>
  <c r="Q135" s="1"/>
  <c r="R135" s="1"/>
  <c r="O328"/>
  <c r="P328" s="1"/>
  <c r="Q328" s="1"/>
  <c r="R328" s="1"/>
  <c r="O34"/>
  <c r="P34" s="1"/>
  <c r="Q34" s="1"/>
  <c r="R34" s="1"/>
  <c r="O357"/>
  <c r="P357" s="1"/>
  <c r="Q357" s="1"/>
  <c r="R357" s="1"/>
  <c r="O193"/>
  <c r="O12"/>
  <c r="P12" s="1"/>
  <c r="Q12" s="1"/>
  <c r="R12" s="1"/>
  <c r="O335"/>
  <c r="P335" s="1"/>
  <c r="Q335" s="1"/>
  <c r="R335" s="1"/>
  <c r="O291"/>
  <c r="P102"/>
  <c r="Q102" s="1"/>
  <c r="R102" s="1"/>
  <c r="O24"/>
  <c r="P73"/>
  <c r="Q73" s="1"/>
  <c r="R73" s="1"/>
  <c r="O359"/>
  <c r="P359" s="1"/>
  <c r="Q359" s="1"/>
  <c r="R359" s="1"/>
  <c r="P213"/>
  <c r="Q213" s="1"/>
  <c r="R213" s="1"/>
  <c r="O5"/>
  <c r="P5" s="1"/>
  <c r="Q5" s="1"/>
  <c r="R5" s="1"/>
  <c r="P18"/>
  <c r="Q18" s="1"/>
  <c r="R18" s="1"/>
  <c r="O242"/>
  <c r="O9"/>
  <c r="P9" s="1"/>
  <c r="Q9" s="1"/>
  <c r="R9" s="1"/>
  <c r="O330"/>
  <c r="P330" s="1"/>
  <c r="Q330" s="1"/>
  <c r="R330" s="1"/>
  <c r="O237"/>
  <c r="P237" s="1"/>
  <c r="Q237" s="1"/>
  <c r="R237" s="1"/>
  <c r="O36"/>
  <c r="P36" s="1"/>
  <c r="Q36" s="1"/>
  <c r="R36" s="1"/>
  <c r="O296"/>
  <c r="P296" s="1"/>
  <c r="Q296" s="1"/>
  <c r="R296" s="1"/>
  <c r="O10"/>
  <c r="I311"/>
  <c r="J311" s="1"/>
  <c r="Y311" s="1"/>
  <c r="Z311" s="1"/>
  <c r="AA311" s="1"/>
  <c r="I316"/>
  <c r="J316" s="1"/>
  <c r="Y316" s="1"/>
  <c r="Z316" s="1"/>
  <c r="AA316" s="1"/>
  <c r="I157"/>
  <c r="J157" s="1"/>
  <c r="Y157" s="1"/>
  <c r="Z157" s="1"/>
  <c r="AA157" s="1"/>
  <c r="I179"/>
  <c r="J179" s="1"/>
  <c r="Y179" s="1"/>
  <c r="Z179" s="1"/>
  <c r="I94"/>
  <c r="J94" s="1"/>
  <c r="Y94" s="1"/>
  <c r="Z94" s="1"/>
  <c r="AA94" s="1"/>
  <c r="I144"/>
  <c r="J144" s="1"/>
  <c r="Y144" s="1"/>
  <c r="Z144" s="1"/>
  <c r="AA144" s="1"/>
  <c r="I277"/>
  <c r="J277" s="1"/>
  <c r="Y277" s="1"/>
  <c r="Z277" s="1"/>
  <c r="AA277" s="1"/>
  <c r="I116"/>
  <c r="J116" s="1"/>
  <c r="Y116" s="1"/>
  <c r="Z116" s="1"/>
  <c r="AA116" s="1"/>
  <c r="I96"/>
  <c r="J96" s="1"/>
  <c r="Y96" s="1"/>
  <c r="Z96" s="1"/>
  <c r="AA96" s="1"/>
  <c r="I354"/>
  <c r="J354" s="1"/>
  <c r="Y354" s="1"/>
  <c r="Z354" s="1"/>
  <c r="AA354" s="1"/>
  <c r="I137"/>
  <c r="J137" s="1"/>
  <c r="Y137" s="1"/>
  <c r="Z137" s="1"/>
  <c r="AA137" s="1"/>
  <c r="I52"/>
  <c r="J52" s="1"/>
  <c r="Y52" s="1"/>
  <c r="Z52" s="1"/>
  <c r="AA52" s="1"/>
  <c r="I262"/>
  <c r="J262" s="1"/>
  <c r="Y262" s="1"/>
  <c r="Z262" s="1"/>
  <c r="AA262" s="1"/>
  <c r="I241"/>
  <c r="J241" s="1"/>
  <c r="Y241" s="1"/>
  <c r="Z241" s="1"/>
  <c r="I283"/>
  <c r="J283" s="1"/>
  <c r="Y283" s="1"/>
  <c r="Z283" s="1"/>
  <c r="AA283" s="1"/>
  <c r="I306"/>
  <c r="J306" s="1"/>
  <c r="Y306" s="1"/>
  <c r="Z306" s="1"/>
  <c r="AA306" s="1"/>
  <c r="I269"/>
  <c r="J269" s="1"/>
  <c r="Y269" s="1"/>
  <c r="Z269" s="1"/>
  <c r="AA269" s="1"/>
  <c r="P123"/>
  <c r="Q123" s="1"/>
  <c r="I123"/>
  <c r="J123" s="1"/>
  <c r="Y123" s="1"/>
  <c r="Z123" s="1"/>
  <c r="I45"/>
  <c r="J45" s="1"/>
  <c r="Y45" s="1"/>
  <c r="Z45" s="1"/>
  <c r="AA45" s="1"/>
  <c r="I353"/>
  <c r="J353" s="1"/>
  <c r="Y353" s="1"/>
  <c r="Z353" s="1"/>
  <c r="AA353" s="1"/>
  <c r="I80"/>
  <c r="J80" s="1"/>
  <c r="Y80" s="1"/>
  <c r="Z80" s="1"/>
  <c r="AA80" s="1"/>
  <c r="I340"/>
  <c r="J340" s="1"/>
  <c r="Y340" s="1"/>
  <c r="Z340" s="1"/>
  <c r="I60"/>
  <c r="J60" s="1"/>
  <c r="Y60" s="1"/>
  <c r="Z60" s="1"/>
  <c r="AA60" s="1"/>
  <c r="I101"/>
  <c r="J101" s="1"/>
  <c r="Y101" s="1"/>
  <c r="Z101" s="1"/>
  <c r="AA101" s="1"/>
  <c r="E3" i="1"/>
  <c r="F3" s="1"/>
  <c r="G3" s="1"/>
  <c r="H3" s="1"/>
  <c r="I3" s="1"/>
  <c r="J3" s="1"/>
  <c r="T33" i="5"/>
  <c r="W33" s="1"/>
  <c r="K104"/>
  <c r="L104" s="1"/>
  <c r="K146"/>
  <c r="L146" s="1"/>
  <c r="K246"/>
  <c r="L246" s="1"/>
  <c r="K346"/>
  <c r="L346" s="1"/>
  <c r="K63"/>
  <c r="L63" s="1"/>
  <c r="K247"/>
  <c r="L247" s="1"/>
  <c r="K55"/>
  <c r="L55" s="1"/>
  <c r="K101"/>
  <c r="L101" s="1"/>
  <c r="K303"/>
  <c r="L303" s="1"/>
  <c r="K317"/>
  <c r="L317" s="1"/>
  <c r="K41"/>
  <c r="L41" s="1"/>
  <c r="K89"/>
  <c r="L89" s="1"/>
  <c r="K129"/>
  <c r="L129" s="1"/>
  <c r="K173"/>
  <c r="L173" s="1"/>
  <c r="K213"/>
  <c r="L213" s="1"/>
  <c r="K253"/>
  <c r="L253" s="1"/>
  <c r="K301"/>
  <c r="L301" s="1"/>
  <c r="K340"/>
  <c r="L340" s="1"/>
  <c r="K91"/>
  <c r="L91" s="1"/>
  <c r="K166"/>
  <c r="L166" s="1"/>
  <c r="K260"/>
  <c r="L260" s="1"/>
  <c r="K319"/>
  <c r="L319" s="1"/>
  <c r="K192"/>
  <c r="L192" s="1"/>
  <c r="K271"/>
  <c r="L271" s="1"/>
  <c r="K212"/>
  <c r="L212" s="1"/>
  <c r="K127"/>
  <c r="L127" s="1"/>
  <c r="K183"/>
  <c r="L183" s="1"/>
  <c r="K251"/>
  <c r="L251" s="1"/>
  <c r="K311"/>
  <c r="L311" s="1"/>
  <c r="K351"/>
  <c r="L351" s="1"/>
  <c r="K119"/>
  <c r="L119" s="1"/>
  <c r="K43"/>
  <c r="L43" s="1"/>
  <c r="K61"/>
  <c r="L61" s="1"/>
  <c r="K62"/>
  <c r="L62" s="1"/>
  <c r="K102"/>
  <c r="L102" s="1"/>
  <c r="K142"/>
  <c r="L142" s="1"/>
  <c r="K186"/>
  <c r="L186" s="1"/>
  <c r="K226"/>
  <c r="L226" s="1"/>
  <c r="K266"/>
  <c r="L266" s="1"/>
  <c r="K310"/>
  <c r="L310" s="1"/>
  <c r="K358"/>
  <c r="L358" s="1"/>
  <c r="K112"/>
  <c r="L112" s="1"/>
  <c r="K159"/>
  <c r="L159" s="1"/>
  <c r="K259"/>
  <c r="L259" s="1"/>
  <c r="K326"/>
  <c r="L326" s="1"/>
  <c r="K357"/>
  <c r="L357" s="1"/>
  <c r="K162"/>
  <c r="L162" s="1"/>
  <c r="K296"/>
  <c r="L296" s="1"/>
  <c r="K224"/>
  <c r="L224" s="1"/>
  <c r="K289"/>
  <c r="L289" s="1"/>
  <c r="K65"/>
  <c r="L65" s="1"/>
  <c r="K105"/>
  <c r="L105" s="1"/>
  <c r="K141"/>
  <c r="L141" s="1"/>
  <c r="K189"/>
  <c r="L189" s="1"/>
  <c r="K225"/>
  <c r="L225" s="1"/>
  <c r="K269"/>
  <c r="L269" s="1"/>
  <c r="K321"/>
  <c r="L321" s="1"/>
  <c r="K207"/>
  <c r="L207" s="1"/>
  <c r="K59"/>
  <c r="L59" s="1"/>
  <c r="K323"/>
  <c r="L323" s="1"/>
  <c r="K216"/>
  <c r="L216" s="1"/>
  <c r="K172"/>
  <c r="L172" s="1"/>
  <c r="K111"/>
  <c r="L111" s="1"/>
  <c r="K42"/>
  <c r="L42" s="1"/>
  <c r="K154"/>
  <c r="L154" s="1"/>
  <c r="K238"/>
  <c r="L238" s="1"/>
  <c r="K76"/>
  <c r="L76" s="1"/>
  <c r="K287"/>
  <c r="L287" s="1"/>
  <c r="K214"/>
  <c r="L214" s="1"/>
  <c r="K57"/>
  <c r="L57" s="1"/>
  <c r="K137"/>
  <c r="L137" s="1"/>
  <c r="K261"/>
  <c r="L261" s="1"/>
  <c r="M261" s="1"/>
  <c r="N261" s="1"/>
  <c r="X261" s="1"/>
  <c r="Z261" s="1"/>
  <c r="AA261" s="1"/>
  <c r="K108"/>
  <c r="L108" s="1"/>
  <c r="K163"/>
  <c r="L163" s="1"/>
  <c r="K355"/>
  <c r="L355" s="1"/>
  <c r="M355" s="1"/>
  <c r="N355" s="1"/>
  <c r="X355" s="1"/>
  <c r="K90"/>
  <c r="L90" s="1"/>
  <c r="K270"/>
  <c r="L270" s="1"/>
  <c r="M270" s="1"/>
  <c r="N270" s="1"/>
  <c r="X270" s="1"/>
  <c r="Z270" s="1"/>
  <c r="AA270" s="1"/>
  <c r="K175"/>
  <c r="L175" s="1"/>
  <c r="K276"/>
  <c r="L276" s="1"/>
  <c r="K69"/>
  <c r="L69" s="1"/>
  <c r="M69" s="1"/>
  <c r="N69" s="1"/>
  <c r="X69" s="1"/>
  <c r="K139"/>
  <c r="L139" s="1"/>
  <c r="K100"/>
  <c r="L100" s="1"/>
  <c r="M100" s="1"/>
  <c r="N100" s="1"/>
  <c r="X100" s="1"/>
  <c r="Z100" s="1"/>
  <c r="AA100" s="1"/>
  <c r="K160"/>
  <c r="L160" s="1"/>
  <c r="K300"/>
  <c r="L300" s="1"/>
  <c r="M300" s="1"/>
  <c r="N300" s="1"/>
  <c r="X300" s="1"/>
  <c r="K52"/>
  <c r="L52" s="1"/>
  <c r="K60"/>
  <c r="L60" s="1"/>
  <c r="M60" s="1"/>
  <c r="N60" s="1"/>
  <c r="X60" s="1"/>
  <c r="Z60" s="1"/>
  <c r="AA60" s="1"/>
  <c r="K167"/>
  <c r="L167" s="1"/>
  <c r="K343"/>
  <c r="L343" s="1"/>
  <c r="M343" s="1"/>
  <c r="N343" s="1"/>
  <c r="X343" s="1"/>
  <c r="Z343" s="1"/>
  <c r="AA343" s="1"/>
  <c r="K95"/>
  <c r="L95" s="1"/>
  <c r="K237"/>
  <c r="L237" s="1"/>
  <c r="M237" s="1"/>
  <c r="N237" s="1"/>
  <c r="X237" s="1"/>
  <c r="K150"/>
  <c r="L150" s="1"/>
  <c r="K234"/>
  <c r="L234" s="1"/>
  <c r="M234" s="1"/>
  <c r="N234" s="1"/>
  <c r="X234" s="1"/>
  <c r="Z234" s="1"/>
  <c r="AA234" s="1"/>
  <c r="K366"/>
  <c r="L366" s="1"/>
  <c r="K72"/>
  <c r="L72" s="1"/>
  <c r="M72" s="1"/>
  <c r="N72" s="1"/>
  <c r="X72" s="1"/>
  <c r="Z72" s="1"/>
  <c r="K280"/>
  <c r="L280" s="1"/>
  <c r="K330"/>
  <c r="L330" s="1"/>
  <c r="K157"/>
  <c r="L157" s="1"/>
  <c r="K233"/>
  <c r="L233" s="1"/>
  <c r="M233" s="1"/>
  <c r="N233" s="1"/>
  <c r="X233" s="1"/>
  <c r="Z233" s="1"/>
  <c r="AA233" s="1"/>
  <c r="K338"/>
  <c r="L338" s="1"/>
  <c r="K64"/>
  <c r="L64" s="1"/>
  <c r="M64" s="1"/>
  <c r="N64" s="1"/>
  <c r="X64" s="1"/>
  <c r="Z64" s="1"/>
  <c r="AA64" s="1"/>
  <c r="K328"/>
  <c r="L328" s="1"/>
  <c r="M328" s="1"/>
  <c r="N328" s="1"/>
  <c r="X328" s="1"/>
  <c r="K187"/>
  <c r="L187" s="1"/>
  <c r="K70"/>
  <c r="L70" s="1"/>
  <c r="M70" s="1"/>
  <c r="N70" s="1"/>
  <c r="X70" s="1"/>
  <c r="Z70" s="1"/>
  <c r="AA70" s="1"/>
  <c r="K190"/>
  <c r="L190" s="1"/>
  <c r="K248"/>
  <c r="L248" s="1"/>
  <c r="M248" s="1"/>
  <c r="N248" s="1"/>
  <c r="X248" s="1"/>
  <c r="Z248" s="1"/>
  <c r="AA248" s="1"/>
  <c r="K45"/>
  <c r="L45" s="1"/>
  <c r="K275"/>
  <c r="L275" s="1"/>
  <c r="M275" s="1"/>
  <c r="N275" s="1"/>
  <c r="X275" s="1"/>
  <c r="Z275" s="1"/>
  <c r="AA275" s="1"/>
  <c r="K180"/>
  <c r="L180" s="1"/>
  <c r="K181"/>
  <c r="L181" s="1"/>
  <c r="M181" s="1"/>
  <c r="N181" s="1"/>
  <c r="X181" s="1"/>
  <c r="K78"/>
  <c r="L78" s="1"/>
  <c r="K118"/>
  <c r="L118" s="1"/>
  <c r="M118" s="1"/>
  <c r="N118" s="1"/>
  <c r="X118" s="1"/>
  <c r="K202"/>
  <c r="L202" s="1"/>
  <c r="K282"/>
  <c r="L282" s="1"/>
  <c r="M282" s="1"/>
  <c r="N282" s="1"/>
  <c r="X282" s="1"/>
  <c r="Z282" s="1"/>
  <c r="AA282" s="1"/>
  <c r="K334"/>
  <c r="L334" s="1"/>
  <c r="K336"/>
  <c r="L336" s="1"/>
  <c r="M336" s="1"/>
  <c r="N336" s="1"/>
  <c r="X336" s="1"/>
  <c r="Z336" s="1"/>
  <c r="AA336" s="1"/>
  <c r="K124"/>
  <c r="L124" s="1"/>
  <c r="K208"/>
  <c r="L208" s="1"/>
  <c r="M208" s="1"/>
  <c r="N208" s="1"/>
  <c r="X208" s="1"/>
  <c r="K353"/>
  <c r="L353" s="1"/>
  <c r="K149"/>
  <c r="L149" s="1"/>
  <c r="M149" s="1"/>
  <c r="N149" s="1"/>
  <c r="X149" s="1"/>
  <c r="Z149" s="1"/>
  <c r="AA149" s="1"/>
  <c r="K272"/>
  <c r="L272" s="1"/>
  <c r="K53"/>
  <c r="L53" s="1"/>
  <c r="M53" s="1"/>
  <c r="N53" s="1"/>
  <c r="X53" s="1"/>
  <c r="Z53" s="1"/>
  <c r="AA53" s="1"/>
  <c r="K97"/>
  <c r="L97" s="1"/>
  <c r="K185"/>
  <c r="L185" s="1"/>
  <c r="M185" s="1"/>
  <c r="N185" s="1"/>
  <c r="X185" s="1"/>
  <c r="Z185" s="1"/>
  <c r="AA185" s="1"/>
  <c r="K221"/>
  <c r="L221" s="1"/>
  <c r="K313"/>
  <c r="L313" s="1"/>
  <c r="M313" s="1"/>
  <c r="N313" s="1"/>
  <c r="X313" s="1"/>
  <c r="K262"/>
  <c r="L262" s="1"/>
  <c r="K196"/>
  <c r="L196" s="1"/>
  <c r="M196" s="1"/>
  <c r="N196" s="1"/>
  <c r="X196" s="1"/>
  <c r="Z196" s="1"/>
  <c r="AA196" s="1"/>
  <c r="K39"/>
  <c r="L39" s="1"/>
  <c r="K291"/>
  <c r="L291" s="1"/>
  <c r="M291" s="1"/>
  <c r="N291" s="1"/>
  <c r="X291" s="1"/>
  <c r="Z291" s="1"/>
  <c r="AA291" s="1"/>
  <c r="K148"/>
  <c r="L148" s="1"/>
  <c r="K44"/>
  <c r="L44" s="1"/>
  <c r="M44" s="1"/>
  <c r="N44" s="1"/>
  <c r="X44" s="1"/>
  <c r="Z44" s="1"/>
  <c r="AA44" s="1"/>
  <c r="K170"/>
  <c r="L170" s="1"/>
  <c r="K362"/>
  <c r="L362" s="1"/>
  <c r="M362" s="1"/>
  <c r="N362" s="1"/>
  <c r="X362" s="1"/>
  <c r="K86"/>
  <c r="L86" s="1"/>
  <c r="K341"/>
  <c r="L341" s="1"/>
  <c r="M341" s="1"/>
  <c r="N341" s="1"/>
  <c r="X341" s="1"/>
  <c r="K164"/>
  <c r="L164" s="1"/>
  <c r="K47"/>
  <c r="L47" s="1"/>
  <c r="M47" s="1"/>
  <c r="N47" s="1"/>
  <c r="X47" s="1"/>
  <c r="K264"/>
  <c r="L264" s="1"/>
  <c r="K51"/>
  <c r="L51" s="1"/>
  <c r="M51" s="1"/>
  <c r="N51" s="1"/>
  <c r="X51" s="1"/>
  <c r="Z51" s="1"/>
  <c r="AA51" s="1"/>
  <c r="K243"/>
  <c r="L243" s="1"/>
  <c r="K331"/>
  <c r="L331" s="1"/>
  <c r="M331" s="1"/>
  <c r="N331" s="1"/>
  <c r="X331" s="1"/>
  <c r="Z331" s="1"/>
  <c r="AA331" s="1"/>
  <c r="K75"/>
  <c r="L75" s="1"/>
  <c r="K227"/>
  <c r="L227" s="1"/>
  <c r="M227" s="1"/>
  <c r="N227" s="1"/>
  <c r="X227" s="1"/>
  <c r="Z227" s="1"/>
  <c r="AA227" s="1"/>
  <c r="K155"/>
  <c r="L155" s="1"/>
  <c r="K240"/>
  <c r="L240" s="1"/>
  <c r="M240" s="1"/>
  <c r="N240" s="1"/>
  <c r="X240" s="1"/>
  <c r="Z240" s="1"/>
  <c r="AA240" s="1"/>
  <c r="K145"/>
  <c r="L145" s="1"/>
  <c r="K103"/>
  <c r="L103" s="1"/>
  <c r="M103" s="1"/>
  <c r="N103" s="1"/>
  <c r="X103" s="1"/>
  <c r="K235"/>
  <c r="L235" s="1"/>
  <c r="K295"/>
  <c r="L295" s="1"/>
  <c r="M295" s="1"/>
  <c r="N295" s="1"/>
  <c r="X295" s="1"/>
  <c r="Z295" s="1"/>
  <c r="AA295" s="1"/>
  <c r="K325"/>
  <c r="L325" s="1"/>
  <c r="M325" s="1"/>
  <c r="N325" s="1"/>
  <c r="X325" s="1"/>
  <c r="Z325" s="1"/>
  <c r="AA325" s="1"/>
  <c r="K74"/>
  <c r="L74" s="1"/>
  <c r="K110"/>
  <c r="L110" s="1"/>
  <c r="M110" s="1"/>
  <c r="N110" s="1"/>
  <c r="X110" s="1"/>
  <c r="K194"/>
  <c r="L194" s="1"/>
  <c r="K278"/>
  <c r="L278" s="1"/>
  <c r="M278" s="1"/>
  <c r="N278" s="1"/>
  <c r="X278" s="1"/>
  <c r="K318"/>
  <c r="L318" s="1"/>
  <c r="K116"/>
  <c r="L116" s="1"/>
  <c r="M116" s="1"/>
  <c r="N116" s="1"/>
  <c r="X116" s="1"/>
  <c r="Z116" s="1"/>
  <c r="AA116" s="1"/>
  <c r="K184"/>
  <c r="L184" s="1"/>
  <c r="K48"/>
  <c r="L48" s="1"/>
  <c r="K179"/>
  <c r="L179" s="1"/>
  <c r="M179" s="1"/>
  <c r="N179" s="1"/>
  <c r="X179" s="1"/>
  <c r="Z179" s="1"/>
  <c r="AA179" s="1"/>
  <c r="K244"/>
  <c r="L244" s="1"/>
  <c r="K77"/>
  <c r="L77" s="1"/>
  <c r="K113"/>
  <c r="L113" s="1"/>
  <c r="K197"/>
  <c r="L197" s="1"/>
  <c r="M197" s="1"/>
  <c r="N197" s="1"/>
  <c r="X197" s="1"/>
  <c r="K277"/>
  <c r="L277" s="1"/>
  <c r="K349"/>
  <c r="L349" s="1"/>
  <c r="K88"/>
  <c r="L88" s="1"/>
  <c r="K352"/>
  <c r="L352" s="1"/>
  <c r="M352" s="1"/>
  <c r="N352" s="1"/>
  <c r="X352" s="1"/>
  <c r="Z352" s="1"/>
  <c r="AA352" s="1"/>
  <c r="K231"/>
  <c r="L231" s="1"/>
  <c r="K131"/>
  <c r="L131" s="1"/>
  <c r="K255"/>
  <c r="L255" s="1"/>
  <c r="M255" s="1"/>
  <c r="N255" s="1"/>
  <c r="X255" s="1"/>
  <c r="Z255" s="1"/>
  <c r="AA255" s="1"/>
  <c r="K304"/>
  <c r="L304" s="1"/>
  <c r="M304" s="1"/>
  <c r="N304" s="1"/>
  <c r="X304" s="1"/>
  <c r="Z304" s="1"/>
  <c r="AA304" s="1"/>
  <c r="K79"/>
  <c r="L79" s="1"/>
  <c r="K284"/>
  <c r="L284" s="1"/>
  <c r="M284" s="1"/>
  <c r="N284" s="1"/>
  <c r="X284" s="1"/>
  <c r="Z284" s="1"/>
  <c r="AA284" s="1"/>
  <c r="K171"/>
  <c r="L171" s="1"/>
  <c r="M171" s="1"/>
  <c r="N171" s="1"/>
  <c r="X171" s="1"/>
  <c r="Z171" s="1"/>
  <c r="AA171" s="1"/>
  <c r="K293"/>
  <c r="L293" s="1"/>
  <c r="K98"/>
  <c r="L98" s="1"/>
  <c r="K138"/>
  <c r="L138" s="1"/>
  <c r="M138" s="1"/>
  <c r="N138" s="1"/>
  <c r="X138" s="1"/>
  <c r="K222"/>
  <c r="L222" s="1"/>
  <c r="K258"/>
  <c r="L258" s="1"/>
  <c r="K302"/>
  <c r="L302" s="1"/>
  <c r="K152"/>
  <c r="L152" s="1"/>
  <c r="K322"/>
  <c r="L322" s="1"/>
  <c r="M322" s="1"/>
  <c r="N322" s="1"/>
  <c r="X322" s="1"/>
  <c r="Z322" s="1"/>
  <c r="AA322" s="1"/>
  <c r="K195"/>
  <c r="L195" s="1"/>
  <c r="K265"/>
  <c r="L265" s="1"/>
  <c r="K81"/>
  <c r="L81" s="1"/>
  <c r="M81" s="1"/>
  <c r="N81" s="1"/>
  <c r="X81" s="1"/>
  <c r="Z81" s="1"/>
  <c r="AA81" s="1"/>
  <c r="K117"/>
  <c r="L117" s="1"/>
  <c r="M117" s="1"/>
  <c r="N117" s="1"/>
  <c r="X117" s="1"/>
  <c r="K201"/>
  <c r="L201" s="1"/>
  <c r="K281"/>
  <c r="L281" s="1"/>
  <c r="K176"/>
  <c r="L176" s="1"/>
  <c r="K283"/>
  <c r="L283" s="1"/>
  <c r="M283" s="1"/>
  <c r="N283" s="1"/>
  <c r="X283" s="1"/>
  <c r="Z283" s="1"/>
  <c r="AA283" s="1"/>
  <c r="K241"/>
  <c r="L241" s="1"/>
  <c r="K219"/>
  <c r="L219" s="1"/>
  <c r="K339"/>
  <c r="L339" s="1"/>
  <c r="K132"/>
  <c r="L132" s="1"/>
  <c r="M132" s="1"/>
  <c r="N132" s="1"/>
  <c r="X132" s="1"/>
  <c r="K126"/>
  <c r="L126" s="1"/>
  <c r="K230"/>
  <c r="L230" s="1"/>
  <c r="K360"/>
  <c r="L360" s="1"/>
  <c r="M360" s="1"/>
  <c r="N360" s="1"/>
  <c r="X360" s="1"/>
  <c r="Z360" s="1"/>
  <c r="AA360" s="1"/>
  <c r="K268"/>
  <c r="L268" s="1"/>
  <c r="M268" s="1"/>
  <c r="N268" s="1"/>
  <c r="X268" s="1"/>
  <c r="Z268" s="1"/>
  <c r="AA268" s="1"/>
  <c r="K123"/>
  <c r="L123" s="1"/>
  <c r="K198"/>
  <c r="L198" s="1"/>
  <c r="K211"/>
  <c r="L211" s="1"/>
  <c r="M211" s="1"/>
  <c r="N211" s="1"/>
  <c r="X211" s="1"/>
  <c r="Z211" s="1"/>
  <c r="AA211" s="1"/>
  <c r="K205"/>
  <c r="L205" s="1"/>
  <c r="M205" s="1"/>
  <c r="N205" s="1"/>
  <c r="X205" s="1"/>
  <c r="Z205" s="1"/>
  <c r="AA205" s="1"/>
  <c r="K203"/>
  <c r="L203" s="1"/>
  <c r="K307"/>
  <c r="L307" s="1"/>
  <c r="K364"/>
  <c r="L364" s="1"/>
  <c r="K188"/>
  <c r="L188" s="1"/>
  <c r="M188" s="1"/>
  <c r="N188" s="1"/>
  <c r="X188" s="1"/>
  <c r="K267"/>
  <c r="L267" s="1"/>
  <c r="K204"/>
  <c r="L204" s="1"/>
  <c r="K67"/>
  <c r="L67" s="1"/>
  <c r="K274"/>
  <c r="L274" s="1"/>
  <c r="K135"/>
  <c r="L135" s="1"/>
  <c r="K263"/>
  <c r="L263" s="1"/>
  <c r="K359"/>
  <c r="L359" s="1"/>
  <c r="M359" s="1"/>
  <c r="N359" s="1"/>
  <c r="X359" s="1"/>
  <c r="Z359" s="1"/>
  <c r="AA359" s="1"/>
  <c r="K156"/>
  <c r="L156" s="1"/>
  <c r="K54"/>
  <c r="L54" s="1"/>
  <c r="K130"/>
  <c r="L130" s="1"/>
  <c r="M130" s="1"/>
  <c r="N130" s="1"/>
  <c r="X130" s="1"/>
  <c r="K218"/>
  <c r="L218" s="1"/>
  <c r="M218" s="1"/>
  <c r="N218" s="1"/>
  <c r="X218" s="1"/>
  <c r="Z218" s="1"/>
  <c r="AA218" s="1"/>
  <c r="K298"/>
  <c r="L298" s="1"/>
  <c r="K144"/>
  <c r="L144" s="1"/>
  <c r="K252"/>
  <c r="L252" s="1"/>
  <c r="K345"/>
  <c r="L345" s="1"/>
  <c r="K128"/>
  <c r="L128" s="1"/>
  <c r="K256"/>
  <c r="L256" s="1"/>
  <c r="M256" s="1"/>
  <c r="N256" s="1"/>
  <c r="X256" s="1"/>
  <c r="Z256" s="1"/>
  <c r="AA256" s="1"/>
  <c r="K324"/>
  <c r="L324" s="1"/>
  <c r="K49"/>
  <c r="L49" s="1"/>
  <c r="K133"/>
  <c r="L133" s="1"/>
  <c r="M133" s="1"/>
  <c r="N133" s="1"/>
  <c r="X133" s="1"/>
  <c r="Z133" s="1"/>
  <c r="AA133" s="1"/>
  <c r="K217"/>
  <c r="L217" s="1"/>
  <c r="K257"/>
  <c r="L257" s="1"/>
  <c r="K106"/>
  <c r="L106" s="1"/>
  <c r="K210"/>
  <c r="L210" s="1"/>
  <c r="M210" s="1"/>
  <c r="N210" s="1"/>
  <c r="X210" s="1"/>
  <c r="Z210" s="1"/>
  <c r="AA210" s="1"/>
  <c r="K294"/>
  <c r="L294" s="1"/>
  <c r="M294" s="1"/>
  <c r="N294" s="1"/>
  <c r="X294" s="1"/>
  <c r="Z294" s="1"/>
  <c r="AA294" s="1"/>
  <c r="K136"/>
  <c r="L136" s="1"/>
  <c r="K308"/>
  <c r="L308" s="1"/>
  <c r="K344"/>
  <c r="L344" s="1"/>
  <c r="K239"/>
  <c r="L239" s="1"/>
  <c r="K232"/>
  <c r="L232" s="1"/>
  <c r="K73"/>
  <c r="L73" s="1"/>
  <c r="K109"/>
  <c r="L109" s="1"/>
  <c r="K153"/>
  <c r="L153" s="1"/>
  <c r="M153" s="1"/>
  <c r="N153" s="1"/>
  <c r="X153" s="1"/>
  <c r="K193"/>
  <c r="L193" s="1"/>
  <c r="K229"/>
  <c r="L229" s="1"/>
  <c r="K273"/>
  <c r="L273" s="1"/>
  <c r="K333"/>
  <c r="L333" s="1"/>
  <c r="M333" s="1"/>
  <c r="N333" s="1"/>
  <c r="X333" s="1"/>
  <c r="Z333" s="1"/>
  <c r="AA333" s="1"/>
  <c r="K140"/>
  <c r="L140" s="1"/>
  <c r="K200"/>
  <c r="L200" s="1"/>
  <c r="K288"/>
  <c r="L288" s="1"/>
  <c r="K40"/>
  <c r="L40" s="1"/>
  <c r="M40" s="1"/>
  <c r="N40" s="1"/>
  <c r="X40" s="1"/>
  <c r="K223"/>
  <c r="L223" s="1"/>
  <c r="K316"/>
  <c r="L316" s="1"/>
  <c r="K96"/>
  <c r="L96" s="1"/>
  <c r="K315"/>
  <c r="L315" s="1"/>
  <c r="K87"/>
  <c r="L87" s="1"/>
  <c r="K143"/>
  <c r="L143" s="1"/>
  <c r="K215"/>
  <c r="L215" s="1"/>
  <c r="M215" s="1"/>
  <c r="N215" s="1"/>
  <c r="X215" s="1"/>
  <c r="K279"/>
  <c r="L279" s="1"/>
  <c r="K335"/>
  <c r="L335" s="1"/>
  <c r="K367"/>
  <c r="L367" s="1"/>
  <c r="K68"/>
  <c r="L68" s="1"/>
  <c r="M68" s="1"/>
  <c r="N68" s="1"/>
  <c r="X68" s="1"/>
  <c r="K236"/>
  <c r="L236" s="1"/>
  <c r="M236" s="1"/>
  <c r="N236" s="1"/>
  <c r="X236" s="1"/>
  <c r="K191"/>
  <c r="L191" s="1"/>
  <c r="K46"/>
  <c r="L46" s="1"/>
  <c r="K82"/>
  <c r="L82" s="1"/>
  <c r="K122"/>
  <c r="L122" s="1"/>
  <c r="K158"/>
  <c r="L158" s="1"/>
  <c r="K206"/>
  <c r="L206" s="1"/>
  <c r="K242"/>
  <c r="L242" s="1"/>
  <c r="K286"/>
  <c r="L286" s="1"/>
  <c r="M286" s="1"/>
  <c r="N286" s="1"/>
  <c r="X286" s="1"/>
  <c r="K342"/>
  <c r="L342" s="1"/>
  <c r="K348"/>
  <c r="L348" s="1"/>
  <c r="M348" s="1"/>
  <c r="N348" s="1"/>
  <c r="X348" s="1"/>
  <c r="K80"/>
  <c r="L80" s="1"/>
  <c r="K134"/>
  <c r="L134" s="1"/>
  <c r="K228"/>
  <c r="L228" s="1"/>
  <c r="K299"/>
  <c r="L299" s="1"/>
  <c r="M299" s="1"/>
  <c r="N299" s="1"/>
  <c r="X299" s="1"/>
  <c r="K337"/>
  <c r="L337" s="1"/>
  <c r="K220"/>
  <c r="L220" s="1"/>
  <c r="K120"/>
  <c r="L120" s="1"/>
  <c r="K305"/>
  <c r="L305" s="1"/>
  <c r="K297"/>
  <c r="L297" s="1"/>
  <c r="K85"/>
  <c r="L85" s="1"/>
  <c r="K121"/>
  <c r="L121" s="1"/>
  <c r="K165"/>
  <c r="L165" s="1"/>
  <c r="M165" s="1"/>
  <c r="N165" s="1"/>
  <c r="X165" s="1"/>
  <c r="Z165" s="1"/>
  <c r="AA165" s="1"/>
  <c r="K209"/>
  <c r="L209" s="1"/>
  <c r="K249"/>
  <c r="L249" s="1"/>
  <c r="K285"/>
  <c r="L285" s="1"/>
  <c r="M285" s="1"/>
  <c r="N285" s="1"/>
  <c r="X285" s="1"/>
  <c r="K151"/>
  <c r="L151" s="1"/>
  <c r="K290"/>
  <c r="L290" s="1"/>
  <c r="K125"/>
  <c r="L125" s="1"/>
  <c r="K66"/>
  <c r="L66" s="1"/>
  <c r="K182"/>
  <c r="L182" s="1"/>
  <c r="K347"/>
  <c r="L347" s="1"/>
  <c r="K329"/>
  <c r="L329" s="1"/>
  <c r="K58"/>
  <c r="L58" s="1"/>
  <c r="M58" s="1"/>
  <c r="N58" s="1"/>
  <c r="X58" s="1"/>
  <c r="Z58" s="1"/>
  <c r="AA58" s="1"/>
  <c r="K178"/>
  <c r="L178" s="1"/>
  <c r="K354"/>
  <c r="L354" s="1"/>
  <c r="K107"/>
  <c r="L107" s="1"/>
  <c r="K254"/>
  <c r="L254" s="1"/>
  <c r="K84"/>
  <c r="L84" s="1"/>
  <c r="M84" s="1"/>
  <c r="N84" s="1"/>
  <c r="X84" s="1"/>
  <c r="Z84" s="1"/>
  <c r="AA84" s="1"/>
  <c r="K356"/>
  <c r="L356" s="1"/>
  <c r="K365"/>
  <c r="L365" s="1"/>
  <c r="M365" s="1"/>
  <c r="N365" s="1"/>
  <c r="X365" s="1"/>
  <c r="Z365" s="1"/>
  <c r="AA365" s="1"/>
  <c r="K161"/>
  <c r="L161" s="1"/>
  <c r="K245"/>
  <c r="L245" s="1"/>
  <c r="K361"/>
  <c r="L361" s="1"/>
  <c r="K332"/>
  <c r="L332" s="1"/>
  <c r="K99"/>
  <c r="L99" s="1"/>
  <c r="K50"/>
  <c r="L50" s="1"/>
  <c r="K314"/>
  <c r="L314" s="1"/>
  <c r="M314" s="1"/>
  <c r="N314" s="1"/>
  <c r="X314" s="1"/>
  <c r="K114"/>
  <c r="L114" s="1"/>
  <c r="M114" s="1"/>
  <c r="N114" s="1"/>
  <c r="X114" s="1"/>
  <c r="Z114" s="1"/>
  <c r="AA114" s="1"/>
  <c r="K147"/>
  <c r="L147" s="1"/>
  <c r="K312"/>
  <c r="L312" s="1"/>
  <c r="K306"/>
  <c r="L306" s="1"/>
  <c r="K83"/>
  <c r="L83" s="1"/>
  <c r="M83" s="1"/>
  <c r="N83" s="1"/>
  <c r="X83" s="1"/>
  <c r="K363"/>
  <c r="L363" s="1"/>
  <c r="M363" s="1"/>
  <c r="N363" s="1"/>
  <c r="X363" s="1"/>
  <c r="K115"/>
  <c r="L115" s="1"/>
  <c r="K56"/>
  <c r="L56" s="1"/>
  <c r="M56" s="1"/>
  <c r="N56" s="1"/>
  <c r="X56" s="1"/>
  <c r="Z56" s="1"/>
  <c r="AA56" s="1"/>
  <c r="K292"/>
  <c r="L292" s="1"/>
  <c r="K71"/>
  <c r="L71" s="1"/>
  <c r="K199"/>
  <c r="L199" s="1"/>
  <c r="K327"/>
  <c r="L327" s="1"/>
  <c r="K168"/>
  <c r="L168" s="1"/>
  <c r="M168" s="1"/>
  <c r="N168" s="1"/>
  <c r="X168" s="1"/>
  <c r="Z168" s="1"/>
  <c r="AA168" s="1"/>
  <c r="K94"/>
  <c r="L94" s="1"/>
  <c r="M94" s="1"/>
  <c r="N94" s="1"/>
  <c r="X94" s="1"/>
  <c r="Z94" s="1"/>
  <c r="AA94" s="1"/>
  <c r="K174"/>
  <c r="L174" s="1"/>
  <c r="K250"/>
  <c r="L250" s="1"/>
  <c r="M250" s="1"/>
  <c r="N250" s="1"/>
  <c r="X250" s="1"/>
  <c r="K350"/>
  <c r="L350" s="1"/>
  <c r="K92"/>
  <c r="L92" s="1"/>
  <c r="K320"/>
  <c r="L320" s="1"/>
  <c r="K169"/>
  <c r="L169" s="1"/>
  <c r="K93"/>
  <c r="L93" s="1"/>
  <c r="M93" s="1"/>
  <c r="N93" s="1"/>
  <c r="X93" s="1"/>
  <c r="Z93" s="1"/>
  <c r="AA93" s="1"/>
  <c r="K177"/>
  <c r="L177" s="1"/>
  <c r="K309"/>
  <c r="L309" s="1"/>
  <c r="M309" s="1"/>
  <c r="N309" s="1"/>
  <c r="X309" s="1"/>
  <c r="Z309" s="1"/>
  <c r="AA309" s="1"/>
  <c r="N37" i="11" l="1"/>
  <c r="N36" s="1"/>
  <c r="P354" i="7"/>
  <c r="Q354" s="1"/>
  <c r="R354" s="1"/>
  <c r="E37" i="11"/>
  <c r="E36" s="1"/>
  <c r="H37"/>
  <c r="H36" s="1"/>
  <c r="M37"/>
  <c r="M36" s="1"/>
  <c r="G37"/>
  <c r="G36" s="1"/>
  <c r="K13" i="8"/>
  <c r="K14" s="1"/>
  <c r="F37"/>
  <c r="F36" s="1"/>
  <c r="N37"/>
  <c r="N36" s="1"/>
  <c r="E37"/>
  <c r="E36" s="1"/>
  <c r="H37"/>
  <c r="H36" s="1"/>
  <c r="B141" i="9"/>
  <c r="G37" i="8"/>
  <c r="G36" s="1"/>
  <c r="D37"/>
  <c r="D36" s="1"/>
  <c r="J37"/>
  <c r="J36" s="1"/>
  <c r="P189" i="9"/>
  <c r="Q189" s="1"/>
  <c r="R189" s="1"/>
  <c r="B184" s="1"/>
  <c r="P97"/>
  <c r="Q97" s="1"/>
  <c r="R97" s="1"/>
  <c r="P350"/>
  <c r="Q350" s="1"/>
  <c r="R350" s="1"/>
  <c r="P105"/>
  <c r="Q105" s="1"/>
  <c r="R105" s="1"/>
  <c r="P343"/>
  <c r="Q343" s="1"/>
  <c r="R343" s="1"/>
  <c r="P125"/>
  <c r="Q125" s="1"/>
  <c r="R125" s="1"/>
  <c r="P210"/>
  <c r="Q210" s="1"/>
  <c r="P349"/>
  <c r="Q349" s="1"/>
  <c r="R349" s="1"/>
  <c r="C37" i="8"/>
  <c r="C36" s="1"/>
  <c r="M37"/>
  <c r="M36" s="1"/>
  <c r="I37"/>
  <c r="I36" s="1"/>
  <c r="P209" i="9"/>
  <c r="Q209" s="1"/>
  <c r="R209" s="1"/>
  <c r="P13"/>
  <c r="Q13" s="1"/>
  <c r="R13" s="1"/>
  <c r="P132"/>
  <c r="Q132" s="1"/>
  <c r="R132" s="1"/>
  <c r="P195"/>
  <c r="Q195" s="1"/>
  <c r="R195" s="1"/>
  <c r="P14"/>
  <c r="Q14" s="1"/>
  <c r="R14" s="1"/>
  <c r="P162"/>
  <c r="Q162" s="1"/>
  <c r="R162" s="1"/>
  <c r="P35"/>
  <c r="Q35" s="1"/>
  <c r="R35" s="1"/>
  <c r="P321"/>
  <c r="Q321" s="1"/>
  <c r="R321" s="1"/>
  <c r="P7"/>
  <c r="Q7" s="1"/>
  <c r="R7" s="1"/>
  <c r="B3" i="5"/>
  <c r="P203" i="9"/>
  <c r="Q203" s="1"/>
  <c r="R203" s="1"/>
  <c r="P308"/>
  <c r="Q308" s="1"/>
  <c r="R308" s="1"/>
  <c r="P41"/>
  <c r="Q41" s="1"/>
  <c r="R41" s="1"/>
  <c r="P56"/>
  <c r="Q56" s="1"/>
  <c r="R56" s="1"/>
  <c r="P126"/>
  <c r="Q126" s="1"/>
  <c r="R126" s="1"/>
  <c r="P42"/>
  <c r="Q42" s="1"/>
  <c r="R42" s="1"/>
  <c r="P300"/>
  <c r="Q300" s="1"/>
  <c r="R300" s="1"/>
  <c r="L13" i="8" s="1"/>
  <c r="L14" s="1"/>
  <c r="P238" i="9"/>
  <c r="Q238" s="1"/>
  <c r="R238" s="1"/>
  <c r="P342"/>
  <c r="Q342" s="1"/>
  <c r="R342" s="1"/>
  <c r="P104"/>
  <c r="Q104" s="1"/>
  <c r="R104" s="1"/>
  <c r="P244"/>
  <c r="Q244" s="1"/>
  <c r="R244" s="1"/>
  <c r="P70"/>
  <c r="Q70" s="1"/>
  <c r="R70" s="1"/>
  <c r="P6"/>
  <c r="Q6" s="1"/>
  <c r="R6" s="1"/>
  <c r="P84"/>
  <c r="Q84" s="1"/>
  <c r="R84" s="1"/>
  <c r="P133"/>
  <c r="Q133" s="1"/>
  <c r="R133" s="1"/>
  <c r="P237"/>
  <c r="Q237" s="1"/>
  <c r="R237" s="1"/>
  <c r="P188"/>
  <c r="Q188" s="1"/>
  <c r="R188" s="1"/>
  <c r="P77"/>
  <c r="Q77" s="1"/>
  <c r="R77" s="1"/>
  <c r="P322"/>
  <c r="Q322" s="1"/>
  <c r="R322" s="1"/>
  <c r="P34"/>
  <c r="Q34" s="1"/>
  <c r="R34" s="1"/>
  <c r="D13" i="8" s="1"/>
  <c r="D14" s="1"/>
  <c r="P160" i="9"/>
  <c r="Q160" s="1"/>
  <c r="R160" s="1"/>
  <c r="H13" i="8" s="1"/>
  <c r="H14" s="1"/>
  <c r="P98" i="9"/>
  <c r="Q98" s="1"/>
  <c r="R98" s="1"/>
  <c r="F13" i="8" s="1"/>
  <c r="F14" s="1"/>
  <c r="B78" i="9"/>
  <c r="B246"/>
  <c r="P235"/>
  <c r="Q235" s="1"/>
  <c r="R235" s="1"/>
  <c r="P360"/>
  <c r="Q360" s="1"/>
  <c r="R360" s="1"/>
  <c r="P122"/>
  <c r="Q122" s="1"/>
  <c r="R122" s="1"/>
  <c r="B354"/>
  <c r="P59"/>
  <c r="Q59" s="1"/>
  <c r="R59" s="1"/>
  <c r="P4"/>
  <c r="Q4" s="1"/>
  <c r="R4" s="1"/>
  <c r="B3" s="1"/>
  <c r="P80"/>
  <c r="Q80" s="1"/>
  <c r="R80" s="1"/>
  <c r="P67"/>
  <c r="Q67" s="1"/>
  <c r="R67" s="1"/>
  <c r="B276"/>
  <c r="P347"/>
  <c r="Q347" s="1"/>
  <c r="R347" s="1"/>
  <c r="P109"/>
  <c r="Q109" s="1"/>
  <c r="R109" s="1"/>
  <c r="P122" i="7"/>
  <c r="Q122" s="1"/>
  <c r="R122" s="1"/>
  <c r="P241"/>
  <c r="Q241" s="1"/>
  <c r="P185"/>
  <c r="Q185" s="1"/>
  <c r="P319"/>
  <c r="Q319" s="1"/>
  <c r="R319" s="1"/>
  <c r="P228"/>
  <c r="Q228" s="1"/>
  <c r="R228" s="1"/>
  <c r="P340"/>
  <c r="Q340" s="1"/>
  <c r="P130"/>
  <c r="Q130" s="1"/>
  <c r="R130" s="1"/>
  <c r="P101"/>
  <c r="Q101" s="1"/>
  <c r="R101" s="1"/>
  <c r="P353"/>
  <c r="Q353" s="1"/>
  <c r="R353" s="1"/>
  <c r="P306"/>
  <c r="Q306" s="1"/>
  <c r="R306" s="1"/>
  <c r="P52"/>
  <c r="Q52" s="1"/>
  <c r="R52" s="1"/>
  <c r="P116"/>
  <c r="Q116" s="1"/>
  <c r="R116" s="1"/>
  <c r="P94"/>
  <c r="Q94" s="1"/>
  <c r="R94" s="1"/>
  <c r="P311"/>
  <c r="Q311" s="1"/>
  <c r="R311" s="1"/>
  <c r="P206"/>
  <c r="Q206" s="1"/>
  <c r="R206" s="1"/>
  <c r="P276"/>
  <c r="Q276" s="1"/>
  <c r="R276" s="1"/>
  <c r="P200"/>
  <c r="Q200" s="1"/>
  <c r="R200" s="1"/>
  <c r="P347"/>
  <c r="Q347" s="1"/>
  <c r="R347" s="1"/>
  <c r="N13" i="11" s="1"/>
  <c r="N14" s="1"/>
  <c r="P87" i="7"/>
  <c r="Q87" s="1"/>
  <c r="R87" s="1"/>
  <c r="P136"/>
  <c r="Q136" s="1"/>
  <c r="R136" s="1"/>
  <c r="B327"/>
  <c r="B172"/>
  <c r="P2"/>
  <c r="Q2" s="1"/>
  <c r="R2" s="1"/>
  <c r="P326"/>
  <c r="Q326" s="1"/>
  <c r="R326" s="1"/>
  <c r="B78"/>
  <c r="P32"/>
  <c r="Q32" s="1"/>
  <c r="R32" s="1"/>
  <c r="P196"/>
  <c r="Q196" s="1"/>
  <c r="R196" s="1"/>
  <c r="P60"/>
  <c r="Q60" s="1"/>
  <c r="R60" s="1"/>
  <c r="P80"/>
  <c r="Q80" s="1"/>
  <c r="R80" s="1"/>
  <c r="P45"/>
  <c r="Q45" s="1"/>
  <c r="R45" s="1"/>
  <c r="P269"/>
  <c r="Q269" s="1"/>
  <c r="R269" s="1"/>
  <c r="P283"/>
  <c r="Q283" s="1"/>
  <c r="R283" s="1"/>
  <c r="P262"/>
  <c r="Q262" s="1"/>
  <c r="R262" s="1"/>
  <c r="P137"/>
  <c r="Q137" s="1"/>
  <c r="R137" s="1"/>
  <c r="P179"/>
  <c r="Q179" s="1"/>
  <c r="P316"/>
  <c r="Q316" s="1"/>
  <c r="R316" s="1"/>
  <c r="P134"/>
  <c r="Q134" s="1"/>
  <c r="R134" s="1"/>
  <c r="P172"/>
  <c r="Q172" s="1"/>
  <c r="R172" s="1"/>
  <c r="P270"/>
  <c r="Q270" s="1"/>
  <c r="R270" s="1"/>
  <c r="P164"/>
  <c r="Q164" s="1"/>
  <c r="R164" s="1"/>
  <c r="H13" i="11" s="1"/>
  <c r="H14" s="1"/>
  <c r="P171" i="7"/>
  <c r="Q171" s="1"/>
  <c r="R171" s="1"/>
  <c r="P192"/>
  <c r="Q192" s="1"/>
  <c r="R192" s="1"/>
  <c r="P115"/>
  <c r="Q115" s="1"/>
  <c r="R115" s="1"/>
  <c r="P277"/>
  <c r="Q277" s="1"/>
  <c r="R277" s="1"/>
  <c r="B337"/>
  <c r="B265"/>
  <c r="I10"/>
  <c r="J10" s="1"/>
  <c r="Y10" s="1"/>
  <c r="Z10" s="1"/>
  <c r="AA10" s="1"/>
  <c r="I291"/>
  <c r="J291" s="1"/>
  <c r="Y291" s="1"/>
  <c r="Z291" s="1"/>
  <c r="AA291" s="1"/>
  <c r="I109"/>
  <c r="J109" s="1"/>
  <c r="Y109" s="1"/>
  <c r="Z109" s="1"/>
  <c r="AA109" s="1"/>
  <c r="B110" s="1"/>
  <c r="P96"/>
  <c r="Q96" s="1"/>
  <c r="R96" s="1"/>
  <c r="P144"/>
  <c r="Q144" s="1"/>
  <c r="R144" s="1"/>
  <c r="P4"/>
  <c r="Q4" s="1"/>
  <c r="R4" s="1"/>
  <c r="P150"/>
  <c r="Q150" s="1"/>
  <c r="I220"/>
  <c r="J220" s="1"/>
  <c r="Y220" s="1"/>
  <c r="Z220" s="1"/>
  <c r="AA220" s="1"/>
  <c r="I24"/>
  <c r="J24" s="1"/>
  <c r="Y24" s="1"/>
  <c r="Z24" s="1"/>
  <c r="I193"/>
  <c r="J193" s="1"/>
  <c r="Y193" s="1"/>
  <c r="Z193" s="1"/>
  <c r="AA193" s="1"/>
  <c r="B203" s="1"/>
  <c r="I284"/>
  <c r="J284" s="1"/>
  <c r="Y284" s="1"/>
  <c r="Z284" s="1"/>
  <c r="AA284" s="1"/>
  <c r="I46"/>
  <c r="J46" s="1"/>
  <c r="Y46" s="1"/>
  <c r="Z46" s="1"/>
  <c r="AA46" s="1"/>
  <c r="B48" s="1"/>
  <c r="P234"/>
  <c r="Q234" s="1"/>
  <c r="R234" s="1"/>
  <c r="P256"/>
  <c r="Q256" s="1"/>
  <c r="R256" s="1"/>
  <c r="P17"/>
  <c r="Q17" s="1"/>
  <c r="R17" s="1"/>
  <c r="P255"/>
  <c r="Q255" s="1"/>
  <c r="R255" s="1"/>
  <c r="P74"/>
  <c r="Q74" s="1"/>
  <c r="R74" s="1"/>
  <c r="P88"/>
  <c r="Q88" s="1"/>
  <c r="B141"/>
  <c r="B354"/>
  <c r="P297"/>
  <c r="Q297" s="1"/>
  <c r="R297" s="1"/>
  <c r="P38"/>
  <c r="Q38" s="1"/>
  <c r="R38" s="1"/>
  <c r="P59"/>
  <c r="Q59" s="1"/>
  <c r="R59" s="1"/>
  <c r="P290"/>
  <c r="Q290" s="1"/>
  <c r="R290" s="1"/>
  <c r="I242"/>
  <c r="J242" s="1"/>
  <c r="Y242" s="1"/>
  <c r="Z242" s="1"/>
  <c r="AA242" s="1"/>
  <c r="I235"/>
  <c r="J235" s="1"/>
  <c r="Y235" s="1"/>
  <c r="Z235" s="1"/>
  <c r="AA235" s="1"/>
  <c r="I3"/>
  <c r="J3" s="1"/>
  <c r="Y3" s="1"/>
  <c r="Z3" s="1"/>
  <c r="AA3" s="1"/>
  <c r="M57" i="5"/>
  <c r="N57" s="1"/>
  <c r="M76"/>
  <c r="N76" s="1"/>
  <c r="M42"/>
  <c r="N42" s="1"/>
  <c r="M216"/>
  <c r="N216" s="1"/>
  <c r="X216" s="1"/>
  <c r="M321"/>
  <c r="N321" s="1"/>
  <c r="M141"/>
  <c r="N141" s="1"/>
  <c r="X141" s="1"/>
  <c r="Z141" s="1"/>
  <c r="AA141" s="1"/>
  <c r="M224"/>
  <c r="N224" s="1"/>
  <c r="M326"/>
  <c r="N326" s="1"/>
  <c r="X326" s="1"/>
  <c r="Z326" s="1"/>
  <c r="AA326" s="1"/>
  <c r="M266"/>
  <c r="N266" s="1"/>
  <c r="M102"/>
  <c r="N102" s="1"/>
  <c r="M119"/>
  <c r="N119" s="1"/>
  <c r="X119" s="1"/>
  <c r="Z119" s="1"/>
  <c r="AA119" s="1"/>
  <c r="M251"/>
  <c r="N251" s="1"/>
  <c r="M212"/>
  <c r="N212" s="1"/>
  <c r="X212" s="1"/>
  <c r="Z212" s="1"/>
  <c r="AA212" s="1"/>
  <c r="M319"/>
  <c r="N319" s="1"/>
  <c r="M340"/>
  <c r="N340" s="1"/>
  <c r="X340" s="1"/>
  <c r="Z340" s="1"/>
  <c r="AA340" s="1"/>
  <c r="M173"/>
  <c r="N173" s="1"/>
  <c r="M317"/>
  <c r="N317" s="1"/>
  <c r="M55"/>
  <c r="N55" s="1"/>
  <c r="M246"/>
  <c r="N246" s="1"/>
  <c r="X246" s="1"/>
  <c r="Z246" s="1"/>
  <c r="AA246" s="1"/>
  <c r="M177"/>
  <c r="N177" s="1"/>
  <c r="M169"/>
  <c r="N169" s="1"/>
  <c r="X169" s="1"/>
  <c r="Z169" s="1"/>
  <c r="AA169" s="1"/>
  <c r="M320"/>
  <c r="N320" s="1"/>
  <c r="M350"/>
  <c r="N350" s="1"/>
  <c r="M174"/>
  <c r="N174" s="1"/>
  <c r="M199"/>
  <c r="N199" s="1"/>
  <c r="X199" s="1"/>
  <c r="Z199" s="1"/>
  <c r="AA199" s="1"/>
  <c r="M292"/>
  <c r="N292" s="1"/>
  <c r="M115"/>
  <c r="N115" s="1"/>
  <c r="M312"/>
  <c r="N312" s="1"/>
  <c r="M50"/>
  <c r="N50" s="1"/>
  <c r="M99"/>
  <c r="N99" s="1"/>
  <c r="M361"/>
  <c r="N361" s="1"/>
  <c r="M161"/>
  <c r="N161" s="1"/>
  <c r="M356"/>
  <c r="N356" s="1"/>
  <c r="M254"/>
  <c r="N254" s="1"/>
  <c r="M354"/>
  <c r="N354" s="1"/>
  <c r="M347"/>
  <c r="N347" s="1"/>
  <c r="M66"/>
  <c r="N66" s="1"/>
  <c r="X66" s="1"/>
  <c r="Z66" s="1"/>
  <c r="AA66" s="1"/>
  <c r="M125"/>
  <c r="N125" s="1"/>
  <c r="M151"/>
  <c r="N151" s="1"/>
  <c r="M249"/>
  <c r="N249" s="1"/>
  <c r="M85"/>
  <c r="N85" s="1"/>
  <c r="M305"/>
  <c r="N305" s="1"/>
  <c r="M220"/>
  <c r="N220" s="1"/>
  <c r="M337"/>
  <c r="N337" s="1"/>
  <c r="M228"/>
  <c r="N228" s="1"/>
  <c r="X228" s="1"/>
  <c r="Z228" s="1"/>
  <c r="AA228" s="1"/>
  <c r="M80"/>
  <c r="N80" s="1"/>
  <c r="M206"/>
  <c r="N206" s="1"/>
  <c r="M122"/>
  <c r="N122" s="1"/>
  <c r="M46"/>
  <c r="N46" s="1"/>
  <c r="M367"/>
  <c r="N367" s="1"/>
  <c r="M279"/>
  <c r="N279" s="1"/>
  <c r="M143"/>
  <c r="N143" s="1"/>
  <c r="M315"/>
  <c r="N315" s="1"/>
  <c r="M316"/>
  <c r="N316" s="1"/>
  <c r="M200"/>
  <c r="N200" s="1"/>
  <c r="M273"/>
  <c r="N273" s="1"/>
  <c r="M193"/>
  <c r="N193" s="1"/>
  <c r="M109"/>
  <c r="N109" s="1"/>
  <c r="M239"/>
  <c r="N239" s="1"/>
  <c r="M136"/>
  <c r="N136" s="1"/>
  <c r="M106"/>
  <c r="N106" s="1"/>
  <c r="X106" s="1"/>
  <c r="Z106" s="1"/>
  <c r="AA106" s="1"/>
  <c r="M217"/>
  <c r="N217" s="1"/>
  <c r="M49"/>
  <c r="N49" s="1"/>
  <c r="M345"/>
  <c r="N345" s="1"/>
  <c r="M144"/>
  <c r="N144" s="1"/>
  <c r="M54"/>
  <c r="N54" s="1"/>
  <c r="X54" s="1"/>
  <c r="M263"/>
  <c r="N263" s="1"/>
  <c r="M274"/>
  <c r="N274" s="1"/>
  <c r="M204"/>
  <c r="N204" s="1"/>
  <c r="M307"/>
  <c r="N307" s="1"/>
  <c r="M198"/>
  <c r="N198" s="1"/>
  <c r="M230"/>
  <c r="N230" s="1"/>
  <c r="M219"/>
  <c r="N219" s="1"/>
  <c r="X219" s="1"/>
  <c r="Z219" s="1"/>
  <c r="AA219" s="1"/>
  <c r="M281"/>
  <c r="N281" s="1"/>
  <c r="M265"/>
  <c r="N265" s="1"/>
  <c r="M152"/>
  <c r="N152" s="1"/>
  <c r="M258"/>
  <c r="N258" s="1"/>
  <c r="M293"/>
  <c r="N293" s="1"/>
  <c r="M79"/>
  <c r="N79" s="1"/>
  <c r="M131"/>
  <c r="N131" s="1"/>
  <c r="M349"/>
  <c r="N349" s="1"/>
  <c r="X349" s="1"/>
  <c r="M77"/>
  <c r="N77" s="1"/>
  <c r="M48"/>
  <c r="N48" s="1"/>
  <c r="O93"/>
  <c r="P93" s="1"/>
  <c r="Q93" s="1"/>
  <c r="R93" s="1"/>
  <c r="O94"/>
  <c r="P94" s="1"/>
  <c r="Q94" s="1"/>
  <c r="R94" s="1"/>
  <c r="O363"/>
  <c r="O84"/>
  <c r="P84" s="1"/>
  <c r="Q84" s="1"/>
  <c r="R84" s="1"/>
  <c r="O285"/>
  <c r="O348"/>
  <c r="O215"/>
  <c r="O153"/>
  <c r="O133"/>
  <c r="P133" s="1"/>
  <c r="Q133" s="1"/>
  <c r="R133" s="1"/>
  <c r="O359"/>
  <c r="P359" s="1"/>
  <c r="Q359" s="1"/>
  <c r="R359" s="1"/>
  <c r="O360"/>
  <c r="P360" s="1"/>
  <c r="Q360" s="1"/>
  <c r="R360" s="1"/>
  <c r="O322"/>
  <c r="P322" s="1"/>
  <c r="Q322" s="1"/>
  <c r="R322" s="1"/>
  <c r="O255"/>
  <c r="P255" s="1"/>
  <c r="Q255" s="1"/>
  <c r="R255" s="1"/>
  <c r="O278"/>
  <c r="O110"/>
  <c r="O325"/>
  <c r="P325" s="1"/>
  <c r="Q325" s="1"/>
  <c r="R325" s="1"/>
  <c r="O295"/>
  <c r="P295" s="1"/>
  <c r="Q295" s="1"/>
  <c r="R295" s="1"/>
  <c r="O103"/>
  <c r="O240"/>
  <c r="P240" s="1"/>
  <c r="Q240" s="1"/>
  <c r="R240" s="1"/>
  <c r="O227"/>
  <c r="P227" s="1"/>
  <c r="Q227" s="1"/>
  <c r="R227" s="1"/>
  <c r="O331"/>
  <c r="P331" s="1"/>
  <c r="Q331" s="1"/>
  <c r="R331" s="1"/>
  <c r="O51"/>
  <c r="P51" s="1"/>
  <c r="Q51" s="1"/>
  <c r="R51" s="1"/>
  <c r="O47"/>
  <c r="O341"/>
  <c r="O362"/>
  <c r="O44"/>
  <c r="P44" s="1"/>
  <c r="Q44" s="1"/>
  <c r="R44" s="1"/>
  <c r="O291"/>
  <c r="P291" s="1"/>
  <c r="Q291" s="1"/>
  <c r="R291" s="1"/>
  <c r="O196"/>
  <c r="P196" s="1"/>
  <c r="Q196" s="1"/>
  <c r="R196" s="1"/>
  <c r="O313"/>
  <c r="O185"/>
  <c r="P185" s="1"/>
  <c r="Q185" s="1"/>
  <c r="R185" s="1"/>
  <c r="O53"/>
  <c r="P53" s="1"/>
  <c r="Q53" s="1"/>
  <c r="R53" s="1"/>
  <c r="O149"/>
  <c r="P149" s="1"/>
  <c r="Q149" s="1"/>
  <c r="R149" s="1"/>
  <c r="O208"/>
  <c r="O336"/>
  <c r="P336" s="1"/>
  <c r="Q336" s="1"/>
  <c r="R336" s="1"/>
  <c r="O282"/>
  <c r="P282" s="1"/>
  <c r="Q282" s="1"/>
  <c r="R282" s="1"/>
  <c r="O118"/>
  <c r="O181"/>
  <c r="O275"/>
  <c r="P275" s="1"/>
  <c r="Q275" s="1"/>
  <c r="R275" s="1"/>
  <c r="O248"/>
  <c r="P248" s="1"/>
  <c r="Q248" s="1"/>
  <c r="R248" s="1"/>
  <c r="O70"/>
  <c r="P70" s="1"/>
  <c r="Q70" s="1"/>
  <c r="R70" s="1"/>
  <c r="O328"/>
  <c r="O64"/>
  <c r="P64" s="1"/>
  <c r="Q64" s="1"/>
  <c r="R64" s="1"/>
  <c r="O233"/>
  <c r="P233" s="1"/>
  <c r="Q233" s="1"/>
  <c r="R233" s="1"/>
  <c r="O72"/>
  <c r="P72" s="1"/>
  <c r="Q72" s="1"/>
  <c r="O234"/>
  <c r="P234" s="1"/>
  <c r="Q234" s="1"/>
  <c r="R234" s="1"/>
  <c r="O237"/>
  <c r="O343"/>
  <c r="P343" s="1"/>
  <c r="Q343" s="1"/>
  <c r="R343" s="1"/>
  <c r="O60"/>
  <c r="P60" s="1"/>
  <c r="Q60" s="1"/>
  <c r="R60" s="1"/>
  <c r="O300"/>
  <c r="O100"/>
  <c r="P100" s="1"/>
  <c r="Q100" s="1"/>
  <c r="R100" s="1"/>
  <c r="O69"/>
  <c r="O270"/>
  <c r="P270" s="1"/>
  <c r="Q270" s="1"/>
  <c r="R270" s="1"/>
  <c r="O355"/>
  <c r="O261"/>
  <c r="P261" s="1"/>
  <c r="Q261" s="1"/>
  <c r="R261" s="1"/>
  <c r="M287"/>
  <c r="N287" s="1"/>
  <c r="M154"/>
  <c r="N154" s="1"/>
  <c r="M172"/>
  <c r="N172" s="1"/>
  <c r="M207"/>
  <c r="N207" s="1"/>
  <c r="M189"/>
  <c r="N189" s="1"/>
  <c r="M289"/>
  <c r="N289" s="1"/>
  <c r="M357"/>
  <c r="N357" s="1"/>
  <c r="M112"/>
  <c r="N112" s="1"/>
  <c r="X112" s="1"/>
  <c r="Z112" s="1"/>
  <c r="AA112" s="1"/>
  <c r="M310"/>
  <c r="N310" s="1"/>
  <c r="M142"/>
  <c r="N142" s="1"/>
  <c r="M43"/>
  <c r="N43" s="1"/>
  <c r="M311"/>
  <c r="N311" s="1"/>
  <c r="M192"/>
  <c r="N192" s="1"/>
  <c r="X192" s="1"/>
  <c r="Z192" s="1"/>
  <c r="AA192" s="1"/>
  <c r="M91"/>
  <c r="N91" s="1"/>
  <c r="M213"/>
  <c r="N213" s="1"/>
  <c r="M41"/>
  <c r="N41" s="1"/>
  <c r="M346"/>
  <c r="N346" s="1"/>
  <c r="O309"/>
  <c r="P309" s="1"/>
  <c r="Q309" s="1"/>
  <c r="R309" s="1"/>
  <c r="O56"/>
  <c r="P56" s="1"/>
  <c r="Q56" s="1"/>
  <c r="R56" s="1"/>
  <c r="O365"/>
  <c r="P365" s="1"/>
  <c r="Q365" s="1"/>
  <c r="R365" s="1"/>
  <c r="O299"/>
  <c r="O68"/>
  <c r="O210"/>
  <c r="P210" s="1"/>
  <c r="Q210" s="1"/>
  <c r="R210" s="1"/>
  <c r="O130"/>
  <c r="O211"/>
  <c r="P211" s="1"/>
  <c r="Q211" s="1"/>
  <c r="R211" s="1"/>
  <c r="O81"/>
  <c r="P81" s="1"/>
  <c r="Q81" s="1"/>
  <c r="R81" s="1"/>
  <c r="O284"/>
  <c r="P284" s="1"/>
  <c r="Q284" s="1"/>
  <c r="R284" s="1"/>
  <c r="M238"/>
  <c r="N238" s="1"/>
  <c r="M111"/>
  <c r="N111" s="1"/>
  <c r="M59"/>
  <c r="N59" s="1"/>
  <c r="M225"/>
  <c r="N225" s="1"/>
  <c r="M65"/>
  <c r="N65" s="1"/>
  <c r="M162"/>
  <c r="N162" s="1"/>
  <c r="M159"/>
  <c r="N159" s="1"/>
  <c r="M358"/>
  <c r="N358" s="1"/>
  <c r="M186"/>
  <c r="N186" s="1"/>
  <c r="M61"/>
  <c r="N61" s="1"/>
  <c r="M351"/>
  <c r="N351" s="1"/>
  <c r="M127"/>
  <c r="N127" s="1"/>
  <c r="M271"/>
  <c r="N271" s="1"/>
  <c r="M166"/>
  <c r="N166" s="1"/>
  <c r="M253"/>
  <c r="N253" s="1"/>
  <c r="M89"/>
  <c r="N89" s="1"/>
  <c r="M101"/>
  <c r="N101" s="1"/>
  <c r="M63"/>
  <c r="N63" s="1"/>
  <c r="O250"/>
  <c r="O314"/>
  <c r="O333"/>
  <c r="P333" s="1"/>
  <c r="Q333" s="1"/>
  <c r="R333" s="1"/>
  <c r="M92"/>
  <c r="N92" s="1"/>
  <c r="M327"/>
  <c r="N327" s="1"/>
  <c r="M71"/>
  <c r="N71" s="1"/>
  <c r="M306"/>
  <c r="N306" s="1"/>
  <c r="M147"/>
  <c r="N147" s="1"/>
  <c r="M332"/>
  <c r="N332" s="1"/>
  <c r="M245"/>
  <c r="N245" s="1"/>
  <c r="M107"/>
  <c r="N107" s="1"/>
  <c r="M178"/>
  <c r="N178" s="1"/>
  <c r="M329"/>
  <c r="N329" s="1"/>
  <c r="M182"/>
  <c r="N182" s="1"/>
  <c r="M290"/>
  <c r="N290" s="1"/>
  <c r="M209"/>
  <c r="N209" s="1"/>
  <c r="X209" s="1"/>
  <c r="M121"/>
  <c r="N121" s="1"/>
  <c r="M297"/>
  <c r="N297" s="1"/>
  <c r="M120"/>
  <c r="N120" s="1"/>
  <c r="M134"/>
  <c r="N134" s="1"/>
  <c r="M342"/>
  <c r="N342" s="1"/>
  <c r="M242"/>
  <c r="N242" s="1"/>
  <c r="M158"/>
  <c r="N158" s="1"/>
  <c r="M82"/>
  <c r="N82" s="1"/>
  <c r="M191"/>
  <c r="N191" s="1"/>
  <c r="M335"/>
  <c r="N335" s="1"/>
  <c r="M87"/>
  <c r="N87" s="1"/>
  <c r="M96"/>
  <c r="N96" s="1"/>
  <c r="M223"/>
  <c r="N223" s="1"/>
  <c r="M288"/>
  <c r="N288" s="1"/>
  <c r="M140"/>
  <c r="N140" s="1"/>
  <c r="M229"/>
  <c r="N229" s="1"/>
  <c r="M73"/>
  <c r="N73" s="1"/>
  <c r="M232"/>
  <c r="N232" s="1"/>
  <c r="M344"/>
  <c r="N344" s="1"/>
  <c r="M308"/>
  <c r="N308" s="1"/>
  <c r="M257"/>
  <c r="N257" s="1"/>
  <c r="M324"/>
  <c r="N324" s="1"/>
  <c r="M128"/>
  <c r="N128" s="1"/>
  <c r="M252"/>
  <c r="N252" s="1"/>
  <c r="M298"/>
  <c r="N298" s="1"/>
  <c r="M156"/>
  <c r="N156" s="1"/>
  <c r="M135"/>
  <c r="N135" s="1"/>
  <c r="M67"/>
  <c r="N67" s="1"/>
  <c r="M267"/>
  <c r="N267" s="1"/>
  <c r="M364"/>
  <c r="N364" s="1"/>
  <c r="M203"/>
  <c r="N203" s="1"/>
  <c r="M123"/>
  <c r="N123" s="1"/>
  <c r="M126"/>
  <c r="N126" s="1"/>
  <c r="M339"/>
  <c r="N339" s="1"/>
  <c r="M241"/>
  <c r="N241" s="1"/>
  <c r="M176"/>
  <c r="N176" s="1"/>
  <c r="M201"/>
  <c r="N201" s="1"/>
  <c r="M195"/>
  <c r="N195" s="1"/>
  <c r="M302"/>
  <c r="N302" s="1"/>
  <c r="M222"/>
  <c r="N222" s="1"/>
  <c r="M98"/>
  <c r="N98" s="1"/>
  <c r="M231"/>
  <c r="N231" s="1"/>
  <c r="X231" s="1"/>
  <c r="Z231" s="1"/>
  <c r="AA231" s="1"/>
  <c r="M88"/>
  <c r="N88" s="1"/>
  <c r="M277"/>
  <c r="N277" s="1"/>
  <c r="M113"/>
  <c r="N113" s="1"/>
  <c r="M244"/>
  <c r="N244" s="1"/>
  <c r="M184"/>
  <c r="N184" s="1"/>
  <c r="M318"/>
  <c r="N318" s="1"/>
  <c r="M194"/>
  <c r="N194" s="1"/>
  <c r="X194" s="1"/>
  <c r="M74"/>
  <c r="N74" s="1"/>
  <c r="M235"/>
  <c r="N235" s="1"/>
  <c r="M145"/>
  <c r="N145" s="1"/>
  <c r="M155"/>
  <c r="N155" s="1"/>
  <c r="M75"/>
  <c r="N75" s="1"/>
  <c r="M243"/>
  <c r="N243" s="1"/>
  <c r="M264"/>
  <c r="N264" s="1"/>
  <c r="M164"/>
  <c r="N164" s="1"/>
  <c r="M86"/>
  <c r="N86" s="1"/>
  <c r="M170"/>
  <c r="N170" s="1"/>
  <c r="M148"/>
  <c r="N148" s="1"/>
  <c r="M39"/>
  <c r="N39" s="1"/>
  <c r="M262"/>
  <c r="N262" s="1"/>
  <c r="M221"/>
  <c r="N221" s="1"/>
  <c r="M97"/>
  <c r="N97" s="1"/>
  <c r="M272"/>
  <c r="N272" s="1"/>
  <c r="M353"/>
  <c r="N353" s="1"/>
  <c r="M124"/>
  <c r="N124" s="1"/>
  <c r="M334"/>
  <c r="N334" s="1"/>
  <c r="M202"/>
  <c r="N202" s="1"/>
  <c r="M78"/>
  <c r="N78" s="1"/>
  <c r="M180"/>
  <c r="N180" s="1"/>
  <c r="M45"/>
  <c r="N45" s="1"/>
  <c r="M190"/>
  <c r="N190" s="1"/>
  <c r="M187"/>
  <c r="N187" s="1"/>
  <c r="M338"/>
  <c r="N338" s="1"/>
  <c r="M157"/>
  <c r="N157" s="1"/>
  <c r="M330"/>
  <c r="N330" s="1"/>
  <c r="M280"/>
  <c r="N280" s="1"/>
  <c r="M366"/>
  <c r="N366" s="1"/>
  <c r="M150"/>
  <c r="N150" s="1"/>
  <c r="M95"/>
  <c r="N95" s="1"/>
  <c r="M167"/>
  <c r="N167" s="1"/>
  <c r="M52"/>
  <c r="N52" s="1"/>
  <c r="M160"/>
  <c r="N160" s="1"/>
  <c r="M139"/>
  <c r="N139" s="1"/>
  <c r="M276"/>
  <c r="N276" s="1"/>
  <c r="M175"/>
  <c r="N175" s="1"/>
  <c r="M90"/>
  <c r="N90" s="1"/>
  <c r="M163"/>
  <c r="N163" s="1"/>
  <c r="M108"/>
  <c r="N108" s="1"/>
  <c r="M137"/>
  <c r="N137" s="1"/>
  <c r="M214"/>
  <c r="N214" s="1"/>
  <c r="M323"/>
  <c r="N323" s="1"/>
  <c r="X323" s="1"/>
  <c r="Z323" s="1"/>
  <c r="AA323" s="1"/>
  <c r="M269"/>
  <c r="N269" s="1"/>
  <c r="M105"/>
  <c r="N105" s="1"/>
  <c r="X105" s="1"/>
  <c r="M296"/>
  <c r="N296" s="1"/>
  <c r="M259"/>
  <c r="N259" s="1"/>
  <c r="X259" s="1"/>
  <c r="Z259" s="1"/>
  <c r="AA259" s="1"/>
  <c r="M226"/>
  <c r="N226" s="1"/>
  <c r="X226" s="1"/>
  <c r="Z226" s="1"/>
  <c r="AA226" s="1"/>
  <c r="M62"/>
  <c r="N62" s="1"/>
  <c r="M183"/>
  <c r="N183" s="1"/>
  <c r="M260"/>
  <c r="N260" s="1"/>
  <c r="X260" s="1"/>
  <c r="Z260" s="1"/>
  <c r="AA260" s="1"/>
  <c r="M301"/>
  <c r="N301" s="1"/>
  <c r="M129"/>
  <c r="N129" s="1"/>
  <c r="X129" s="1"/>
  <c r="Z129" s="1"/>
  <c r="AA129" s="1"/>
  <c r="M303"/>
  <c r="N303" s="1"/>
  <c r="M247"/>
  <c r="N247" s="1"/>
  <c r="X247" s="1"/>
  <c r="Z247" s="1"/>
  <c r="AA247" s="1"/>
  <c r="M146"/>
  <c r="N146" s="1"/>
  <c r="O168"/>
  <c r="P168" s="1"/>
  <c r="Q168" s="1"/>
  <c r="R168" s="1"/>
  <c r="O83"/>
  <c r="O114"/>
  <c r="P114" s="1"/>
  <c r="Q114" s="1"/>
  <c r="R114" s="1"/>
  <c r="O58"/>
  <c r="P58" s="1"/>
  <c r="Q58" s="1"/>
  <c r="R58" s="1"/>
  <c r="O165"/>
  <c r="P165" s="1"/>
  <c r="Q165" s="1"/>
  <c r="R165" s="1"/>
  <c r="O286"/>
  <c r="O236"/>
  <c r="O40"/>
  <c r="O294"/>
  <c r="P294" s="1"/>
  <c r="Q294" s="1"/>
  <c r="R294" s="1"/>
  <c r="O256"/>
  <c r="P256" s="1"/>
  <c r="Q256" s="1"/>
  <c r="R256" s="1"/>
  <c r="O218"/>
  <c r="P218" s="1"/>
  <c r="Q218" s="1"/>
  <c r="R218" s="1"/>
  <c r="O188"/>
  <c r="O205"/>
  <c r="P205" s="1"/>
  <c r="Q205" s="1"/>
  <c r="R205" s="1"/>
  <c r="O268"/>
  <c r="P268" s="1"/>
  <c r="Q268" s="1"/>
  <c r="R268" s="1"/>
  <c r="O132"/>
  <c r="O283"/>
  <c r="P283" s="1"/>
  <c r="Q283" s="1"/>
  <c r="R283" s="1"/>
  <c r="O117"/>
  <c r="O138"/>
  <c r="O171"/>
  <c r="P171" s="1"/>
  <c r="Q171" s="1"/>
  <c r="R171" s="1"/>
  <c r="O304"/>
  <c r="P304" s="1"/>
  <c r="Q304" s="1"/>
  <c r="R304" s="1"/>
  <c r="O352"/>
  <c r="P352" s="1"/>
  <c r="Q352" s="1"/>
  <c r="R352" s="1"/>
  <c r="O197"/>
  <c r="O179"/>
  <c r="P179" s="1"/>
  <c r="Q179" s="1"/>
  <c r="R179" s="1"/>
  <c r="O116"/>
  <c r="P116" s="1"/>
  <c r="Q116" s="1"/>
  <c r="R116" s="1"/>
  <c r="M104"/>
  <c r="N104" s="1"/>
  <c r="K37"/>
  <c r="L37" s="1"/>
  <c r="K38"/>
  <c r="L38" s="1"/>
  <c r="K36"/>
  <c r="L36" s="1"/>
  <c r="K35"/>
  <c r="L35" s="1"/>
  <c r="K34"/>
  <c r="L34" s="1"/>
  <c r="B17" i="7" l="1"/>
  <c r="L37" i="11"/>
  <c r="L36" s="1"/>
  <c r="B123" i="7"/>
  <c r="G13" i="11"/>
  <c r="G14" s="1"/>
  <c r="I37"/>
  <c r="I36" s="1"/>
  <c r="K13"/>
  <c r="K14" s="1"/>
  <c r="J37"/>
  <c r="J36" s="1"/>
  <c r="M13"/>
  <c r="M14" s="1"/>
  <c r="E13"/>
  <c r="E14" s="1"/>
  <c r="B62" i="7"/>
  <c r="C13" i="11"/>
  <c r="C14" s="1"/>
  <c r="F37"/>
  <c r="F36" s="1"/>
  <c r="D37"/>
  <c r="D36" s="1"/>
  <c r="B154" i="7"/>
  <c r="B307"/>
  <c r="C37" i="11"/>
  <c r="C36" s="1"/>
  <c r="B307" i="9"/>
  <c r="E13" i="8"/>
  <c r="E14" s="1"/>
  <c r="I13"/>
  <c r="I14" s="1"/>
  <c r="N13"/>
  <c r="N14" s="1"/>
  <c r="B215" i="9"/>
  <c r="C13" i="8"/>
  <c r="C14" s="1"/>
  <c r="B93" i="9"/>
  <c r="B154"/>
  <c r="M13" i="8"/>
  <c r="M14" s="1"/>
  <c r="B34" i="9"/>
  <c r="O36" i="8"/>
  <c r="J13"/>
  <c r="J14" s="1"/>
  <c r="B123" i="9"/>
  <c r="G13" i="8"/>
  <c r="G14" s="1"/>
  <c r="B337" i="9"/>
  <c r="B62"/>
  <c r="B246" i="7"/>
  <c r="P3"/>
  <c r="Q3" s="1"/>
  <c r="R3" s="1"/>
  <c r="P109"/>
  <c r="Q109" s="1"/>
  <c r="R109" s="1"/>
  <c r="B93" s="1"/>
  <c r="B296"/>
  <c r="P291"/>
  <c r="Q291" s="1"/>
  <c r="R291" s="1"/>
  <c r="P284"/>
  <c r="Q284" s="1"/>
  <c r="R284" s="1"/>
  <c r="L13" i="11" s="1"/>
  <c r="L14" s="1"/>
  <c r="P193" i="7"/>
  <c r="Q193" s="1"/>
  <c r="R193" s="1"/>
  <c r="B184" s="1"/>
  <c r="P235"/>
  <c r="Q235" s="1"/>
  <c r="R235" s="1"/>
  <c r="P242"/>
  <c r="Q242" s="1"/>
  <c r="R242" s="1"/>
  <c r="P46"/>
  <c r="Q46" s="1"/>
  <c r="R46" s="1"/>
  <c r="B34" s="1"/>
  <c r="P24"/>
  <c r="Q24" s="1"/>
  <c r="P220"/>
  <c r="Q220" s="1"/>
  <c r="R220" s="1"/>
  <c r="J13" i="11" s="1"/>
  <c r="J14" s="1"/>
  <c r="P10" i="7"/>
  <c r="Q10" s="1"/>
  <c r="R10" s="1"/>
  <c r="B234"/>
  <c r="O326" i="5"/>
  <c r="P326" s="1"/>
  <c r="Q326" s="1"/>
  <c r="R326" s="1"/>
  <c r="O212"/>
  <c r="P212" s="1"/>
  <c r="Q212" s="1"/>
  <c r="R212" s="1"/>
  <c r="O216"/>
  <c r="I216" s="1"/>
  <c r="J216" s="1"/>
  <c r="Y216" s="1"/>
  <c r="Z216" s="1"/>
  <c r="AA216" s="1"/>
  <c r="O226"/>
  <c r="P226" s="1"/>
  <c r="Q226" s="1"/>
  <c r="R226" s="1"/>
  <c r="I40"/>
  <c r="J40" s="1"/>
  <c r="Y40" s="1"/>
  <c r="Z40" s="1"/>
  <c r="AA40" s="1"/>
  <c r="M37"/>
  <c r="N37" s="1"/>
  <c r="X37" s="1"/>
  <c r="Z37" s="1"/>
  <c r="I197"/>
  <c r="J197" s="1"/>
  <c r="Y197" s="1"/>
  <c r="Z197" s="1"/>
  <c r="AA197" s="1"/>
  <c r="I138"/>
  <c r="J138" s="1"/>
  <c r="Y138" s="1"/>
  <c r="Z138" s="1"/>
  <c r="AA138" s="1"/>
  <c r="I188"/>
  <c r="J188" s="1"/>
  <c r="Y188" s="1"/>
  <c r="Z188" s="1"/>
  <c r="AA188" s="1"/>
  <c r="I286"/>
  <c r="J286" s="1"/>
  <c r="Y286" s="1"/>
  <c r="Z286" s="1"/>
  <c r="AA286" s="1"/>
  <c r="I83"/>
  <c r="J83" s="1"/>
  <c r="Y83" s="1"/>
  <c r="Z83" s="1"/>
  <c r="AA83" s="1"/>
  <c r="I250"/>
  <c r="J250" s="1"/>
  <c r="Y250" s="1"/>
  <c r="Z250" s="1"/>
  <c r="AA250" s="1"/>
  <c r="I299"/>
  <c r="J299" s="1"/>
  <c r="Y299" s="1"/>
  <c r="Z299" s="1"/>
  <c r="AA299" s="1"/>
  <c r="I69"/>
  <c r="J69" s="1"/>
  <c r="Y69" s="1"/>
  <c r="Z69" s="1"/>
  <c r="AA69" s="1"/>
  <c r="I328"/>
  <c r="J328" s="1"/>
  <c r="Y328" s="1"/>
  <c r="Z328" s="1"/>
  <c r="AA328" s="1"/>
  <c r="I181"/>
  <c r="J181" s="1"/>
  <c r="Y181" s="1"/>
  <c r="Z181" s="1"/>
  <c r="AA181" s="1"/>
  <c r="I208"/>
  <c r="J208" s="1"/>
  <c r="Y208" s="1"/>
  <c r="Z208" s="1"/>
  <c r="AA208" s="1"/>
  <c r="I313"/>
  <c r="J313" s="1"/>
  <c r="Y313" s="1"/>
  <c r="Z313" s="1"/>
  <c r="AA313" s="1"/>
  <c r="I362"/>
  <c r="J362" s="1"/>
  <c r="Y362" s="1"/>
  <c r="Z362" s="1"/>
  <c r="AA362" s="1"/>
  <c r="I285"/>
  <c r="J285" s="1"/>
  <c r="Y285" s="1"/>
  <c r="Z285" s="1"/>
  <c r="AA285" s="1"/>
  <c r="O247"/>
  <c r="P247" s="1"/>
  <c r="Q247" s="1"/>
  <c r="R247" s="1"/>
  <c r="O194"/>
  <c r="O231"/>
  <c r="P231" s="1"/>
  <c r="Q231" s="1"/>
  <c r="R231" s="1"/>
  <c r="I132"/>
  <c r="J132" s="1"/>
  <c r="Y132" s="1"/>
  <c r="Z132" s="1"/>
  <c r="AA132" s="1"/>
  <c r="I117"/>
  <c r="J117" s="1"/>
  <c r="Y117" s="1"/>
  <c r="Z117" s="1"/>
  <c r="AA117" s="1"/>
  <c r="I236"/>
  <c r="J236" s="1"/>
  <c r="Y236" s="1"/>
  <c r="Z236" s="1"/>
  <c r="AA236" s="1"/>
  <c r="I314"/>
  <c r="J314" s="1"/>
  <c r="Y314" s="1"/>
  <c r="Z314" s="1"/>
  <c r="AA314" s="1"/>
  <c r="I68"/>
  <c r="J68" s="1"/>
  <c r="Y68" s="1"/>
  <c r="Z68" s="1"/>
  <c r="AA68" s="1"/>
  <c r="I103"/>
  <c r="J103" s="1"/>
  <c r="Y103" s="1"/>
  <c r="Z103" s="1"/>
  <c r="AA103" s="1"/>
  <c r="I278"/>
  <c r="J278" s="1"/>
  <c r="Y278" s="1"/>
  <c r="Z278" s="1"/>
  <c r="AA278" s="1"/>
  <c r="I348"/>
  <c r="J348" s="1"/>
  <c r="Y348" s="1"/>
  <c r="Z348" s="1"/>
  <c r="AA348" s="1"/>
  <c r="I363"/>
  <c r="J363" s="1"/>
  <c r="Y363" s="1"/>
  <c r="Z363" s="1"/>
  <c r="AA363" s="1"/>
  <c r="I300"/>
  <c r="J300" s="1"/>
  <c r="Y300" s="1"/>
  <c r="Z300" s="1"/>
  <c r="AA300" s="1"/>
  <c r="I47"/>
  <c r="J47" s="1"/>
  <c r="Y47" s="1"/>
  <c r="Z47" s="1"/>
  <c r="I110"/>
  <c r="J110" s="1"/>
  <c r="Y110" s="1"/>
  <c r="Z110" s="1"/>
  <c r="AA110" s="1"/>
  <c r="I215"/>
  <c r="J215" s="1"/>
  <c r="Y215" s="1"/>
  <c r="Z215" s="1"/>
  <c r="AA215" s="1"/>
  <c r="I130"/>
  <c r="J130" s="1"/>
  <c r="Y130" s="1"/>
  <c r="Z130" s="1"/>
  <c r="AA130" s="1"/>
  <c r="I355"/>
  <c r="J355" s="1"/>
  <c r="Y355" s="1"/>
  <c r="Z355" s="1"/>
  <c r="AA355" s="1"/>
  <c r="I237"/>
  <c r="J237" s="1"/>
  <c r="Y237" s="1"/>
  <c r="Z237" s="1"/>
  <c r="AA237" s="1"/>
  <c r="I118"/>
  <c r="J118" s="1"/>
  <c r="Y118" s="1"/>
  <c r="Z118" s="1"/>
  <c r="AA118" s="1"/>
  <c r="I341"/>
  <c r="J341" s="1"/>
  <c r="Y341" s="1"/>
  <c r="Z341" s="1"/>
  <c r="AA341" s="1"/>
  <c r="I153"/>
  <c r="J153" s="1"/>
  <c r="Y153" s="1"/>
  <c r="Z153" s="1"/>
  <c r="AA153" s="1"/>
  <c r="O54"/>
  <c r="O260"/>
  <c r="P260" s="1"/>
  <c r="Q260" s="1"/>
  <c r="R260" s="1"/>
  <c r="O246"/>
  <c r="P246" s="1"/>
  <c r="Q246" s="1"/>
  <c r="R246" s="1"/>
  <c r="O105"/>
  <c r="O119"/>
  <c r="P119" s="1"/>
  <c r="Q119" s="1"/>
  <c r="R119" s="1"/>
  <c r="O141"/>
  <c r="P141" s="1"/>
  <c r="Q141" s="1"/>
  <c r="R141" s="1"/>
  <c r="O62"/>
  <c r="X62"/>
  <c r="O175"/>
  <c r="P175" s="1"/>
  <c r="Q175" s="1"/>
  <c r="R175" s="1"/>
  <c r="X175"/>
  <c r="Z175" s="1"/>
  <c r="AA175" s="1"/>
  <c r="O366"/>
  <c r="P366" s="1"/>
  <c r="Q366" s="1"/>
  <c r="R366" s="1"/>
  <c r="X366"/>
  <c r="Z366" s="1"/>
  <c r="AA366" s="1"/>
  <c r="O124"/>
  <c r="X124"/>
  <c r="O243"/>
  <c r="X243"/>
  <c r="O318"/>
  <c r="P318" s="1"/>
  <c r="Q318" s="1"/>
  <c r="R318" s="1"/>
  <c r="X318"/>
  <c r="Z318" s="1"/>
  <c r="AA318" s="1"/>
  <c r="O302"/>
  <c r="P302" s="1"/>
  <c r="Q302" s="1"/>
  <c r="R302" s="1"/>
  <c r="X302"/>
  <c r="Z302" s="1"/>
  <c r="AA302" s="1"/>
  <c r="O176"/>
  <c r="P176" s="1"/>
  <c r="Q176" s="1"/>
  <c r="R176" s="1"/>
  <c r="X176"/>
  <c r="Z176" s="1"/>
  <c r="AA176" s="1"/>
  <c r="O232"/>
  <c r="P232" s="1"/>
  <c r="Q232" s="1"/>
  <c r="R232" s="1"/>
  <c r="X232"/>
  <c r="Z232" s="1"/>
  <c r="AA232" s="1"/>
  <c r="O242"/>
  <c r="P242" s="1"/>
  <c r="Q242" s="1"/>
  <c r="R242" s="1"/>
  <c r="X242"/>
  <c r="Z242" s="1"/>
  <c r="AA242" s="1"/>
  <c r="O290"/>
  <c r="P290" s="1"/>
  <c r="Q290" s="1"/>
  <c r="R290" s="1"/>
  <c r="X290"/>
  <c r="Z290" s="1"/>
  <c r="AA290" s="1"/>
  <c r="O159"/>
  <c r="X159"/>
  <c r="O41"/>
  <c r="X41"/>
  <c r="O289"/>
  <c r="P289" s="1"/>
  <c r="Q289" s="1"/>
  <c r="R289" s="1"/>
  <c r="X289"/>
  <c r="Z289" s="1"/>
  <c r="AA289" s="1"/>
  <c r="O131"/>
  <c r="X131"/>
  <c r="O274"/>
  <c r="P274" s="1"/>
  <c r="Q274" s="1"/>
  <c r="R274" s="1"/>
  <c r="X274"/>
  <c r="Z274" s="1"/>
  <c r="AA274" s="1"/>
  <c r="O217"/>
  <c r="P217" s="1"/>
  <c r="Q217" s="1"/>
  <c r="R217" s="1"/>
  <c r="X217"/>
  <c r="Z217" s="1"/>
  <c r="AA217" s="1"/>
  <c r="O200"/>
  <c r="P200" s="1"/>
  <c r="Q200" s="1"/>
  <c r="R200" s="1"/>
  <c r="X200"/>
  <c r="Z200" s="1"/>
  <c r="AA200" s="1"/>
  <c r="O206"/>
  <c r="P206" s="1"/>
  <c r="Q206" s="1"/>
  <c r="R206" s="1"/>
  <c r="X206"/>
  <c r="Z206" s="1"/>
  <c r="AA206" s="1"/>
  <c r="O337"/>
  <c r="P337" s="1"/>
  <c r="Q337" s="1"/>
  <c r="R337" s="1"/>
  <c r="X337"/>
  <c r="Z337" s="1"/>
  <c r="AA337" s="1"/>
  <c r="O249"/>
  <c r="P249" s="1"/>
  <c r="Q249" s="1"/>
  <c r="R249" s="1"/>
  <c r="X249"/>
  <c r="Z249" s="1"/>
  <c r="AA249" s="1"/>
  <c r="O347"/>
  <c r="P347" s="1"/>
  <c r="Q347" s="1"/>
  <c r="R347" s="1"/>
  <c r="X347"/>
  <c r="Z347" s="1"/>
  <c r="AA347" s="1"/>
  <c r="O161"/>
  <c r="P161" s="1"/>
  <c r="Q161" s="1"/>
  <c r="R161" s="1"/>
  <c r="X161"/>
  <c r="Z161" s="1"/>
  <c r="AA161" s="1"/>
  <c r="O312"/>
  <c r="P312" s="1"/>
  <c r="Q312" s="1"/>
  <c r="R312" s="1"/>
  <c r="X312"/>
  <c r="Z312" s="1"/>
  <c r="AA312" s="1"/>
  <c r="O177"/>
  <c r="P177" s="1"/>
  <c r="Q177" s="1"/>
  <c r="R177" s="1"/>
  <c r="X177"/>
  <c r="Z177" s="1"/>
  <c r="AA177" s="1"/>
  <c r="O102"/>
  <c r="P102" s="1"/>
  <c r="Q102" s="1"/>
  <c r="R102" s="1"/>
  <c r="X102"/>
  <c r="Z102" s="1"/>
  <c r="AA102" s="1"/>
  <c r="O321"/>
  <c r="X321"/>
  <c r="O76"/>
  <c r="X76"/>
  <c r="O104"/>
  <c r="X104"/>
  <c r="O303"/>
  <c r="P303" s="1"/>
  <c r="Q303" s="1"/>
  <c r="R303" s="1"/>
  <c r="X303"/>
  <c r="Z303" s="1"/>
  <c r="AA303" s="1"/>
  <c r="O214"/>
  <c r="P214" s="1"/>
  <c r="Q214" s="1"/>
  <c r="R214" s="1"/>
  <c r="X214"/>
  <c r="Z214" s="1"/>
  <c r="AA214" s="1"/>
  <c r="O90"/>
  <c r="X90"/>
  <c r="O160"/>
  <c r="X160"/>
  <c r="O150"/>
  <c r="P150" s="1"/>
  <c r="Q150" s="1"/>
  <c r="R150" s="1"/>
  <c r="X150"/>
  <c r="Z150" s="1"/>
  <c r="AA150" s="1"/>
  <c r="O157"/>
  <c r="P157" s="1"/>
  <c r="Q157" s="1"/>
  <c r="R157" s="1"/>
  <c r="X157"/>
  <c r="Z157" s="1"/>
  <c r="AA157" s="1"/>
  <c r="O45"/>
  <c r="P45" s="1"/>
  <c r="Q45" s="1"/>
  <c r="R45" s="1"/>
  <c r="X45"/>
  <c r="Z45" s="1"/>
  <c r="AA45" s="1"/>
  <c r="O334"/>
  <c r="X334"/>
  <c r="O97"/>
  <c r="X97"/>
  <c r="O148"/>
  <c r="P148" s="1"/>
  <c r="Q148" s="1"/>
  <c r="R148" s="1"/>
  <c r="X148"/>
  <c r="Z148" s="1"/>
  <c r="AA148" s="1"/>
  <c r="O264"/>
  <c r="X264"/>
  <c r="O145"/>
  <c r="X145"/>
  <c r="O244"/>
  <c r="X244"/>
  <c r="O222"/>
  <c r="X222"/>
  <c r="O201"/>
  <c r="X201"/>
  <c r="O126"/>
  <c r="P126" s="1"/>
  <c r="Q126" s="1"/>
  <c r="R126" s="1"/>
  <c r="X126"/>
  <c r="Z126" s="1"/>
  <c r="AA126" s="1"/>
  <c r="O267"/>
  <c r="P267" s="1"/>
  <c r="Q267" s="1"/>
  <c r="R267" s="1"/>
  <c r="X267"/>
  <c r="Z267" s="1"/>
  <c r="AA267" s="1"/>
  <c r="O298"/>
  <c r="P298" s="1"/>
  <c r="Q298" s="1"/>
  <c r="R298" s="1"/>
  <c r="X298"/>
  <c r="Z298" s="1"/>
  <c r="AA298" s="1"/>
  <c r="O324"/>
  <c r="P324" s="1"/>
  <c r="Q324" s="1"/>
  <c r="R324" s="1"/>
  <c r="X324"/>
  <c r="Z324" s="1"/>
  <c r="AA324" s="1"/>
  <c r="O344"/>
  <c r="P344" s="1"/>
  <c r="Q344" s="1"/>
  <c r="R344" s="1"/>
  <c r="X344"/>
  <c r="Z344" s="1"/>
  <c r="AA344" s="1"/>
  <c r="O140"/>
  <c r="P140" s="1"/>
  <c r="Q140" s="1"/>
  <c r="R140" s="1"/>
  <c r="X140"/>
  <c r="Z140" s="1"/>
  <c r="AA140" s="1"/>
  <c r="O87"/>
  <c r="P87" s="1"/>
  <c r="Q87" s="1"/>
  <c r="R87" s="1"/>
  <c r="X87"/>
  <c r="Z87" s="1"/>
  <c r="AA87" s="1"/>
  <c r="O158"/>
  <c r="P158" s="1"/>
  <c r="Q158" s="1"/>
  <c r="R158" s="1"/>
  <c r="X158"/>
  <c r="Z158" s="1"/>
  <c r="AA158" s="1"/>
  <c r="O178"/>
  <c r="P178" s="1"/>
  <c r="Q178" s="1"/>
  <c r="R178" s="1"/>
  <c r="X178"/>
  <c r="Z178" s="1"/>
  <c r="AA178" s="1"/>
  <c r="O147"/>
  <c r="P147" s="1"/>
  <c r="Q147" s="1"/>
  <c r="R147" s="1"/>
  <c r="X147"/>
  <c r="Z147" s="1"/>
  <c r="AA147" s="1"/>
  <c r="O92"/>
  <c r="P92" s="1"/>
  <c r="Q92" s="1"/>
  <c r="R92" s="1"/>
  <c r="X92"/>
  <c r="Z92" s="1"/>
  <c r="AA92" s="1"/>
  <c r="O89"/>
  <c r="X89"/>
  <c r="O127"/>
  <c r="P127" s="1"/>
  <c r="Q127" s="1"/>
  <c r="R127" s="1"/>
  <c r="X127"/>
  <c r="Z127" s="1"/>
  <c r="AA127" s="1"/>
  <c r="O358"/>
  <c r="P358" s="1"/>
  <c r="Q358" s="1"/>
  <c r="R358" s="1"/>
  <c r="X358"/>
  <c r="Z358" s="1"/>
  <c r="AA358" s="1"/>
  <c r="O225"/>
  <c r="P225" s="1"/>
  <c r="Q225" s="1"/>
  <c r="R225" s="1"/>
  <c r="X225"/>
  <c r="Z225" s="1"/>
  <c r="AA225" s="1"/>
  <c r="O142"/>
  <c r="P142" s="1"/>
  <c r="Q142" s="1"/>
  <c r="R142" s="1"/>
  <c r="X142"/>
  <c r="Z142" s="1"/>
  <c r="AA142" s="1"/>
  <c r="O357"/>
  <c r="P357" s="1"/>
  <c r="Q357" s="1"/>
  <c r="R357" s="1"/>
  <c r="X357"/>
  <c r="Z357" s="1"/>
  <c r="AA357" s="1"/>
  <c r="O172"/>
  <c r="P172" s="1"/>
  <c r="Q172" s="1"/>
  <c r="R172" s="1"/>
  <c r="X172"/>
  <c r="Z172" s="1"/>
  <c r="AA172" s="1"/>
  <c r="O258"/>
  <c r="X258"/>
  <c r="O204"/>
  <c r="P204" s="1"/>
  <c r="Q204" s="1"/>
  <c r="R204" s="1"/>
  <c r="X204"/>
  <c r="Z204" s="1"/>
  <c r="AA204" s="1"/>
  <c r="O49"/>
  <c r="P49" s="1"/>
  <c r="Q49" s="1"/>
  <c r="R49" s="1"/>
  <c r="X49"/>
  <c r="Z49" s="1"/>
  <c r="AA49" s="1"/>
  <c r="O273"/>
  <c r="P273" s="1"/>
  <c r="Q273" s="1"/>
  <c r="R273" s="1"/>
  <c r="X273"/>
  <c r="Z273" s="1"/>
  <c r="AA273" s="1"/>
  <c r="O143"/>
  <c r="X143"/>
  <c r="O122"/>
  <c r="P122" s="1"/>
  <c r="Q122" s="1"/>
  <c r="R122" s="1"/>
  <c r="X122"/>
  <c r="Z122" s="1"/>
  <c r="AA122" s="1"/>
  <c r="O85"/>
  <c r="P85" s="1"/>
  <c r="Q85" s="1"/>
  <c r="R85" s="1"/>
  <c r="X85"/>
  <c r="Z85" s="1"/>
  <c r="AA85" s="1"/>
  <c r="O356"/>
  <c r="X356"/>
  <c r="O50"/>
  <c r="P50" s="1"/>
  <c r="Q50" s="1"/>
  <c r="R50" s="1"/>
  <c r="X50"/>
  <c r="Z50" s="1"/>
  <c r="AA50" s="1"/>
  <c r="O173"/>
  <c r="X173"/>
  <c r="O42"/>
  <c r="P42" s="1"/>
  <c r="Q42" s="1"/>
  <c r="R42" s="1"/>
  <c r="X42"/>
  <c r="Z42" s="1"/>
  <c r="AA42" s="1"/>
  <c r="O323"/>
  <c r="P323" s="1"/>
  <c r="Q323" s="1"/>
  <c r="R323" s="1"/>
  <c r="O192"/>
  <c r="P192" s="1"/>
  <c r="Q192" s="1"/>
  <c r="R192" s="1"/>
  <c r="O219"/>
  <c r="P219" s="1"/>
  <c r="Q219" s="1"/>
  <c r="R219" s="1"/>
  <c r="O199"/>
  <c r="P199" s="1"/>
  <c r="Q199" s="1"/>
  <c r="R199" s="1"/>
  <c r="O338"/>
  <c r="P338" s="1"/>
  <c r="Q338" s="1"/>
  <c r="R338" s="1"/>
  <c r="X338"/>
  <c r="Z338" s="1"/>
  <c r="AA338" s="1"/>
  <c r="O170"/>
  <c r="P170" s="1"/>
  <c r="Q170" s="1"/>
  <c r="R170" s="1"/>
  <c r="X170"/>
  <c r="Z170" s="1"/>
  <c r="AA170" s="1"/>
  <c r="O113"/>
  <c r="P113" s="1"/>
  <c r="Q113" s="1"/>
  <c r="R113" s="1"/>
  <c r="X113"/>
  <c r="Z113" s="1"/>
  <c r="AA113" s="1"/>
  <c r="O67"/>
  <c r="P67" s="1"/>
  <c r="Q67" s="1"/>
  <c r="R67" s="1"/>
  <c r="X67"/>
  <c r="Z67" s="1"/>
  <c r="AA67" s="1"/>
  <c r="O288"/>
  <c r="P288" s="1"/>
  <c r="Q288" s="1"/>
  <c r="R288" s="1"/>
  <c r="X288"/>
  <c r="Z288" s="1"/>
  <c r="AA288" s="1"/>
  <c r="O107"/>
  <c r="P107" s="1"/>
  <c r="Q107" s="1"/>
  <c r="R107" s="1"/>
  <c r="X107"/>
  <c r="Z107" s="1"/>
  <c r="AA107" s="1"/>
  <c r="O351"/>
  <c r="P351" s="1"/>
  <c r="Q351" s="1"/>
  <c r="R351" s="1"/>
  <c r="X351"/>
  <c r="Z351" s="1"/>
  <c r="AA351" s="1"/>
  <c r="O310"/>
  <c r="P310" s="1"/>
  <c r="Q310" s="1"/>
  <c r="R310" s="1"/>
  <c r="X310"/>
  <c r="Z310" s="1"/>
  <c r="AA310" s="1"/>
  <c r="O152"/>
  <c r="X152"/>
  <c r="O301"/>
  <c r="P301" s="1"/>
  <c r="Q301" s="1"/>
  <c r="R301" s="1"/>
  <c r="X301"/>
  <c r="Z301" s="1"/>
  <c r="AA301" s="1"/>
  <c r="O296"/>
  <c r="P296" s="1"/>
  <c r="Q296" s="1"/>
  <c r="R296" s="1"/>
  <c r="X296"/>
  <c r="Z296" s="1"/>
  <c r="AA296" s="1"/>
  <c r="O95"/>
  <c r="P95" s="1"/>
  <c r="Q95" s="1"/>
  <c r="R95" s="1"/>
  <c r="X95"/>
  <c r="Z95" s="1"/>
  <c r="AA95" s="1"/>
  <c r="O190"/>
  <c r="P190" s="1"/>
  <c r="Q190" s="1"/>
  <c r="R190" s="1"/>
  <c r="X190"/>
  <c r="Z190" s="1"/>
  <c r="AA190" s="1"/>
  <c r="O202"/>
  <c r="X202"/>
  <c r="O39"/>
  <c r="P39" s="1"/>
  <c r="Q39" s="1"/>
  <c r="R39" s="1"/>
  <c r="X39"/>
  <c r="Z39" s="1"/>
  <c r="AA39" s="1"/>
  <c r="O164"/>
  <c r="P164" s="1"/>
  <c r="Q164" s="1"/>
  <c r="R164" s="1"/>
  <c r="X164"/>
  <c r="Z164" s="1"/>
  <c r="AA164" s="1"/>
  <c r="O155"/>
  <c r="P155" s="1"/>
  <c r="Q155" s="1"/>
  <c r="R155" s="1"/>
  <c r="X155"/>
  <c r="Z155" s="1"/>
  <c r="AA155" s="1"/>
  <c r="O74"/>
  <c r="P74" s="1"/>
  <c r="Q74" s="1"/>
  <c r="R74" s="1"/>
  <c r="X74"/>
  <c r="Z74" s="1"/>
  <c r="AA74" s="1"/>
  <c r="O184"/>
  <c r="P184" s="1"/>
  <c r="Q184" s="1"/>
  <c r="R184" s="1"/>
  <c r="X184"/>
  <c r="Z184" s="1"/>
  <c r="AA184" s="1"/>
  <c r="O88"/>
  <c r="P88" s="1"/>
  <c r="Q88" s="1"/>
  <c r="R88" s="1"/>
  <c r="X88"/>
  <c r="Z88" s="1"/>
  <c r="AA88" s="1"/>
  <c r="O98"/>
  <c r="P98" s="1"/>
  <c r="Q98" s="1"/>
  <c r="R98" s="1"/>
  <c r="X98"/>
  <c r="Z98" s="1"/>
  <c r="AA98" s="1"/>
  <c r="O195"/>
  <c r="X195"/>
  <c r="O339"/>
  <c r="P339" s="1"/>
  <c r="Q339" s="1"/>
  <c r="R339" s="1"/>
  <c r="X339"/>
  <c r="Z339" s="1"/>
  <c r="AA339" s="1"/>
  <c r="O364"/>
  <c r="P364" s="1"/>
  <c r="Q364" s="1"/>
  <c r="R364" s="1"/>
  <c r="X364"/>
  <c r="Z364" s="1"/>
  <c r="AA364" s="1"/>
  <c r="O156"/>
  <c r="P156" s="1"/>
  <c r="Q156" s="1"/>
  <c r="R156" s="1"/>
  <c r="X156"/>
  <c r="Z156" s="1"/>
  <c r="AA156" s="1"/>
  <c r="O128"/>
  <c r="P128" s="1"/>
  <c r="Q128" s="1"/>
  <c r="R128" s="1"/>
  <c r="X128"/>
  <c r="Z128" s="1"/>
  <c r="AA128" s="1"/>
  <c r="O308"/>
  <c r="P308" s="1"/>
  <c r="Q308" s="1"/>
  <c r="R308" s="1"/>
  <c r="X308"/>
  <c r="Z308" s="1"/>
  <c r="AA308" s="1"/>
  <c r="O229"/>
  <c r="X229"/>
  <c r="O96"/>
  <c r="X96"/>
  <c r="O82"/>
  <c r="X82"/>
  <c r="O134"/>
  <c r="P134" s="1"/>
  <c r="Q134" s="1"/>
  <c r="R134" s="1"/>
  <c r="X134"/>
  <c r="Z134" s="1"/>
  <c r="AA134" s="1"/>
  <c r="O121"/>
  <c r="P121" s="1"/>
  <c r="Q121" s="1"/>
  <c r="R121" s="1"/>
  <c r="X121"/>
  <c r="Z121" s="1"/>
  <c r="AA121" s="1"/>
  <c r="O329"/>
  <c r="P329" s="1"/>
  <c r="Q329" s="1"/>
  <c r="R329" s="1"/>
  <c r="X329"/>
  <c r="Z329" s="1"/>
  <c r="AA329" s="1"/>
  <c r="O332"/>
  <c r="P332" s="1"/>
  <c r="Q332" s="1"/>
  <c r="R332" s="1"/>
  <c r="X332"/>
  <c r="Z332" s="1"/>
  <c r="AA332" s="1"/>
  <c r="O327"/>
  <c r="X327"/>
  <c r="O101"/>
  <c r="P101" s="1"/>
  <c r="Q101" s="1"/>
  <c r="R101" s="1"/>
  <c r="X101"/>
  <c r="Z101" s="1"/>
  <c r="AA101" s="1"/>
  <c r="O271"/>
  <c r="X271"/>
  <c r="O186"/>
  <c r="P186" s="1"/>
  <c r="Q186" s="1"/>
  <c r="R186" s="1"/>
  <c r="X186"/>
  <c r="Z186" s="1"/>
  <c r="AA186" s="1"/>
  <c r="O65"/>
  <c r="P65" s="1"/>
  <c r="Q65" s="1"/>
  <c r="R65" s="1"/>
  <c r="X65"/>
  <c r="Z65" s="1"/>
  <c r="AA65" s="1"/>
  <c r="O238"/>
  <c r="P238" s="1"/>
  <c r="Q238" s="1"/>
  <c r="R238" s="1"/>
  <c r="X238"/>
  <c r="Z238" s="1"/>
  <c r="AA238" s="1"/>
  <c r="O346"/>
  <c r="P346" s="1"/>
  <c r="Q346" s="1"/>
  <c r="R346" s="1"/>
  <c r="X346"/>
  <c r="Z346" s="1"/>
  <c r="AA346" s="1"/>
  <c r="O91"/>
  <c r="P91" s="1"/>
  <c r="Q91" s="1"/>
  <c r="R91" s="1"/>
  <c r="X91"/>
  <c r="Z91" s="1"/>
  <c r="AA91" s="1"/>
  <c r="O43"/>
  <c r="P43" s="1"/>
  <c r="Q43" s="1"/>
  <c r="R43" s="1"/>
  <c r="X43"/>
  <c r="Z43" s="1"/>
  <c r="AA43" s="1"/>
  <c r="O207"/>
  <c r="P207" s="1"/>
  <c r="Q207" s="1"/>
  <c r="R207" s="1"/>
  <c r="X207"/>
  <c r="Z207" s="1"/>
  <c r="AA207" s="1"/>
  <c r="O77"/>
  <c r="P77" s="1"/>
  <c r="Q77" s="1"/>
  <c r="R77" s="1"/>
  <c r="X77"/>
  <c r="Z77" s="1"/>
  <c r="AA77" s="1"/>
  <c r="O293"/>
  <c r="X293"/>
  <c r="O281"/>
  <c r="P281" s="1"/>
  <c r="Q281" s="1"/>
  <c r="R281" s="1"/>
  <c r="X281"/>
  <c r="Z281" s="1"/>
  <c r="AA281" s="1"/>
  <c r="O307"/>
  <c r="X307"/>
  <c r="O345"/>
  <c r="P345" s="1"/>
  <c r="Q345" s="1"/>
  <c r="R345" s="1"/>
  <c r="X345"/>
  <c r="Z345" s="1"/>
  <c r="AA345" s="1"/>
  <c r="O136"/>
  <c r="P136" s="1"/>
  <c r="Q136" s="1"/>
  <c r="R136" s="1"/>
  <c r="X136"/>
  <c r="Z136" s="1"/>
  <c r="AA136" s="1"/>
  <c r="O193"/>
  <c r="P193" s="1"/>
  <c r="Q193" s="1"/>
  <c r="R193" s="1"/>
  <c r="X193"/>
  <c r="Z193" s="1"/>
  <c r="AA193" s="1"/>
  <c r="O315"/>
  <c r="P315" s="1"/>
  <c r="Q315" s="1"/>
  <c r="R315" s="1"/>
  <c r="X315"/>
  <c r="Z315" s="1"/>
  <c r="AA315" s="1"/>
  <c r="O46"/>
  <c r="P46" s="1"/>
  <c r="Q46" s="1"/>
  <c r="R46" s="1"/>
  <c r="X46"/>
  <c r="Z46" s="1"/>
  <c r="AA46" s="1"/>
  <c r="O80"/>
  <c r="P80" s="1"/>
  <c r="Q80" s="1"/>
  <c r="R80" s="1"/>
  <c r="X80"/>
  <c r="Z80" s="1"/>
  <c r="AA80" s="1"/>
  <c r="O305"/>
  <c r="P305" s="1"/>
  <c r="Q305" s="1"/>
  <c r="R305" s="1"/>
  <c r="X305"/>
  <c r="Z305" s="1"/>
  <c r="AA305" s="1"/>
  <c r="O125"/>
  <c r="X125"/>
  <c r="O254"/>
  <c r="P254" s="1"/>
  <c r="Q254" s="1"/>
  <c r="R254" s="1"/>
  <c r="X254"/>
  <c r="Z254" s="1"/>
  <c r="AA254" s="1"/>
  <c r="O99"/>
  <c r="P99" s="1"/>
  <c r="Q99" s="1"/>
  <c r="R99" s="1"/>
  <c r="X99"/>
  <c r="Z99" s="1"/>
  <c r="AA99" s="1"/>
  <c r="O292"/>
  <c r="X292"/>
  <c r="O320"/>
  <c r="X320"/>
  <c r="O317"/>
  <c r="X317"/>
  <c r="O319"/>
  <c r="P319" s="1"/>
  <c r="Q319" s="1"/>
  <c r="R319" s="1"/>
  <c r="X319"/>
  <c r="Z319" s="1"/>
  <c r="AA319" s="1"/>
  <c r="O169"/>
  <c r="P169" s="1"/>
  <c r="Q169" s="1"/>
  <c r="R169" s="1"/>
  <c r="O349"/>
  <c r="O228"/>
  <c r="P228" s="1"/>
  <c r="Q228" s="1"/>
  <c r="R228" s="1"/>
  <c r="O146"/>
  <c r="X146"/>
  <c r="O137"/>
  <c r="P137" s="1"/>
  <c r="Q137" s="1"/>
  <c r="R137" s="1"/>
  <c r="X137"/>
  <c r="Z137" s="1"/>
  <c r="AA137" s="1"/>
  <c r="O52"/>
  <c r="P52" s="1"/>
  <c r="Q52" s="1"/>
  <c r="R52" s="1"/>
  <c r="X52"/>
  <c r="Z52" s="1"/>
  <c r="AA52" s="1"/>
  <c r="O180"/>
  <c r="X180"/>
  <c r="O221"/>
  <c r="P221" s="1"/>
  <c r="Q221" s="1"/>
  <c r="R221" s="1"/>
  <c r="X221"/>
  <c r="Z221" s="1"/>
  <c r="AA221" s="1"/>
  <c r="O235"/>
  <c r="P235" s="1"/>
  <c r="Q235" s="1"/>
  <c r="R235" s="1"/>
  <c r="X235"/>
  <c r="Z235" s="1"/>
  <c r="AA235" s="1"/>
  <c r="O123"/>
  <c r="X123"/>
  <c r="O257"/>
  <c r="X257"/>
  <c r="O335"/>
  <c r="X335"/>
  <c r="O120"/>
  <c r="P120" s="1"/>
  <c r="Q120" s="1"/>
  <c r="R120" s="1"/>
  <c r="X120"/>
  <c r="Z120" s="1"/>
  <c r="AA120" s="1"/>
  <c r="O306"/>
  <c r="X306"/>
  <c r="O253"/>
  <c r="P253" s="1"/>
  <c r="Q253" s="1"/>
  <c r="R253" s="1"/>
  <c r="X253"/>
  <c r="Z253" s="1"/>
  <c r="AA253" s="1"/>
  <c r="O59"/>
  <c r="P59" s="1"/>
  <c r="Q59" s="1"/>
  <c r="R59" s="1"/>
  <c r="X59"/>
  <c r="Z59" s="1"/>
  <c r="AA59" s="1"/>
  <c r="O154"/>
  <c r="X154"/>
  <c r="O230"/>
  <c r="X230"/>
  <c r="O239"/>
  <c r="P239" s="1"/>
  <c r="Q239" s="1"/>
  <c r="R239" s="1"/>
  <c r="X239"/>
  <c r="Z239" s="1"/>
  <c r="AA239" s="1"/>
  <c r="O279"/>
  <c r="X279"/>
  <c r="O174"/>
  <c r="X174"/>
  <c r="O163"/>
  <c r="P163" s="1"/>
  <c r="Q163" s="1"/>
  <c r="R163" s="1"/>
  <c r="X163"/>
  <c r="Z163" s="1"/>
  <c r="AA163" s="1"/>
  <c r="O139"/>
  <c r="X139"/>
  <c r="O330"/>
  <c r="P330" s="1"/>
  <c r="Q330" s="1"/>
  <c r="R330" s="1"/>
  <c r="X330"/>
  <c r="Z330" s="1"/>
  <c r="AA330" s="1"/>
  <c r="O272"/>
  <c r="X272"/>
  <c r="O183"/>
  <c r="P183" s="1"/>
  <c r="Q183" s="1"/>
  <c r="R183" s="1"/>
  <c r="X183"/>
  <c r="Z183" s="1"/>
  <c r="AA183" s="1"/>
  <c r="O269"/>
  <c r="P269" s="1"/>
  <c r="Q269" s="1"/>
  <c r="R269" s="1"/>
  <c r="X269"/>
  <c r="Z269" s="1"/>
  <c r="AA269" s="1"/>
  <c r="O108"/>
  <c r="P108" s="1"/>
  <c r="Q108" s="1"/>
  <c r="R108" s="1"/>
  <c r="X108"/>
  <c r="Z108" s="1"/>
  <c r="AA108" s="1"/>
  <c r="O276"/>
  <c r="P276" s="1"/>
  <c r="Q276" s="1"/>
  <c r="R276" s="1"/>
  <c r="X276"/>
  <c r="Z276" s="1"/>
  <c r="AA276" s="1"/>
  <c r="O167"/>
  <c r="X167"/>
  <c r="O280"/>
  <c r="P280" s="1"/>
  <c r="Q280" s="1"/>
  <c r="R280" s="1"/>
  <c r="X280"/>
  <c r="Z280" s="1"/>
  <c r="AA280" s="1"/>
  <c r="O187"/>
  <c r="X187"/>
  <c r="O78"/>
  <c r="P78" s="1"/>
  <c r="Q78" s="1"/>
  <c r="R78" s="1"/>
  <c r="X78"/>
  <c r="Z78" s="1"/>
  <c r="AA78" s="1"/>
  <c r="O353"/>
  <c r="P353" s="1"/>
  <c r="Q353" s="1"/>
  <c r="R353" s="1"/>
  <c r="X353"/>
  <c r="Z353" s="1"/>
  <c r="AA353" s="1"/>
  <c r="O262"/>
  <c r="P262" s="1"/>
  <c r="Q262" s="1"/>
  <c r="R262" s="1"/>
  <c r="X262"/>
  <c r="Z262" s="1"/>
  <c r="AA262" s="1"/>
  <c r="O86"/>
  <c r="P86" s="1"/>
  <c r="Q86" s="1"/>
  <c r="R86" s="1"/>
  <c r="X86"/>
  <c r="Z86" s="1"/>
  <c r="AA86" s="1"/>
  <c r="O75"/>
  <c r="X75"/>
  <c r="O277"/>
  <c r="P277" s="1"/>
  <c r="Q277" s="1"/>
  <c r="R277" s="1"/>
  <c r="X277"/>
  <c r="Z277" s="1"/>
  <c r="AA277" s="1"/>
  <c r="O241"/>
  <c r="P241" s="1"/>
  <c r="Q241" s="1"/>
  <c r="R241" s="1"/>
  <c r="X241"/>
  <c r="Z241" s="1"/>
  <c r="AA241" s="1"/>
  <c r="O203"/>
  <c r="P203" s="1"/>
  <c r="Q203" s="1"/>
  <c r="R203" s="1"/>
  <c r="X203"/>
  <c r="Z203" s="1"/>
  <c r="AA203" s="1"/>
  <c r="O135"/>
  <c r="P135" s="1"/>
  <c r="Q135" s="1"/>
  <c r="R135" s="1"/>
  <c r="X135"/>
  <c r="Z135" s="1"/>
  <c r="AA135" s="1"/>
  <c r="O252"/>
  <c r="P252" s="1"/>
  <c r="Q252" s="1"/>
  <c r="R252" s="1"/>
  <c r="X252"/>
  <c r="Z252" s="1"/>
  <c r="AA252" s="1"/>
  <c r="O73"/>
  <c r="P73" s="1"/>
  <c r="Q73" s="1"/>
  <c r="R73" s="1"/>
  <c r="X73"/>
  <c r="Z73" s="1"/>
  <c r="AA73" s="1"/>
  <c r="O223"/>
  <c r="X223"/>
  <c r="O191"/>
  <c r="P191" s="1"/>
  <c r="Q191" s="1"/>
  <c r="R191" s="1"/>
  <c r="X191"/>
  <c r="Z191" s="1"/>
  <c r="AA191" s="1"/>
  <c r="O342"/>
  <c r="X342"/>
  <c r="O297"/>
  <c r="P297" s="1"/>
  <c r="Q297" s="1"/>
  <c r="R297" s="1"/>
  <c r="X297"/>
  <c r="Z297" s="1"/>
  <c r="AA297" s="1"/>
  <c r="O182"/>
  <c r="P182" s="1"/>
  <c r="Q182" s="1"/>
  <c r="R182" s="1"/>
  <c r="X182"/>
  <c r="Z182" s="1"/>
  <c r="AA182" s="1"/>
  <c r="O245"/>
  <c r="P245" s="1"/>
  <c r="Q245" s="1"/>
  <c r="R245" s="1"/>
  <c r="X245"/>
  <c r="Z245" s="1"/>
  <c r="AA245" s="1"/>
  <c r="O71"/>
  <c r="P71" s="1"/>
  <c r="Q71" s="1"/>
  <c r="R71" s="1"/>
  <c r="X71"/>
  <c r="Z71" s="1"/>
  <c r="AA71" s="1"/>
  <c r="O63"/>
  <c r="P63" s="1"/>
  <c r="Q63" s="1"/>
  <c r="R63" s="1"/>
  <c r="X63"/>
  <c r="Z63" s="1"/>
  <c r="AA63" s="1"/>
  <c r="O166"/>
  <c r="X166"/>
  <c r="O61"/>
  <c r="X61"/>
  <c r="O162"/>
  <c r="P162" s="1"/>
  <c r="Q162" s="1"/>
  <c r="R162" s="1"/>
  <c r="X162"/>
  <c r="Z162" s="1"/>
  <c r="AA162" s="1"/>
  <c r="O111"/>
  <c r="X111"/>
  <c r="O213"/>
  <c r="P213" s="1"/>
  <c r="Q213" s="1"/>
  <c r="R213" s="1"/>
  <c r="X213"/>
  <c r="Z213" s="1"/>
  <c r="AA213" s="1"/>
  <c r="O311"/>
  <c r="P311" s="1"/>
  <c r="Q311" s="1"/>
  <c r="R311" s="1"/>
  <c r="X311"/>
  <c r="Z311" s="1"/>
  <c r="AA311" s="1"/>
  <c r="O189"/>
  <c r="P189" s="1"/>
  <c r="Q189" s="1"/>
  <c r="R189" s="1"/>
  <c r="X189"/>
  <c r="Z189" s="1"/>
  <c r="AA189" s="1"/>
  <c r="O287"/>
  <c r="P287" s="1"/>
  <c r="Q287" s="1"/>
  <c r="R287" s="1"/>
  <c r="X287"/>
  <c r="Z287" s="1"/>
  <c r="AA287" s="1"/>
  <c r="O48"/>
  <c r="X48"/>
  <c r="O79"/>
  <c r="P79" s="1"/>
  <c r="Q79" s="1"/>
  <c r="R79" s="1"/>
  <c r="X79"/>
  <c r="Z79" s="1"/>
  <c r="AA79" s="1"/>
  <c r="O265"/>
  <c r="X265"/>
  <c r="O198"/>
  <c r="P198" s="1"/>
  <c r="Q198" s="1"/>
  <c r="R198" s="1"/>
  <c r="X198"/>
  <c r="Z198" s="1"/>
  <c r="AA198" s="1"/>
  <c r="O263"/>
  <c r="P263" s="1"/>
  <c r="Q263" s="1"/>
  <c r="R263" s="1"/>
  <c r="X263"/>
  <c r="Z263" s="1"/>
  <c r="AA263" s="1"/>
  <c r="O144"/>
  <c r="P144" s="1"/>
  <c r="Q144" s="1"/>
  <c r="R144" s="1"/>
  <c r="X144"/>
  <c r="Z144" s="1"/>
  <c r="AA144" s="1"/>
  <c r="O109"/>
  <c r="P109" s="1"/>
  <c r="Q109" s="1"/>
  <c r="R109" s="1"/>
  <c r="X109"/>
  <c r="Z109" s="1"/>
  <c r="AA109" s="1"/>
  <c r="O316"/>
  <c r="P316" s="1"/>
  <c r="Q316" s="1"/>
  <c r="R316" s="1"/>
  <c r="X316"/>
  <c r="Z316" s="1"/>
  <c r="AA316" s="1"/>
  <c r="O367"/>
  <c r="P367" s="1"/>
  <c r="Q367" s="1"/>
  <c r="R367" s="1"/>
  <c r="X367"/>
  <c r="Z367" s="1"/>
  <c r="AA367" s="1"/>
  <c r="O220"/>
  <c r="P220" s="1"/>
  <c r="Q220" s="1"/>
  <c r="R220" s="1"/>
  <c r="X220"/>
  <c r="Z220" s="1"/>
  <c r="AA220" s="1"/>
  <c r="O151"/>
  <c r="P151" s="1"/>
  <c r="Q151" s="1"/>
  <c r="R151" s="1"/>
  <c r="X151"/>
  <c r="Z151" s="1"/>
  <c r="AA151" s="1"/>
  <c r="O354"/>
  <c r="P354" s="1"/>
  <c r="Q354" s="1"/>
  <c r="R354" s="1"/>
  <c r="X354"/>
  <c r="Z354" s="1"/>
  <c r="AA354" s="1"/>
  <c r="O361"/>
  <c r="X361"/>
  <c r="O115"/>
  <c r="P115" s="1"/>
  <c r="Q115" s="1"/>
  <c r="R115" s="1"/>
  <c r="X115"/>
  <c r="Z115" s="1"/>
  <c r="AA115" s="1"/>
  <c r="O350"/>
  <c r="P350" s="1"/>
  <c r="Q350" s="1"/>
  <c r="R350" s="1"/>
  <c r="X350"/>
  <c r="Z350" s="1"/>
  <c r="AA350" s="1"/>
  <c r="O55"/>
  <c r="X55"/>
  <c r="O251"/>
  <c r="X251"/>
  <c r="O266"/>
  <c r="P266" s="1"/>
  <c r="Q266" s="1"/>
  <c r="R266" s="1"/>
  <c r="X266"/>
  <c r="Z266" s="1"/>
  <c r="AA266" s="1"/>
  <c r="O224"/>
  <c r="P224" s="1"/>
  <c r="Q224" s="1"/>
  <c r="R224" s="1"/>
  <c r="X224"/>
  <c r="Z224" s="1"/>
  <c r="AA224" s="1"/>
  <c r="O57"/>
  <c r="P57" s="1"/>
  <c r="Q57" s="1"/>
  <c r="R57" s="1"/>
  <c r="X57"/>
  <c r="Z57" s="1"/>
  <c r="AA57" s="1"/>
  <c r="O129"/>
  <c r="P129" s="1"/>
  <c r="Q129" s="1"/>
  <c r="R129" s="1"/>
  <c r="O259"/>
  <c r="P259" s="1"/>
  <c r="Q259" s="1"/>
  <c r="R259" s="1"/>
  <c r="O209"/>
  <c r="O112"/>
  <c r="P112" s="1"/>
  <c r="Q112" s="1"/>
  <c r="R112" s="1"/>
  <c r="O66"/>
  <c r="P66" s="1"/>
  <c r="Q66" s="1"/>
  <c r="R66" s="1"/>
  <c r="O340"/>
  <c r="P340" s="1"/>
  <c r="Q340" s="1"/>
  <c r="R340" s="1"/>
  <c r="O106"/>
  <c r="P106" s="1"/>
  <c r="Q106" s="1"/>
  <c r="R106" s="1"/>
  <c r="M36"/>
  <c r="N36" s="1"/>
  <c r="O36" s="1"/>
  <c r="P36" s="1"/>
  <c r="Q36" s="1"/>
  <c r="M35"/>
  <c r="N35" s="1"/>
  <c r="O35" s="1"/>
  <c r="P35" s="1"/>
  <c r="Q35" s="1"/>
  <c r="R35" s="1"/>
  <c r="M38"/>
  <c r="N38" s="1"/>
  <c r="M34"/>
  <c r="N34" s="1"/>
  <c r="O34" s="1"/>
  <c r="K33"/>
  <c r="L33" s="1"/>
  <c r="O36" i="11" l="1"/>
  <c r="F42" s="1"/>
  <c r="D13"/>
  <c r="D14" s="1"/>
  <c r="E17" s="1"/>
  <c r="G17" s="1"/>
  <c r="F13"/>
  <c r="F14" s="1"/>
  <c r="I13"/>
  <c r="I14" s="1"/>
  <c r="E19" i="8"/>
  <c r="G19" s="1"/>
  <c r="E17"/>
  <c r="G17" s="1"/>
  <c r="E21"/>
  <c r="G21" s="1"/>
  <c r="I42"/>
  <c r="F42"/>
  <c r="O38"/>
  <c r="C42"/>
  <c r="B3" i="7"/>
  <c r="B276"/>
  <c r="B215"/>
  <c r="P216" i="5"/>
  <c r="Q216" s="1"/>
  <c r="R216" s="1"/>
  <c r="P341"/>
  <c r="Q341" s="1"/>
  <c r="R341" s="1"/>
  <c r="P237"/>
  <c r="Q237" s="1"/>
  <c r="R237" s="1"/>
  <c r="P130"/>
  <c r="Q130" s="1"/>
  <c r="R130" s="1"/>
  <c r="P138"/>
  <c r="Q138" s="1"/>
  <c r="R138" s="1"/>
  <c r="P153"/>
  <c r="Q153" s="1"/>
  <c r="R153" s="1"/>
  <c r="P118"/>
  <c r="Q118" s="1"/>
  <c r="R118" s="1"/>
  <c r="P355"/>
  <c r="Q355" s="1"/>
  <c r="R355" s="1"/>
  <c r="P188"/>
  <c r="Q188" s="1"/>
  <c r="R188" s="1"/>
  <c r="P197"/>
  <c r="Q197" s="1"/>
  <c r="R197" s="1"/>
  <c r="I251"/>
  <c r="J251" s="1"/>
  <c r="Y251" s="1"/>
  <c r="Z251" s="1"/>
  <c r="AA251" s="1"/>
  <c r="K37" i="10" s="1"/>
  <c r="K36" s="1"/>
  <c r="I111" i="5"/>
  <c r="J111" s="1"/>
  <c r="Y111" s="1"/>
  <c r="Z111" s="1"/>
  <c r="AA111" s="1"/>
  <c r="I61"/>
  <c r="J61" s="1"/>
  <c r="Y61" s="1"/>
  <c r="Z61" s="1"/>
  <c r="AA61" s="1"/>
  <c r="I187"/>
  <c r="J187" s="1"/>
  <c r="Y187" s="1"/>
  <c r="Z187" s="1"/>
  <c r="AA187" s="1"/>
  <c r="I167"/>
  <c r="J167" s="1"/>
  <c r="Y167" s="1"/>
  <c r="Z167" s="1"/>
  <c r="AA167" s="1"/>
  <c r="I279"/>
  <c r="J279" s="1"/>
  <c r="Y279" s="1"/>
  <c r="Z279" s="1"/>
  <c r="AA279" s="1"/>
  <c r="I154"/>
  <c r="J154" s="1"/>
  <c r="Y154" s="1"/>
  <c r="Z154" s="1"/>
  <c r="AA154" s="1"/>
  <c r="I257"/>
  <c r="J257" s="1"/>
  <c r="Y257" s="1"/>
  <c r="Z257" s="1"/>
  <c r="AA257" s="1"/>
  <c r="I146"/>
  <c r="J146" s="1"/>
  <c r="Y146" s="1"/>
  <c r="Z146" s="1"/>
  <c r="AA146" s="1"/>
  <c r="I143"/>
  <c r="J143" s="1"/>
  <c r="Y143" s="1"/>
  <c r="Z143" s="1"/>
  <c r="AA143" s="1"/>
  <c r="I89"/>
  <c r="J89" s="1"/>
  <c r="Y89" s="1"/>
  <c r="Z89" s="1"/>
  <c r="I222"/>
  <c r="J222" s="1"/>
  <c r="Y222" s="1"/>
  <c r="Z222" s="1"/>
  <c r="AA222" s="1"/>
  <c r="I145"/>
  <c r="J145" s="1"/>
  <c r="Y145" s="1"/>
  <c r="Z145" s="1"/>
  <c r="AA145" s="1"/>
  <c r="I334"/>
  <c r="J334" s="1"/>
  <c r="Y334" s="1"/>
  <c r="Z334" s="1"/>
  <c r="AA334" s="1"/>
  <c r="I160"/>
  <c r="J160" s="1"/>
  <c r="Y160" s="1"/>
  <c r="Z160" s="1"/>
  <c r="AA160" s="1"/>
  <c r="I76"/>
  <c r="J76" s="1"/>
  <c r="Y76" s="1"/>
  <c r="Z76" s="1"/>
  <c r="AA76" s="1"/>
  <c r="I159"/>
  <c r="J159" s="1"/>
  <c r="Y159" s="1"/>
  <c r="Z159" s="1"/>
  <c r="AA159" s="1"/>
  <c r="I124"/>
  <c r="J124" s="1"/>
  <c r="Y124" s="1"/>
  <c r="Z124" s="1"/>
  <c r="AA124" s="1"/>
  <c r="I54"/>
  <c r="J54" s="1"/>
  <c r="Y54" s="1"/>
  <c r="Z54" s="1"/>
  <c r="AA54" s="1"/>
  <c r="I194"/>
  <c r="J194" s="1"/>
  <c r="Y194" s="1"/>
  <c r="Z194" s="1"/>
  <c r="AA194" s="1"/>
  <c r="P215"/>
  <c r="Q215" s="1"/>
  <c r="R215" s="1"/>
  <c r="P47"/>
  <c r="Q47" s="1"/>
  <c r="P348"/>
  <c r="Q348" s="1"/>
  <c r="R348" s="1"/>
  <c r="P103"/>
  <c r="Q103" s="1"/>
  <c r="R103" s="1"/>
  <c r="P68"/>
  <c r="Q68" s="1"/>
  <c r="R68" s="1"/>
  <c r="P236"/>
  <c r="Q236" s="1"/>
  <c r="R236" s="1"/>
  <c r="P132"/>
  <c r="Q132" s="1"/>
  <c r="R132" s="1"/>
  <c r="P285"/>
  <c r="Q285" s="1"/>
  <c r="R285" s="1"/>
  <c r="P313"/>
  <c r="Q313" s="1"/>
  <c r="R313" s="1"/>
  <c r="P181"/>
  <c r="Q181" s="1"/>
  <c r="R181" s="1"/>
  <c r="P69"/>
  <c r="Q69" s="1"/>
  <c r="R69" s="1"/>
  <c r="P250"/>
  <c r="Q250" s="1"/>
  <c r="R250" s="1"/>
  <c r="P286"/>
  <c r="Q286" s="1"/>
  <c r="R286" s="1"/>
  <c r="I320"/>
  <c r="J320" s="1"/>
  <c r="Y320" s="1"/>
  <c r="Z320" s="1"/>
  <c r="AA320" s="1"/>
  <c r="I125"/>
  <c r="J125" s="1"/>
  <c r="Y125" s="1"/>
  <c r="Z125" s="1"/>
  <c r="AA125" s="1"/>
  <c r="I271"/>
  <c r="J271" s="1"/>
  <c r="Y271" s="1"/>
  <c r="Z271" s="1"/>
  <c r="AA271" s="1"/>
  <c r="I327"/>
  <c r="J327" s="1"/>
  <c r="Y327" s="1"/>
  <c r="Z327" s="1"/>
  <c r="AA327" s="1"/>
  <c r="I96"/>
  <c r="J96" s="1"/>
  <c r="Y96" s="1"/>
  <c r="Z96" s="1"/>
  <c r="AA96" s="1"/>
  <c r="I152"/>
  <c r="J152" s="1"/>
  <c r="Y152" s="1"/>
  <c r="Z152" s="1"/>
  <c r="AA152" s="1"/>
  <c r="P40"/>
  <c r="Q40" s="1"/>
  <c r="R40" s="1"/>
  <c r="I209"/>
  <c r="J209" s="1"/>
  <c r="Y209" s="1"/>
  <c r="Z209" s="1"/>
  <c r="AA209" s="1"/>
  <c r="I55"/>
  <c r="J55" s="1"/>
  <c r="Y55" s="1"/>
  <c r="Z55" s="1"/>
  <c r="AA55" s="1"/>
  <c r="I265"/>
  <c r="J265" s="1"/>
  <c r="Y265" s="1"/>
  <c r="Z265" s="1"/>
  <c r="AA265" s="1"/>
  <c r="I48"/>
  <c r="J48" s="1"/>
  <c r="Y48" s="1"/>
  <c r="Z48" s="1"/>
  <c r="AA48" s="1"/>
  <c r="I166"/>
  <c r="J166" s="1"/>
  <c r="Y166" s="1"/>
  <c r="Z166" s="1"/>
  <c r="AA166" s="1"/>
  <c r="I342"/>
  <c r="J342" s="1"/>
  <c r="Y342" s="1"/>
  <c r="Z342" s="1"/>
  <c r="AA342" s="1"/>
  <c r="I223"/>
  <c r="J223" s="1"/>
  <c r="Y223" s="1"/>
  <c r="Z223" s="1"/>
  <c r="AA223" s="1"/>
  <c r="I75"/>
  <c r="J75" s="1"/>
  <c r="Y75" s="1"/>
  <c r="Z75" s="1"/>
  <c r="AA75" s="1"/>
  <c r="I272"/>
  <c r="J272" s="1"/>
  <c r="Y272" s="1"/>
  <c r="Z272" s="1"/>
  <c r="AA272" s="1"/>
  <c r="I139"/>
  <c r="J139" s="1"/>
  <c r="Y139" s="1"/>
  <c r="Z139" s="1"/>
  <c r="AA139" s="1"/>
  <c r="I174"/>
  <c r="J174" s="1"/>
  <c r="Y174" s="1"/>
  <c r="Z174" s="1"/>
  <c r="AA174" s="1"/>
  <c r="I230"/>
  <c r="J230" s="1"/>
  <c r="Y230" s="1"/>
  <c r="Z230" s="1"/>
  <c r="AA230" s="1"/>
  <c r="I306"/>
  <c r="J306" s="1"/>
  <c r="Y306" s="1"/>
  <c r="Z306" s="1"/>
  <c r="AA306" s="1"/>
  <c r="I335"/>
  <c r="J335" s="1"/>
  <c r="Y335" s="1"/>
  <c r="Z335" s="1"/>
  <c r="AA335" s="1"/>
  <c r="I123"/>
  <c r="J123" s="1"/>
  <c r="Y123" s="1"/>
  <c r="Z123" s="1"/>
  <c r="AA123" s="1"/>
  <c r="I180"/>
  <c r="J180" s="1"/>
  <c r="Y180" s="1"/>
  <c r="Z180" s="1"/>
  <c r="AA180" s="1"/>
  <c r="I349"/>
  <c r="J349" s="1"/>
  <c r="Y349" s="1"/>
  <c r="Z349" s="1"/>
  <c r="AA349" s="1"/>
  <c r="I173"/>
  <c r="J173" s="1"/>
  <c r="Y173" s="1"/>
  <c r="Z173" s="1"/>
  <c r="AA173" s="1"/>
  <c r="I356"/>
  <c r="J356" s="1"/>
  <c r="Y356" s="1"/>
  <c r="Z356" s="1"/>
  <c r="AA356" s="1"/>
  <c r="I258"/>
  <c r="J258" s="1"/>
  <c r="Y258" s="1"/>
  <c r="Z258" s="1"/>
  <c r="AA258" s="1"/>
  <c r="I201"/>
  <c r="J201" s="1"/>
  <c r="Y201" s="1"/>
  <c r="Z201" s="1"/>
  <c r="AA201" s="1"/>
  <c r="I244"/>
  <c r="J244" s="1"/>
  <c r="Y244" s="1"/>
  <c r="Z244" s="1"/>
  <c r="AA244" s="1"/>
  <c r="I264"/>
  <c r="J264" s="1"/>
  <c r="Y264" s="1"/>
  <c r="Z264" s="1"/>
  <c r="AA264" s="1"/>
  <c r="I97"/>
  <c r="J97" s="1"/>
  <c r="Y97" s="1"/>
  <c r="Z97" s="1"/>
  <c r="AA97" s="1"/>
  <c r="I90"/>
  <c r="J90" s="1"/>
  <c r="Y90" s="1"/>
  <c r="Z90" s="1"/>
  <c r="AA90" s="1"/>
  <c r="I104"/>
  <c r="J104" s="1"/>
  <c r="Y104" s="1"/>
  <c r="Z104" s="1"/>
  <c r="AA104" s="1"/>
  <c r="I321"/>
  <c r="J321" s="1"/>
  <c r="Y321" s="1"/>
  <c r="Z321" s="1"/>
  <c r="AA321" s="1"/>
  <c r="I131"/>
  <c r="J131" s="1"/>
  <c r="Y131" s="1"/>
  <c r="Z131" s="1"/>
  <c r="AA131" s="1"/>
  <c r="I41"/>
  <c r="J41" s="1"/>
  <c r="Y41" s="1"/>
  <c r="Z41" s="1"/>
  <c r="AA41" s="1"/>
  <c r="I243"/>
  <c r="J243" s="1"/>
  <c r="Y243" s="1"/>
  <c r="Z243" s="1"/>
  <c r="AA243" s="1"/>
  <c r="I62"/>
  <c r="J62" s="1"/>
  <c r="Y62" s="1"/>
  <c r="Z62" s="1"/>
  <c r="AA62" s="1"/>
  <c r="P110"/>
  <c r="Q110" s="1"/>
  <c r="R110" s="1"/>
  <c r="P300"/>
  <c r="Q300" s="1"/>
  <c r="R300" s="1"/>
  <c r="P363"/>
  <c r="Q363" s="1"/>
  <c r="R363" s="1"/>
  <c r="P278"/>
  <c r="Q278" s="1"/>
  <c r="R278" s="1"/>
  <c r="P314"/>
  <c r="Q314" s="1"/>
  <c r="R314" s="1"/>
  <c r="P117"/>
  <c r="Q117" s="1"/>
  <c r="R117" s="1"/>
  <c r="P362"/>
  <c r="Q362" s="1"/>
  <c r="R362" s="1"/>
  <c r="P208"/>
  <c r="Q208" s="1"/>
  <c r="R208" s="1"/>
  <c r="P328"/>
  <c r="Q328" s="1"/>
  <c r="R328" s="1"/>
  <c r="P299"/>
  <c r="Q299" s="1"/>
  <c r="R299" s="1"/>
  <c r="P83"/>
  <c r="Q83" s="1"/>
  <c r="R83" s="1"/>
  <c r="I361"/>
  <c r="J361" s="1"/>
  <c r="Y361" s="1"/>
  <c r="Z361" s="1"/>
  <c r="AA361" s="1"/>
  <c r="I317"/>
  <c r="J317" s="1"/>
  <c r="Y317" s="1"/>
  <c r="Z317" s="1"/>
  <c r="AA317" s="1"/>
  <c r="I292"/>
  <c r="J292" s="1"/>
  <c r="Y292" s="1"/>
  <c r="Z292" s="1"/>
  <c r="AA292" s="1"/>
  <c r="I307"/>
  <c r="J307" s="1"/>
  <c r="Y307" s="1"/>
  <c r="Z307" s="1"/>
  <c r="AA307" s="1"/>
  <c r="I293"/>
  <c r="J293" s="1"/>
  <c r="Y293" s="1"/>
  <c r="Z293" s="1"/>
  <c r="AA293" s="1"/>
  <c r="I82"/>
  <c r="J82" s="1"/>
  <c r="Y82" s="1"/>
  <c r="Z82" s="1"/>
  <c r="AA82" s="1"/>
  <c r="I229"/>
  <c r="J229" s="1"/>
  <c r="Y229" s="1"/>
  <c r="Z229" s="1"/>
  <c r="AA229" s="1"/>
  <c r="I195"/>
  <c r="J195" s="1"/>
  <c r="Y195" s="1"/>
  <c r="Z195" s="1"/>
  <c r="AA195" s="1"/>
  <c r="I202"/>
  <c r="J202" s="1"/>
  <c r="Y202" s="1"/>
  <c r="Z202" s="1"/>
  <c r="AA202" s="1"/>
  <c r="I105"/>
  <c r="J105" s="1"/>
  <c r="Y105" s="1"/>
  <c r="Z105" s="1"/>
  <c r="AA105" s="1"/>
  <c r="O37"/>
  <c r="P37" s="1"/>
  <c r="Q37" s="1"/>
  <c r="X34"/>
  <c r="X36"/>
  <c r="Z36" s="1"/>
  <c r="X35"/>
  <c r="Z35" s="1"/>
  <c r="AA35" s="1"/>
  <c r="O38"/>
  <c r="P38" s="1"/>
  <c r="Q38" s="1"/>
  <c r="X38"/>
  <c r="Z38" s="1"/>
  <c r="M33"/>
  <c r="N33" s="1"/>
  <c r="O33" s="1"/>
  <c r="I42" i="11" l="1"/>
  <c r="F44" s="1"/>
  <c r="O38"/>
  <c r="C42"/>
  <c r="E21"/>
  <c r="G21" s="1"/>
  <c r="E19"/>
  <c r="G19" s="1"/>
  <c r="E23" s="1"/>
  <c r="J37" i="10"/>
  <c r="J36" s="1"/>
  <c r="I37"/>
  <c r="I36" s="1"/>
  <c r="M37"/>
  <c r="M36" s="1"/>
  <c r="N37"/>
  <c r="N36" s="1"/>
  <c r="F37"/>
  <c r="F36" s="1"/>
  <c r="L37"/>
  <c r="L36" s="1"/>
  <c r="E37"/>
  <c r="E36" s="1"/>
  <c r="G37"/>
  <c r="G36" s="1"/>
  <c r="H37"/>
  <c r="H36" s="1"/>
  <c r="E23" i="8"/>
  <c r="F44"/>
  <c r="B230" i="5"/>
  <c r="B291"/>
  <c r="B352"/>
  <c r="B108"/>
  <c r="B199"/>
  <c r="B261"/>
  <c r="B169"/>
  <c r="B322"/>
  <c r="B77"/>
  <c r="B138"/>
  <c r="P96"/>
  <c r="Q96" s="1"/>
  <c r="R96" s="1"/>
  <c r="P271"/>
  <c r="Q271" s="1"/>
  <c r="R271" s="1"/>
  <c r="P320"/>
  <c r="Q320" s="1"/>
  <c r="R320" s="1"/>
  <c r="P194"/>
  <c r="Q194" s="1"/>
  <c r="R194" s="1"/>
  <c r="P124"/>
  <c r="Q124" s="1"/>
  <c r="R124" s="1"/>
  <c r="P76"/>
  <c r="Q76" s="1"/>
  <c r="R76" s="1"/>
  <c r="P334"/>
  <c r="Q334" s="1"/>
  <c r="R334" s="1"/>
  <c r="P222"/>
  <c r="Q222" s="1"/>
  <c r="R222" s="1"/>
  <c r="P146"/>
  <c r="Q146" s="1"/>
  <c r="R146" s="1"/>
  <c r="P154"/>
  <c r="Q154" s="1"/>
  <c r="R154" s="1"/>
  <c r="P167"/>
  <c r="Q167" s="1"/>
  <c r="R167" s="1"/>
  <c r="P111"/>
  <c r="Q111" s="1"/>
  <c r="R111" s="1"/>
  <c r="P152"/>
  <c r="Q152" s="1"/>
  <c r="R152" s="1"/>
  <c r="P327"/>
  <c r="Q327" s="1"/>
  <c r="R327" s="1"/>
  <c r="P125"/>
  <c r="Q125" s="1"/>
  <c r="R125" s="1"/>
  <c r="P54"/>
  <c r="Q54" s="1"/>
  <c r="R54" s="1"/>
  <c r="P159"/>
  <c r="Q159" s="1"/>
  <c r="R159" s="1"/>
  <c r="P160"/>
  <c r="Q160" s="1"/>
  <c r="R160" s="1"/>
  <c r="P145"/>
  <c r="Q145" s="1"/>
  <c r="R145" s="1"/>
  <c r="P89"/>
  <c r="Q89" s="1"/>
  <c r="P143"/>
  <c r="Q143" s="1"/>
  <c r="R143" s="1"/>
  <c r="P257"/>
  <c r="Q257" s="1"/>
  <c r="R257" s="1"/>
  <c r="P279"/>
  <c r="Q279" s="1"/>
  <c r="R279" s="1"/>
  <c r="L13" i="10" s="1"/>
  <c r="L14" s="1"/>
  <c r="P187" i="5"/>
  <c r="Q187" s="1"/>
  <c r="R187" s="1"/>
  <c r="P61"/>
  <c r="Q61" s="1"/>
  <c r="R61" s="1"/>
  <c r="P251"/>
  <c r="Q251" s="1"/>
  <c r="R251" s="1"/>
  <c r="P202"/>
  <c r="Q202" s="1"/>
  <c r="R202" s="1"/>
  <c r="P229"/>
  <c r="Q229" s="1"/>
  <c r="R229" s="1"/>
  <c r="P293"/>
  <c r="Q293" s="1"/>
  <c r="R293" s="1"/>
  <c r="P292"/>
  <c r="Q292" s="1"/>
  <c r="R292" s="1"/>
  <c r="P361"/>
  <c r="Q361" s="1"/>
  <c r="R361" s="1"/>
  <c r="P105"/>
  <c r="Q105" s="1"/>
  <c r="R105" s="1"/>
  <c r="P195"/>
  <c r="Q195" s="1"/>
  <c r="R195" s="1"/>
  <c r="P82"/>
  <c r="Q82" s="1"/>
  <c r="R82" s="1"/>
  <c r="P307"/>
  <c r="Q307" s="1"/>
  <c r="R307" s="1"/>
  <c r="P317"/>
  <c r="Q317" s="1"/>
  <c r="R317" s="1"/>
  <c r="P62"/>
  <c r="Q62" s="1"/>
  <c r="R62" s="1"/>
  <c r="P131"/>
  <c r="Q131" s="1"/>
  <c r="R131" s="1"/>
  <c r="P104"/>
  <c r="Q104" s="1"/>
  <c r="R104" s="1"/>
  <c r="P90"/>
  <c r="Q90" s="1"/>
  <c r="R90" s="1"/>
  <c r="P264"/>
  <c r="Q264" s="1"/>
  <c r="R264" s="1"/>
  <c r="P201"/>
  <c r="Q201" s="1"/>
  <c r="R201" s="1"/>
  <c r="P356"/>
  <c r="Q356" s="1"/>
  <c r="R356" s="1"/>
  <c r="P180"/>
  <c r="Q180" s="1"/>
  <c r="R180" s="1"/>
  <c r="P335"/>
  <c r="Q335" s="1"/>
  <c r="R335" s="1"/>
  <c r="P230"/>
  <c r="Q230" s="1"/>
  <c r="R230" s="1"/>
  <c r="P139"/>
  <c r="Q139" s="1"/>
  <c r="R139" s="1"/>
  <c r="P75"/>
  <c r="Q75" s="1"/>
  <c r="R75" s="1"/>
  <c r="P223"/>
  <c r="Q223" s="1"/>
  <c r="R223" s="1"/>
  <c r="P166"/>
  <c r="Q166" s="1"/>
  <c r="R166" s="1"/>
  <c r="P265"/>
  <c r="Q265" s="1"/>
  <c r="R265" s="1"/>
  <c r="P209"/>
  <c r="Q209" s="1"/>
  <c r="R209" s="1"/>
  <c r="P243"/>
  <c r="Q243" s="1"/>
  <c r="R243" s="1"/>
  <c r="P41"/>
  <c r="Q41" s="1"/>
  <c r="R41" s="1"/>
  <c r="P321"/>
  <c r="Q321" s="1"/>
  <c r="R321" s="1"/>
  <c r="P97"/>
  <c r="Q97" s="1"/>
  <c r="R97" s="1"/>
  <c r="P244"/>
  <c r="Q244" s="1"/>
  <c r="R244" s="1"/>
  <c r="P258"/>
  <c r="Q258" s="1"/>
  <c r="R258" s="1"/>
  <c r="P173"/>
  <c r="Q173" s="1"/>
  <c r="R173" s="1"/>
  <c r="P349"/>
  <c r="Q349" s="1"/>
  <c r="R349" s="1"/>
  <c r="P123"/>
  <c r="Q123" s="1"/>
  <c r="R123" s="1"/>
  <c r="P306"/>
  <c r="Q306" s="1"/>
  <c r="R306" s="1"/>
  <c r="P174"/>
  <c r="Q174" s="1"/>
  <c r="R174" s="1"/>
  <c r="P272"/>
  <c r="Q272" s="1"/>
  <c r="R272" s="1"/>
  <c r="P342"/>
  <c r="Q342" s="1"/>
  <c r="R342" s="1"/>
  <c r="N13" i="10" s="1"/>
  <c r="N14" s="1"/>
  <c r="P48" i="5"/>
  <c r="Q48" s="1"/>
  <c r="R48" s="1"/>
  <c r="P55"/>
  <c r="Q55" s="1"/>
  <c r="R55" s="1"/>
  <c r="X33"/>
  <c r="I33" s="1"/>
  <c r="J33" s="1"/>
  <c r="Y33" s="1"/>
  <c r="Z33" s="1"/>
  <c r="AA33" s="1"/>
  <c r="I34"/>
  <c r="J34" s="1"/>
  <c r="E47" i="11" l="1"/>
  <c r="J13" i="10"/>
  <c r="J14" s="1"/>
  <c r="K13"/>
  <c r="K14" s="1"/>
  <c r="M13"/>
  <c r="M14" s="1"/>
  <c r="I13"/>
  <c r="I14" s="1"/>
  <c r="H13"/>
  <c r="H14" s="1"/>
  <c r="G13"/>
  <c r="G14" s="1"/>
  <c r="E13"/>
  <c r="E14" s="1"/>
  <c r="F13"/>
  <c r="F14" s="1"/>
  <c r="E47" i="8"/>
  <c r="B216" i="5"/>
  <c r="B338"/>
  <c r="B63"/>
  <c r="B247"/>
  <c r="B277"/>
  <c r="B155"/>
  <c r="B308"/>
  <c r="B124"/>
  <c r="B185"/>
  <c r="B94"/>
  <c r="P33"/>
  <c r="Q33" s="1"/>
  <c r="R33" s="1"/>
  <c r="D13" i="10" s="1"/>
  <c r="D14" s="1"/>
  <c r="Y34" i="5"/>
  <c r="Z34" s="1"/>
  <c r="AA34" s="1"/>
  <c r="B48" s="1"/>
  <c r="P34"/>
  <c r="Q34" s="1"/>
  <c r="R34" s="1"/>
  <c r="D37" i="10" l="1"/>
  <c r="D36" s="1"/>
  <c r="O36" s="1"/>
  <c r="C14"/>
  <c r="E19" s="1"/>
  <c r="G19" s="1"/>
  <c r="B34" i="5"/>
  <c r="F42" i="10" l="1"/>
  <c r="C42"/>
  <c r="O38"/>
  <c r="I42"/>
  <c r="E21"/>
  <c r="G21" s="1"/>
  <c r="E17"/>
  <c r="G17" s="1"/>
  <c r="F44" l="1"/>
  <c r="E23"/>
  <c r="E47" l="1"/>
</calcChain>
</file>

<file path=xl/sharedStrings.xml><?xml version="1.0" encoding="utf-8"?>
<sst xmlns="http://schemas.openxmlformats.org/spreadsheetml/2006/main" count="1407" uniqueCount="88">
  <si>
    <t>https://www.lassmat.fr/actualites/nouvelles-professionnelles/remunerations-minimales-quelle-augmentation-au-1er-janvier</t>
  </si>
  <si>
    <t>Sources</t>
  </si>
  <si>
    <t>Heure de départ</t>
  </si>
  <si>
    <t xml:space="preserve">Heure début </t>
  </si>
  <si>
    <t>Heure de fin</t>
  </si>
  <si>
    <t>Heure d'arrivée</t>
  </si>
  <si>
    <t>Heures Normales</t>
  </si>
  <si>
    <t>Nom/Prénom de l'Assistant(e) Social(e)</t>
  </si>
  <si>
    <t>Nom de(s) enfant(s) gardé(es)</t>
  </si>
  <si>
    <t>Total du mois des heures particulières</t>
  </si>
  <si>
    <t>Total du mois des heures normales</t>
  </si>
  <si>
    <t xml:space="preserve">&lt;-Modifier </t>
  </si>
  <si>
    <t xml:space="preserve"> Salaire Brut </t>
  </si>
  <si>
    <t xml:space="preserve">                                 /</t>
  </si>
  <si>
    <t xml:space="preserve">                                  /</t>
  </si>
  <si>
    <t xml:space="preserve">                                   /</t>
  </si>
  <si>
    <t>Taux horaire</t>
  </si>
  <si>
    <t>Taux horaire majoré</t>
  </si>
  <si>
    <t>Jours</t>
  </si>
  <si>
    <t>Année 2020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</si>
  <si>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</si>
  <si>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</si>
  <si>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</si>
  <si>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</si>
  <si>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</si>
  <si>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</si>
  <si>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</si>
  <si>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</si>
  <si>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</si>
  <si>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</si>
  <si>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</si>
  <si>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Janvier</t>
  </si>
  <si>
    <t>Total du mois des heures noramales</t>
  </si>
  <si>
    <t>Temps de pause</t>
  </si>
  <si>
    <t>Heures a soustraire pour résultat</t>
  </si>
  <si>
    <t>Mois</t>
  </si>
  <si>
    <t>Totaux</t>
  </si>
  <si>
    <t>NB</t>
  </si>
  <si>
    <t>Made by Karl with the collaboration of Laurent Bruère</t>
  </si>
  <si>
    <t>Oui</t>
  </si>
  <si>
    <t>Non</t>
  </si>
  <si>
    <t>Journée travaillée</t>
  </si>
  <si>
    <t xml:space="preserve"> tout commes les horraires avant 07:00 et ceux après 19:00</t>
  </si>
  <si>
    <t>"</t>
  </si>
  <si>
    <t>Année 2021</t>
  </si>
  <si>
    <t>Les jours fériés et les week-ends sont en bleu et sont comptabilisés en temps qu'heures particulières</t>
  </si>
  <si>
    <t>Made by Karl Bersia with the collaboration of Laurent Bruère</t>
  </si>
  <si>
    <t>Nom/Prénom ressortissant</t>
  </si>
  <si>
    <t>Heures normales/jour</t>
  </si>
  <si>
    <t>Heures particulières/jour</t>
  </si>
  <si>
    <t>Augmentation de 1,2% par an</t>
  </si>
  <si>
    <t>Taux horaire et évolution par an</t>
  </si>
  <si>
    <t>Taux horaire Brut (Modifiable)</t>
  </si>
  <si>
    <t xml:space="preserve">CTAS de Toulon/ NOM de l'ASS : </t>
  </si>
  <si>
    <t xml:space="preserve">Grille de calcul par semestre : </t>
  </si>
  <si>
    <t>Nom et prénom de l'ASMAT :</t>
  </si>
  <si>
    <t xml:space="preserve">Nom et prénom de l'enfant : </t>
  </si>
  <si>
    <t xml:space="preserve">Demande normale </t>
  </si>
  <si>
    <t>Fin de contrat</t>
  </si>
  <si>
    <t>Fin de convention</t>
  </si>
  <si>
    <r>
      <rPr>
        <b/>
        <sz val="12"/>
        <color indexed="8"/>
        <rFont val="Times New Roman"/>
        <family val="1"/>
      </rPr>
      <t>A -</t>
    </r>
    <r>
      <rPr>
        <sz val="12"/>
        <color indexed="8"/>
        <rFont val="Times New Roman"/>
        <family val="1"/>
      </rPr>
      <t xml:space="preserve"> HORAIRES NORMAUX - du Lundi au vendredi de 7h à 19h</t>
    </r>
  </si>
  <si>
    <t>Mois/année</t>
  </si>
  <si>
    <t>Total mensuel des heures déclarées par l'ASMAT</t>
  </si>
  <si>
    <t>Total mensuel des heures retenues</t>
  </si>
  <si>
    <t>Observations</t>
  </si>
  <si>
    <t xml:space="preserve"> - NOMBRE DE MENSUALITES PRISES EN COMPTE :</t>
  </si>
  <si>
    <r>
      <t xml:space="preserve">x 40 </t>
    </r>
    <r>
      <rPr>
        <sz val="12"/>
        <color indexed="8"/>
        <rFont val="Calibri"/>
        <family val="2"/>
      </rPr>
      <t>€</t>
    </r>
    <r>
      <rPr>
        <sz val="12"/>
        <color indexed="8"/>
        <rFont val="Times New Roman"/>
        <family val="1"/>
      </rPr>
      <t xml:space="preserve">   =</t>
    </r>
  </si>
  <si>
    <t>(de 36 heures à 72 heures mensuelles)</t>
  </si>
  <si>
    <t xml:space="preserve"> - NOMBRE DE MENSUALITES PRISES EN COMPTE : </t>
  </si>
  <si>
    <r>
      <t xml:space="preserve">x 120 </t>
    </r>
    <r>
      <rPr>
        <sz val="12"/>
        <color indexed="8"/>
        <rFont val="Calibri"/>
        <family val="2"/>
      </rPr>
      <t>€ =</t>
    </r>
  </si>
  <si>
    <t>(plus de 72 heures à 180 heures mensuelles)</t>
  </si>
  <si>
    <r>
      <t xml:space="preserve">x 240 </t>
    </r>
    <r>
      <rPr>
        <sz val="12"/>
        <color indexed="8"/>
        <rFont val="Calibri"/>
        <family val="2"/>
      </rPr>
      <t>€</t>
    </r>
    <r>
      <rPr>
        <sz val="12"/>
        <color indexed="8"/>
        <rFont val="Times New Roman"/>
        <family val="1"/>
      </rPr>
      <t xml:space="preserve"> =</t>
    </r>
  </si>
  <si>
    <t>(plus de 180 heures mensuelles)</t>
  </si>
  <si>
    <r>
      <rPr>
        <b/>
        <sz val="12"/>
        <color indexed="8"/>
        <rFont val="Times New Roman"/>
        <family val="1"/>
      </rPr>
      <t>TOTAL A</t>
    </r>
    <r>
      <rPr>
        <sz val="12"/>
        <color indexed="8"/>
        <rFont val="Times New Roman"/>
        <family val="1"/>
      </rPr>
      <t xml:space="preserve"> : aide pour un accueil pendant des horaires normaux : </t>
    </r>
  </si>
  <si>
    <r>
      <rPr>
        <b/>
        <sz val="12"/>
        <color indexed="8"/>
        <rFont val="Times New Roman"/>
        <family val="1"/>
      </rPr>
      <t>B-</t>
    </r>
    <r>
      <rPr>
        <sz val="12"/>
        <color indexed="8"/>
        <rFont val="Times New Roman"/>
        <family val="1"/>
      </rPr>
      <t xml:space="preserve"> HORAIRES PARTICULIERS - du Lundi au vendredi de 19h à 7h, le wek-end et les jours fériés.</t>
    </r>
  </si>
  <si>
    <t>Total semestre</t>
  </si>
  <si>
    <r>
      <rPr>
        <b/>
        <sz val="12"/>
        <color indexed="8"/>
        <rFont val="Times New Roman"/>
        <family val="1"/>
      </rPr>
      <t>Total mensuel des heures retenues</t>
    </r>
    <r>
      <rPr>
        <sz val="12"/>
        <color indexed="8"/>
        <rFont val="Times New Roman"/>
        <family val="1"/>
      </rPr>
      <t xml:space="preserve">
(maxi : 9h / jour)</t>
    </r>
  </si>
  <si>
    <t xml:space="preserve">Total semestre : </t>
  </si>
  <si>
    <r>
      <t xml:space="preserve">Moins de 10 heures : 0 </t>
    </r>
    <r>
      <rPr>
        <sz val="12"/>
        <color indexed="8"/>
        <rFont val="Calibri"/>
        <family val="2"/>
      </rPr>
      <t>€</t>
    </r>
  </si>
  <si>
    <r>
      <t xml:space="preserve">de 10 à 60 heures : 450 </t>
    </r>
    <r>
      <rPr>
        <sz val="12"/>
        <color indexed="8"/>
        <rFont val="Calibri"/>
        <family val="2"/>
      </rPr>
      <t>€</t>
    </r>
  </si>
  <si>
    <r>
      <t xml:space="preserve">plus de 60 heures : 900 </t>
    </r>
    <r>
      <rPr>
        <sz val="12"/>
        <color indexed="8"/>
        <rFont val="Calibri"/>
        <family val="2"/>
      </rPr>
      <t>€</t>
    </r>
  </si>
  <si>
    <r>
      <rPr>
        <b/>
        <sz val="12"/>
        <color indexed="8"/>
        <rFont val="Times New Roman"/>
        <family val="1"/>
      </rPr>
      <t>TOTAL B</t>
    </r>
    <r>
      <rPr>
        <sz val="12"/>
        <color indexed="8"/>
        <rFont val="Times New Roman"/>
        <family val="1"/>
      </rPr>
      <t xml:space="preserve"> : aide pour un accueil pendant des horaires particuliers : </t>
    </r>
  </si>
  <si>
    <t>MONTANT PROPOSE PAR L'A.S.S. (Total A + Total B)</t>
  </si>
  <si>
    <t>Date et signature de l'ASS :</t>
  </si>
  <si>
    <t>Année 2019</t>
  </si>
  <si>
    <t>GRILLE DE CALCUL</t>
  </si>
  <si>
    <t>Total mensuel des heures retenues
(maxi : 9h / jour)</t>
  </si>
  <si>
    <t xml:space="preserve">                                      /</t>
  </si>
</sst>
</file>

<file path=xl/styles.xml><?xml version="1.0" encoding="utf-8"?>
<styleSheet xmlns="http://schemas.openxmlformats.org/spreadsheetml/2006/main">
  <numFmts count="6">
    <numFmt numFmtId="43" formatCode="_-* #,##0.00\ _€_-;\-* #,##0.00\ _€_-;_-* &quot;-&quot;??\ _€_-;_-@_-"/>
    <numFmt numFmtId="164" formatCode="[$-F400]h:mm:ss\ AM/PM"/>
    <numFmt numFmtId="165" formatCode="h:mm;@"/>
    <numFmt numFmtId="166" formatCode="[h]:mm:ss;@"/>
    <numFmt numFmtId="167" formatCode="#,##0.00\ &quot;€&quot;"/>
    <numFmt numFmtId="168" formatCode="0.0"/>
  </numFmts>
  <fonts count="1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Calibri"/>
      <family val="2"/>
    </font>
    <font>
      <b/>
      <u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</cellStyleXfs>
  <cellXfs count="292">
    <xf numFmtId="0" fontId="0" fillId="0" borderId="0" xfId="0"/>
    <xf numFmtId="0" fontId="0" fillId="2" borderId="0" xfId="0" applyFill="1" applyAlignment="1">
      <alignment horizontal="center" vertical="center"/>
    </xf>
    <xf numFmtId="167" fontId="0" fillId="3" borderId="9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 applyProtection="1">
      <alignment horizontal="center" vertical="center"/>
      <protection locked="0"/>
    </xf>
    <xf numFmtId="165" fontId="0" fillId="0" borderId="8" xfId="0" applyNumberFormat="1" applyFill="1" applyBorder="1" applyAlignment="1" applyProtection="1">
      <alignment horizontal="center" vertical="center"/>
      <protection locked="0"/>
    </xf>
    <xf numFmtId="21" fontId="0" fillId="4" borderId="1" xfId="0" applyNumberFormat="1" applyFill="1" applyBorder="1" applyAlignment="1" applyProtection="1">
      <alignment horizontal="center" vertical="center"/>
      <protection locked="0"/>
    </xf>
    <xf numFmtId="165" fontId="0" fillId="0" borderId="3" xfId="0" applyNumberFormat="1" applyFill="1" applyBorder="1" applyAlignment="1" applyProtection="1">
      <alignment horizontal="center" vertical="center"/>
      <protection locked="0"/>
    </xf>
    <xf numFmtId="21" fontId="0" fillId="4" borderId="3" xfId="0" applyNumberFormat="1" applyFill="1" applyBorder="1" applyAlignment="1" applyProtection="1">
      <alignment horizontal="center" vertical="center"/>
      <protection locked="0"/>
    </xf>
    <xf numFmtId="21" fontId="0" fillId="4" borderId="8" xfId="0" applyNumberForma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/>
    <xf numFmtId="165" fontId="0" fillId="4" borderId="14" xfId="0" applyNumberFormat="1" applyFill="1" applyBorder="1" applyAlignment="1" applyProtection="1">
      <alignment horizontal="center" vertical="center"/>
    </xf>
    <xf numFmtId="0" fontId="0" fillId="4" borderId="0" xfId="0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0" fillId="0" borderId="2" xfId="0" applyFill="1" applyBorder="1" applyAlignment="1" applyProtection="1">
      <alignment horizontal="center" vertical="center"/>
    </xf>
    <xf numFmtId="14" fontId="0" fillId="5" borderId="3" xfId="0" applyNumberFormat="1" applyFill="1" applyBorder="1" applyAlignment="1" applyProtection="1">
      <alignment horizontal="center" vertical="center"/>
    </xf>
    <xf numFmtId="166" fontId="0" fillId="4" borderId="3" xfId="0" applyNumberFormat="1" applyFill="1" applyBorder="1" applyAlignment="1" applyProtection="1">
      <alignment horizontal="center" vertical="center"/>
    </xf>
    <xf numFmtId="165" fontId="0" fillId="4" borderId="3" xfId="0" applyNumberFormat="1" applyFill="1" applyBorder="1" applyAlignment="1" applyProtection="1">
      <alignment horizontal="center" vertical="center"/>
    </xf>
    <xf numFmtId="165" fontId="0" fillId="0" borderId="3" xfId="0" applyNumberFormat="1" applyFill="1" applyBorder="1" applyAlignment="1" applyProtection="1">
      <alignment horizontal="center" vertical="center"/>
    </xf>
    <xf numFmtId="166" fontId="0" fillId="4" borderId="3" xfId="0" applyNumberFormat="1" applyFill="1" applyBorder="1" applyAlignment="1" applyProtection="1">
      <alignment vertical="center"/>
    </xf>
    <xf numFmtId="166" fontId="0" fillId="0" borderId="4" xfId="0" applyNumberFormat="1" applyFill="1" applyBorder="1" applyAlignment="1" applyProtection="1">
      <alignment horizontal="center" vertical="center"/>
    </xf>
    <xf numFmtId="14" fontId="0" fillId="5" borderId="1" xfId="0" applyNumberFormat="1" applyFill="1" applyBorder="1" applyAlignment="1" applyProtection="1">
      <alignment horizontal="center" vertical="center"/>
    </xf>
    <xf numFmtId="166" fontId="0" fillId="4" borderId="1" xfId="0" applyNumberFormat="1" applyFill="1" applyBorder="1" applyAlignment="1" applyProtection="1">
      <alignment horizontal="center" vertical="center"/>
    </xf>
    <xf numFmtId="165" fontId="0" fillId="4" borderId="1" xfId="0" applyNumberFormat="1" applyFill="1" applyBorder="1" applyAlignment="1" applyProtection="1">
      <alignment horizontal="center" vertical="center"/>
    </xf>
    <xf numFmtId="165" fontId="0" fillId="0" borderId="1" xfId="0" applyNumberFormat="1" applyFill="1" applyBorder="1" applyAlignment="1" applyProtection="1">
      <alignment horizontal="center" vertical="center"/>
    </xf>
    <xf numFmtId="166" fontId="0" fillId="4" borderId="1" xfId="0" applyNumberFormat="1" applyFill="1" applyBorder="1" applyAlignment="1" applyProtection="1">
      <alignment vertical="center"/>
    </xf>
    <xf numFmtId="166" fontId="0" fillId="0" borderId="6" xfId="0" applyNumberFormat="1" applyFill="1" applyBorder="1" applyAlignment="1" applyProtection="1">
      <alignment horizontal="center" vertical="center"/>
    </xf>
    <xf numFmtId="0" fontId="0" fillId="4" borderId="0" xfId="0" applyFill="1" applyBorder="1" applyProtection="1"/>
    <xf numFmtId="14" fontId="0" fillId="0" borderId="1" xfId="0" applyNumberFormat="1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14" fontId="0" fillId="5" borderId="8" xfId="0" applyNumberFormat="1" applyFill="1" applyBorder="1" applyAlignment="1" applyProtection="1">
      <alignment horizontal="center" vertical="center"/>
    </xf>
    <xf numFmtId="166" fontId="0" fillId="4" borderId="8" xfId="0" applyNumberFormat="1" applyFill="1" applyBorder="1" applyAlignment="1" applyProtection="1">
      <alignment horizontal="center" vertical="center"/>
    </xf>
    <xf numFmtId="165" fontId="0" fillId="4" borderId="8" xfId="0" applyNumberFormat="1" applyFill="1" applyBorder="1" applyAlignment="1" applyProtection="1">
      <alignment horizontal="center" vertical="center"/>
    </xf>
    <xf numFmtId="165" fontId="0" fillId="0" borderId="8" xfId="0" applyNumberFormat="1" applyFill="1" applyBorder="1" applyAlignment="1" applyProtection="1">
      <alignment horizontal="center" vertical="center"/>
    </xf>
    <xf numFmtId="166" fontId="0" fillId="4" borderId="8" xfId="0" applyNumberFormat="1" applyFill="1" applyBorder="1" applyAlignment="1" applyProtection="1">
      <alignment vertical="center"/>
    </xf>
    <xf numFmtId="166" fontId="0" fillId="0" borderId="9" xfId="0" applyNumberFormat="1" applyFill="1" applyBorder="1" applyAlignment="1" applyProtection="1">
      <alignment horizontal="center" vertical="center"/>
    </xf>
    <xf numFmtId="14" fontId="0" fillId="0" borderId="8" xfId="0" applyNumberFormat="1" applyFill="1" applyBorder="1" applyAlignment="1" applyProtection="1">
      <alignment horizontal="center" vertical="center"/>
    </xf>
    <xf numFmtId="14" fontId="0" fillId="0" borderId="3" xfId="0" applyNumberFormat="1" applyFill="1" applyBorder="1" applyAlignment="1" applyProtection="1">
      <alignment horizontal="center" vertical="center"/>
    </xf>
    <xf numFmtId="166" fontId="0" fillId="0" borderId="2" xfId="0" applyNumberFormat="1" applyFill="1" applyBorder="1" applyAlignment="1" applyProtection="1">
      <alignment vertical="center"/>
    </xf>
    <xf numFmtId="0" fontId="0" fillId="2" borderId="0" xfId="0" applyFill="1" applyBorder="1" applyProtection="1">
      <protection locked="0"/>
    </xf>
    <xf numFmtId="2" fontId="0" fillId="2" borderId="0" xfId="0" applyNumberFormat="1" applyFill="1" applyBorder="1" applyProtection="1">
      <protection locked="0"/>
    </xf>
    <xf numFmtId="0" fontId="0" fillId="2" borderId="0" xfId="0" applyFill="1" applyBorder="1" applyProtection="1"/>
    <xf numFmtId="0" fontId="0" fillId="2" borderId="0" xfId="0" applyFill="1" applyBorder="1" applyAlignment="1" applyProtection="1"/>
    <xf numFmtId="0" fontId="0" fillId="2" borderId="0" xfId="0" applyFill="1" applyBorder="1" applyAlignment="1" applyProtection="1">
      <alignment horizontal="center" vertical="center"/>
    </xf>
    <xf numFmtId="165" fontId="0" fillId="2" borderId="0" xfId="0" applyNumberFormat="1" applyFill="1" applyBorder="1" applyAlignment="1" applyProtection="1">
      <alignment horizontal="center" vertical="center"/>
    </xf>
    <xf numFmtId="166" fontId="0" fillId="2" borderId="0" xfId="0" applyNumberFormat="1" applyFill="1" applyBorder="1" applyAlignment="1" applyProtection="1">
      <alignment horizontal="center" vertical="center"/>
    </xf>
    <xf numFmtId="166" fontId="0" fillId="2" borderId="0" xfId="0" applyNumberFormat="1" applyFill="1" applyBorder="1" applyAlignment="1" applyProtection="1">
      <alignment vertical="center"/>
    </xf>
    <xf numFmtId="164" fontId="0" fillId="2" borderId="0" xfId="2" applyNumberFormat="1" applyFont="1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165" fontId="0" fillId="2" borderId="0" xfId="0" applyNumberFormat="1" applyFill="1" applyBorder="1" applyAlignment="1" applyProtection="1">
      <alignment horizontal="left" vertical="center"/>
    </xf>
    <xf numFmtId="165" fontId="0" fillId="0" borderId="15" xfId="0" applyNumberFormat="1" applyFill="1" applyBorder="1" applyAlignment="1" applyProtection="1">
      <alignment horizontal="center" vertical="center"/>
    </xf>
    <xf numFmtId="165" fontId="0" fillId="4" borderId="22" xfId="0" applyNumberFormat="1" applyFill="1" applyBorder="1" applyAlignment="1" applyProtection="1">
      <alignment horizontal="center" vertical="center"/>
    </xf>
    <xf numFmtId="14" fontId="0" fillId="2" borderId="3" xfId="0" applyNumberFormat="1" applyFill="1" applyBorder="1" applyAlignment="1" applyProtection="1">
      <alignment horizontal="center" vertical="center"/>
      <protection locked="0"/>
    </xf>
    <xf numFmtId="14" fontId="0" fillId="0" borderId="14" xfId="0" applyNumberFormat="1" applyFill="1" applyBorder="1" applyAlignment="1" applyProtection="1">
      <alignment horizontal="center" vertical="center"/>
    </xf>
    <xf numFmtId="165" fontId="0" fillId="0" borderId="14" xfId="0" applyNumberFormat="1" applyFill="1" applyBorder="1" applyAlignment="1" applyProtection="1">
      <alignment horizontal="center" vertical="center"/>
      <protection locked="0"/>
    </xf>
    <xf numFmtId="21" fontId="0" fillId="4" borderId="14" xfId="0" applyNumberFormat="1" applyFill="1" applyBorder="1" applyAlignment="1" applyProtection="1">
      <alignment horizontal="center" vertical="center"/>
      <protection locked="0"/>
    </xf>
    <xf numFmtId="166" fontId="0" fillId="4" borderId="14" xfId="0" applyNumberFormat="1" applyFill="1" applyBorder="1" applyAlignment="1" applyProtection="1">
      <alignment horizontal="center" vertical="center"/>
    </xf>
    <xf numFmtId="165" fontId="0" fillId="4" borderId="21" xfId="0" applyNumberFormat="1" applyFill="1" applyBorder="1" applyAlignment="1" applyProtection="1">
      <alignment horizontal="center" vertical="center"/>
    </xf>
    <xf numFmtId="166" fontId="0" fillId="4" borderId="14" xfId="0" applyNumberFormat="1" applyFill="1" applyBorder="1" applyAlignment="1" applyProtection="1">
      <alignment vertical="center"/>
    </xf>
    <xf numFmtId="14" fontId="0" fillId="0" borderId="15" xfId="0" applyNumberFormat="1" applyFill="1" applyBorder="1" applyAlignment="1" applyProtection="1">
      <alignment horizontal="center" vertical="center"/>
    </xf>
    <xf numFmtId="14" fontId="0" fillId="2" borderId="15" xfId="0" applyNumberFormat="1" applyFill="1" applyBorder="1" applyAlignment="1" applyProtection="1">
      <alignment horizontal="center" vertical="center"/>
      <protection locked="0"/>
    </xf>
    <xf numFmtId="165" fontId="0" fillId="0" borderId="15" xfId="0" applyNumberFormat="1" applyFill="1" applyBorder="1" applyAlignment="1" applyProtection="1">
      <alignment horizontal="center" vertical="center"/>
      <protection locked="0"/>
    </xf>
    <xf numFmtId="21" fontId="0" fillId="4" borderId="15" xfId="0" applyNumberFormat="1" applyFill="1" applyBorder="1" applyAlignment="1" applyProtection="1">
      <alignment horizontal="center" vertical="center"/>
      <protection locked="0"/>
    </xf>
    <xf numFmtId="166" fontId="0" fillId="4" borderId="15" xfId="0" applyNumberFormat="1" applyFill="1" applyBorder="1" applyAlignment="1" applyProtection="1">
      <alignment horizontal="center" vertical="center"/>
    </xf>
    <xf numFmtId="165" fontId="0" fillId="4" borderId="15" xfId="0" applyNumberFormat="1" applyFill="1" applyBorder="1" applyAlignment="1" applyProtection="1">
      <alignment horizontal="center" vertical="center"/>
    </xf>
    <xf numFmtId="166" fontId="0" fillId="4" borderId="15" xfId="0" applyNumberFormat="1" applyFill="1" applyBorder="1" applyAlignment="1" applyProtection="1">
      <alignment vertical="center"/>
    </xf>
    <xf numFmtId="14" fontId="0" fillId="5" borderId="15" xfId="0" applyNumberFormat="1" applyFill="1" applyBorder="1" applyAlignment="1" applyProtection="1">
      <alignment horizontal="center" vertical="center"/>
    </xf>
    <xf numFmtId="14" fontId="0" fillId="2" borderId="1" xfId="0" applyNumberFormat="1" applyFill="1" applyBorder="1" applyAlignment="1" applyProtection="1">
      <alignment horizontal="center" vertical="center"/>
      <protection locked="0"/>
    </xf>
    <xf numFmtId="14" fontId="0" fillId="2" borderId="8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</xf>
    <xf numFmtId="166" fontId="0" fillId="4" borderId="25" xfId="0" applyNumberFormat="1" applyFill="1" applyBorder="1" applyAlignment="1" applyProtection="1">
      <alignment horizontal="center" vertical="center"/>
    </xf>
    <xf numFmtId="166" fontId="0" fillId="4" borderId="26" xfId="0" applyNumberFormat="1" applyFill="1" applyBorder="1" applyAlignment="1" applyProtection="1">
      <alignment horizontal="center" vertical="center"/>
    </xf>
    <xf numFmtId="166" fontId="0" fillId="4" borderId="27" xfId="0" applyNumberFormat="1" applyFill="1" applyBorder="1" applyAlignment="1" applyProtection="1">
      <alignment horizontal="center" vertical="center"/>
    </xf>
    <xf numFmtId="166" fontId="0" fillId="4" borderId="28" xfId="0" applyNumberFormat="1" applyFill="1" applyBorder="1" applyAlignment="1" applyProtection="1">
      <alignment horizontal="center" vertical="center"/>
    </xf>
    <xf numFmtId="166" fontId="0" fillId="0" borderId="1" xfId="0" applyNumberFormat="1" applyFill="1" applyBorder="1" applyAlignment="1" applyProtection="1">
      <alignment horizontal="center" vertical="center"/>
    </xf>
    <xf numFmtId="166" fontId="0" fillId="0" borderId="15" xfId="0" applyNumberFormat="1" applyFill="1" applyBorder="1" applyAlignment="1" applyProtection="1">
      <alignment horizontal="center" vertical="center"/>
    </xf>
    <xf numFmtId="14" fontId="0" fillId="2" borderId="14" xfId="0" applyNumberFormat="1" applyFill="1" applyBorder="1" applyAlignment="1" applyProtection="1">
      <alignment horizontal="center" vertical="center"/>
      <protection locked="0"/>
    </xf>
    <xf numFmtId="165" fontId="0" fillId="0" borderId="14" xfId="0" applyNumberFormat="1" applyFill="1" applyBorder="1" applyAlignment="1" applyProtection="1">
      <alignment horizontal="center" vertical="center"/>
    </xf>
    <xf numFmtId="166" fontId="0" fillId="0" borderId="14" xfId="0" applyNumberFormat="1" applyFill="1" applyBorder="1" applyAlignment="1" applyProtection="1">
      <alignment horizontal="center" vertical="center"/>
    </xf>
    <xf numFmtId="17" fontId="3" fillId="0" borderId="0" xfId="0" applyNumberFormat="1" applyFont="1" applyFill="1" applyBorder="1" applyAlignment="1" applyProtection="1">
      <alignment vertical="center"/>
    </xf>
    <xf numFmtId="17" fontId="3" fillId="2" borderId="0" xfId="0" applyNumberFormat="1" applyFont="1" applyFill="1" applyBorder="1" applyAlignment="1" applyProtection="1">
      <alignment vertical="center"/>
    </xf>
    <xf numFmtId="14" fontId="0" fillId="2" borderId="3" xfId="0" applyNumberFormat="1" applyFill="1" applyBorder="1" applyAlignment="1" applyProtection="1">
      <alignment horizontal="center" vertical="center"/>
    </xf>
    <xf numFmtId="14" fontId="0" fillId="2" borderId="1" xfId="0" applyNumberFormat="1" applyFill="1" applyBorder="1" applyAlignment="1" applyProtection="1">
      <alignment horizontal="center" vertical="center"/>
    </xf>
    <xf numFmtId="14" fontId="0" fillId="2" borderId="8" xfId="0" applyNumberFormat="1" applyFill="1" applyBorder="1" applyAlignment="1" applyProtection="1">
      <alignment horizontal="center" vertical="center"/>
    </xf>
    <xf numFmtId="14" fontId="0" fillId="5" borderId="14" xfId="0" applyNumberFormat="1" applyFill="1" applyBorder="1" applyAlignment="1" applyProtection="1">
      <alignment horizontal="center" vertical="center"/>
    </xf>
    <xf numFmtId="166" fontId="0" fillId="0" borderId="29" xfId="0" applyNumberFormat="1" applyFill="1" applyBorder="1" applyAlignment="1" applyProtection="1">
      <alignment horizontal="center" vertical="center"/>
    </xf>
    <xf numFmtId="14" fontId="0" fillId="2" borderId="0" xfId="0" applyNumberFormat="1" applyFill="1" applyBorder="1" applyAlignment="1" applyProtection="1">
      <alignment horizontal="center" vertical="center"/>
    </xf>
    <xf numFmtId="14" fontId="0" fillId="2" borderId="0" xfId="0" applyNumberForma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vertical="center"/>
    </xf>
    <xf numFmtId="165" fontId="0" fillId="2" borderId="0" xfId="0" applyNumberFormat="1" applyFill="1" applyBorder="1" applyAlignment="1" applyProtection="1">
      <alignment horizontal="center" vertical="center"/>
      <protection locked="0"/>
    </xf>
    <xf numFmtId="21" fontId="0" fillId="2" borderId="0" xfId="0" applyNumberFormat="1" applyFill="1" applyBorder="1" applyAlignment="1" applyProtection="1">
      <alignment horizontal="center" vertical="center"/>
      <protection locked="0"/>
    </xf>
    <xf numFmtId="164" fontId="0" fillId="2" borderId="0" xfId="0" applyNumberFormat="1" applyFill="1" applyBorder="1" applyProtection="1"/>
    <xf numFmtId="0" fontId="0" fillId="0" borderId="31" xfId="0" applyFill="1" applyBorder="1" applyAlignment="1" applyProtection="1">
      <alignment horizontal="center" vertical="center"/>
    </xf>
    <xf numFmtId="14" fontId="0" fillId="2" borderId="32" xfId="0" applyNumberFormat="1" applyFill="1" applyBorder="1" applyAlignment="1" applyProtection="1">
      <alignment horizontal="center" vertical="center"/>
    </xf>
    <xf numFmtId="14" fontId="0" fillId="5" borderId="33" xfId="0" applyNumberFormat="1" applyFill="1" applyBorder="1" applyAlignment="1" applyProtection="1">
      <alignment horizontal="center" vertical="center"/>
    </xf>
    <xf numFmtId="14" fontId="0" fillId="2" borderId="33" xfId="0" applyNumberFormat="1" applyFill="1" applyBorder="1" applyAlignment="1" applyProtection="1">
      <alignment horizontal="center" vertical="center"/>
    </xf>
    <xf numFmtId="14" fontId="0" fillId="5" borderId="34" xfId="0" applyNumberFormat="1" applyFill="1" applyBorder="1" applyAlignment="1" applyProtection="1">
      <alignment horizontal="center" vertical="center"/>
    </xf>
    <xf numFmtId="0" fontId="0" fillId="0" borderId="30" xfId="0" applyFill="1" applyBorder="1" applyAlignment="1" applyProtection="1">
      <alignment horizontal="center" vertical="center"/>
    </xf>
    <xf numFmtId="14" fontId="0" fillId="2" borderId="34" xfId="0" applyNumberFormat="1" applyFill="1" applyBorder="1" applyAlignment="1" applyProtection="1">
      <alignment horizontal="center" vertical="center"/>
    </xf>
    <xf numFmtId="0" fontId="0" fillId="0" borderId="43" xfId="0" applyFill="1" applyBorder="1" applyAlignment="1" applyProtection="1">
      <alignment horizontal="center" vertical="center"/>
    </xf>
    <xf numFmtId="0" fontId="0" fillId="0" borderId="45" xfId="0" applyFill="1" applyBorder="1" applyAlignment="1" applyProtection="1">
      <alignment horizontal="center" vertical="center"/>
    </xf>
    <xf numFmtId="14" fontId="0" fillId="5" borderId="32" xfId="0" applyNumberFormat="1" applyFill="1" applyBorder="1" applyAlignment="1" applyProtection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0" fontId="1" fillId="2" borderId="0" xfId="1" applyFill="1" applyAlignment="1" applyProtection="1">
      <alignment horizontal="center" vertical="center"/>
    </xf>
    <xf numFmtId="0" fontId="0" fillId="2" borderId="0" xfId="0" applyFill="1" applyBorder="1"/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166" fontId="0" fillId="2" borderId="5" xfId="0" applyNumberFormat="1" applyFill="1" applyBorder="1" applyAlignment="1" applyProtection="1">
      <alignment horizontal="center" vertical="center"/>
      <protection locked="0"/>
    </xf>
    <xf numFmtId="166" fontId="0" fillId="2" borderId="6" xfId="0" applyNumberFormat="1" applyFill="1" applyBorder="1" applyAlignment="1" applyProtection="1">
      <alignment horizontal="center" vertical="center"/>
      <protection locked="0"/>
    </xf>
    <xf numFmtId="0" fontId="0" fillId="2" borderId="6" xfId="0" applyNumberFormat="1" applyFill="1" applyBorder="1" applyAlignment="1" applyProtection="1">
      <alignment horizontal="center" vertical="center"/>
      <protection locked="0"/>
    </xf>
    <xf numFmtId="0" fontId="8" fillId="0" borderId="0" xfId="0" applyFont="1"/>
    <xf numFmtId="0" fontId="8" fillId="0" borderId="0" xfId="0" applyFont="1" applyAlignment="1">
      <alignment horizontal="right"/>
    </xf>
    <xf numFmtId="0" fontId="7" fillId="0" borderId="0" xfId="0" applyFont="1"/>
    <xf numFmtId="0" fontId="9" fillId="0" borderId="0" xfId="0" applyFont="1"/>
    <xf numFmtId="0" fontId="8" fillId="0" borderId="1" xfId="0" applyFont="1" applyBorder="1" applyAlignment="1">
      <alignment wrapText="1"/>
    </xf>
    <xf numFmtId="0" fontId="8" fillId="0" borderId="1" xfId="0" applyFont="1" applyBorder="1"/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" fontId="8" fillId="3" borderId="1" xfId="0" applyNumberFormat="1" applyFont="1" applyFill="1" applyBorder="1" applyAlignment="1" applyProtection="1">
      <alignment vertical="center"/>
    </xf>
    <xf numFmtId="167" fontId="8" fillId="3" borderId="1" xfId="0" applyNumberFormat="1" applyFont="1" applyFill="1" applyBorder="1" applyAlignment="1" applyProtection="1">
      <alignment horizontal="left" vertical="center"/>
    </xf>
    <xf numFmtId="49" fontId="8" fillId="0" borderId="0" xfId="0" applyNumberFormat="1" applyFont="1"/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7" fontId="8" fillId="3" borderId="1" xfId="0" applyNumberFormat="1" applyFont="1" applyFill="1" applyBorder="1" applyProtection="1"/>
    <xf numFmtId="167" fontId="8" fillId="0" borderId="0" xfId="0" applyNumberFormat="1" applyFont="1" applyBorder="1" applyAlignment="1">
      <alignment horizontal="left"/>
    </xf>
    <xf numFmtId="167" fontId="8" fillId="0" borderId="0" xfId="0" applyNumberFormat="1" applyFont="1" applyBorder="1"/>
    <xf numFmtId="17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2" fontId="8" fillId="0" borderId="1" xfId="0" applyNumberFormat="1" applyFont="1" applyBorder="1" applyAlignment="1">
      <alignment horizontal="center" vertical="center"/>
    </xf>
    <xf numFmtId="2" fontId="8" fillId="3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 applyProtection="1">
      <alignment horizontal="center"/>
    </xf>
    <xf numFmtId="0" fontId="8" fillId="0" borderId="0" xfId="0" applyFont="1" applyAlignment="1"/>
    <xf numFmtId="0" fontId="0" fillId="0" borderId="40" xfId="0" applyFill="1" applyBorder="1" applyAlignment="1" applyProtection="1">
      <alignment horizontal="center" vertical="center"/>
    </xf>
    <xf numFmtId="166" fontId="0" fillId="0" borderId="47" xfId="0" applyNumberFormat="1" applyFill="1" applyBorder="1" applyAlignment="1" applyProtection="1">
      <alignment horizontal="center" vertical="center"/>
    </xf>
    <xf numFmtId="21" fontId="0" fillId="4" borderId="22" xfId="0" applyNumberFormat="1" applyFill="1" applyBorder="1" applyAlignment="1" applyProtection="1">
      <alignment horizontal="center" vertical="center"/>
      <protection locked="0"/>
    </xf>
    <xf numFmtId="21" fontId="0" fillId="4" borderId="21" xfId="0" applyNumberFormat="1" applyFill="1" applyBorder="1" applyAlignment="1" applyProtection="1">
      <alignment horizontal="center" vertical="center"/>
      <protection locked="0"/>
    </xf>
    <xf numFmtId="0" fontId="0" fillId="0" borderId="38" xfId="0" applyFill="1" applyBorder="1" applyAlignment="1" applyProtection="1">
      <alignment horizontal="center" vertical="center"/>
    </xf>
    <xf numFmtId="14" fontId="0" fillId="0" borderId="33" xfId="0" applyNumberFormat="1" applyFill="1" applyBorder="1" applyAlignment="1" applyProtection="1">
      <alignment horizontal="center" vertical="center"/>
    </xf>
    <xf numFmtId="14" fontId="0" fillId="0" borderId="34" xfId="0" applyNumberFormat="1" applyFill="1" applyBorder="1" applyAlignment="1" applyProtection="1">
      <alignment horizontal="center" vertical="center"/>
    </xf>
    <xf numFmtId="14" fontId="0" fillId="0" borderId="53" xfId="0" applyNumberFormat="1" applyFill="1" applyBorder="1" applyAlignment="1" applyProtection="1">
      <alignment horizontal="center" vertical="center"/>
    </xf>
    <xf numFmtId="14" fontId="0" fillId="0" borderId="54" xfId="0" applyNumberFormat="1" applyFill="1" applyBorder="1" applyAlignment="1" applyProtection="1">
      <alignment horizontal="center" vertical="center"/>
    </xf>
    <xf numFmtId="14" fontId="0" fillId="0" borderId="32" xfId="0" applyNumberFormat="1" applyFill="1" applyBorder="1" applyAlignment="1" applyProtection="1">
      <alignment horizontal="center" vertical="center"/>
    </xf>
    <xf numFmtId="14" fontId="0" fillId="5" borderId="53" xfId="0" applyNumberFormat="1" applyFill="1" applyBorder="1" applyAlignment="1" applyProtection="1">
      <alignment horizontal="center" vertical="center"/>
    </xf>
    <xf numFmtId="14" fontId="0" fillId="5" borderId="54" xfId="0" applyNumberFormat="1" applyFill="1" applyBorder="1" applyAlignment="1" applyProtection="1">
      <alignment horizontal="center" vertical="center"/>
    </xf>
    <xf numFmtId="166" fontId="8" fillId="0" borderId="1" xfId="0" applyNumberFormat="1" applyFont="1" applyBorder="1" applyAlignment="1">
      <alignment vertical="center"/>
    </xf>
    <xf numFmtId="166" fontId="8" fillId="0" borderId="1" xfId="0" applyNumberFormat="1" applyFont="1" applyBorder="1"/>
    <xf numFmtId="0" fontId="8" fillId="0" borderId="1" xfId="0" applyNumberFormat="1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0" fontId="0" fillId="2" borderId="0" xfId="0" applyFill="1"/>
    <xf numFmtId="14" fontId="0" fillId="2" borderId="33" xfId="0" applyNumberFormat="1" applyFill="1" applyBorder="1" applyAlignment="1" applyProtection="1">
      <alignment horizontal="center" vertical="center"/>
      <protection locked="0"/>
    </xf>
    <xf numFmtId="14" fontId="0" fillId="2" borderId="53" xfId="0" applyNumberFormat="1" applyFill="1" applyBorder="1" applyAlignment="1" applyProtection="1">
      <alignment horizontal="center" vertical="center"/>
      <protection locked="0"/>
    </xf>
    <xf numFmtId="14" fontId="0" fillId="2" borderId="34" xfId="0" applyNumberFormat="1" applyFill="1" applyBorder="1" applyAlignment="1" applyProtection="1">
      <alignment horizontal="center" vertical="center"/>
      <protection locked="0"/>
    </xf>
    <xf numFmtId="168" fontId="8" fillId="0" borderId="1" xfId="0" applyNumberFormat="1" applyFont="1" applyBorder="1" applyAlignment="1">
      <alignment horizontal="center" vertical="center"/>
    </xf>
    <xf numFmtId="17" fontId="8" fillId="0" borderId="1" xfId="0" applyNumberFormat="1" applyFont="1" applyBorder="1" applyAlignment="1" applyProtection="1">
      <alignment horizontal="center" vertical="center"/>
    </xf>
    <xf numFmtId="166" fontId="8" fillId="0" borderId="1" xfId="0" applyNumberFormat="1" applyFont="1" applyBorder="1" applyAlignment="1" applyProtection="1">
      <alignment vertical="center"/>
    </xf>
    <xf numFmtId="166" fontId="8" fillId="0" borderId="1" xfId="0" applyNumberFormat="1" applyFont="1" applyBorder="1" applyProtection="1"/>
    <xf numFmtId="0" fontId="0" fillId="0" borderId="0" xfId="0" applyProtection="1"/>
    <xf numFmtId="168" fontId="8" fillId="0" borderId="1" xfId="0" applyNumberFormat="1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wrapText="1"/>
    </xf>
    <xf numFmtId="0" fontId="8" fillId="0" borderId="1" xfId="0" applyFont="1" applyBorder="1" applyProtection="1"/>
    <xf numFmtId="0" fontId="8" fillId="0" borderId="0" xfId="0" applyFont="1" applyProtection="1"/>
    <xf numFmtId="49" fontId="8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49" fontId="8" fillId="0" borderId="0" xfId="0" applyNumberFormat="1" applyFont="1" applyProtection="1"/>
    <xf numFmtId="49" fontId="8" fillId="0" borderId="0" xfId="0" applyNumberFormat="1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167" fontId="8" fillId="0" borderId="0" xfId="0" applyNumberFormat="1" applyFont="1" applyBorder="1" applyAlignment="1" applyProtection="1">
      <alignment horizontal="left"/>
    </xf>
    <xf numFmtId="0" fontId="13" fillId="0" borderId="0" xfId="0" applyFont="1" applyAlignment="1">
      <alignment wrapText="1"/>
    </xf>
    <xf numFmtId="0" fontId="14" fillId="2" borderId="0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5" fillId="2" borderId="20" xfId="0" applyFont="1" applyFill="1" applyBorder="1" applyAlignment="1" applyProtection="1">
      <alignment horizontal="center" vertical="center"/>
      <protection locked="0"/>
    </xf>
    <xf numFmtId="0" fontId="15" fillId="2" borderId="18" xfId="0" applyFont="1" applyFill="1" applyBorder="1" applyAlignment="1" applyProtection="1">
      <alignment horizontal="center" vertical="center"/>
      <protection locked="0"/>
    </xf>
    <xf numFmtId="0" fontId="15" fillId="0" borderId="20" xfId="0" applyFont="1" applyFill="1" applyBorder="1" applyAlignment="1" applyProtection="1">
      <alignment horizontal="center" vertical="center"/>
    </xf>
    <xf numFmtId="0" fontId="15" fillId="2" borderId="13" xfId="0" applyFont="1" applyFill="1" applyBorder="1" applyAlignment="1" applyProtection="1">
      <alignment horizontal="center" vertical="center"/>
    </xf>
    <xf numFmtId="0" fontId="15" fillId="0" borderId="21" xfId="0" applyFont="1" applyFill="1" applyBorder="1" applyAlignment="1" applyProtection="1">
      <alignment horizontal="center" vertical="center"/>
      <protection locked="0"/>
    </xf>
    <xf numFmtId="0" fontId="15" fillId="0" borderId="13" xfId="0" applyFont="1" applyFill="1" applyBorder="1" applyAlignment="1" applyProtection="1">
      <alignment horizontal="center" vertical="center"/>
      <protection locked="0"/>
    </xf>
    <xf numFmtId="0" fontId="15" fillId="4" borderId="15" xfId="0" applyFont="1" applyFill="1" applyBorder="1" applyAlignment="1" applyProtection="1">
      <alignment horizontal="center"/>
    </xf>
    <xf numFmtId="0" fontId="15" fillId="4" borderId="15" xfId="0" applyFont="1" applyFill="1" applyBorder="1" applyAlignment="1" applyProtection="1">
      <alignment horizontal="center" vertical="center"/>
    </xf>
    <xf numFmtId="0" fontId="15" fillId="4" borderId="0" xfId="0" applyFont="1" applyFill="1" applyBorder="1" applyAlignment="1" applyProtection="1">
      <alignment horizontal="center" vertical="center"/>
    </xf>
    <xf numFmtId="165" fontId="15" fillId="0" borderId="13" xfId="0" applyNumberFormat="1" applyFont="1" applyFill="1" applyBorder="1" applyAlignment="1" applyProtection="1">
      <alignment horizontal="center" vertical="center"/>
    </xf>
    <xf numFmtId="0" fontId="15" fillId="0" borderId="18" xfId="0" applyFont="1" applyFill="1" applyBorder="1" applyAlignment="1" applyProtection="1">
      <alignment horizontal="center" vertical="center"/>
    </xf>
    <xf numFmtId="0" fontId="15" fillId="2" borderId="0" xfId="0" applyFont="1" applyFill="1" applyBorder="1" applyAlignment="1" applyProtection="1">
      <alignment horizontal="center"/>
    </xf>
    <xf numFmtId="0" fontId="15" fillId="0" borderId="0" xfId="0" applyFont="1" applyFill="1" applyBorder="1" applyAlignment="1" applyProtection="1">
      <alignment horizontal="center"/>
    </xf>
    <xf numFmtId="17" fontId="15" fillId="0" borderId="56" xfId="0" applyNumberFormat="1" applyFont="1" applyFill="1" applyBorder="1" applyAlignment="1" applyProtection="1">
      <alignment horizontal="center" vertical="center"/>
    </xf>
    <xf numFmtId="17" fontId="14" fillId="0" borderId="58" xfId="0" applyNumberFormat="1" applyFont="1" applyFill="1" applyBorder="1" applyAlignment="1" applyProtection="1">
      <alignment horizontal="center" vertical="center"/>
    </xf>
    <xf numFmtId="0" fontId="14" fillId="2" borderId="22" xfId="0" applyFont="1" applyFill="1" applyBorder="1" applyAlignment="1" applyProtection="1">
      <alignment horizontal="center" vertical="center"/>
      <protection locked="0"/>
    </xf>
    <xf numFmtId="0" fontId="14" fillId="0" borderId="22" xfId="0" applyFont="1" applyFill="1" applyBorder="1" applyAlignment="1" applyProtection="1">
      <alignment horizontal="center" vertical="center"/>
    </xf>
    <xf numFmtId="0" fontId="14" fillId="2" borderId="22" xfId="0" applyFont="1" applyFill="1" applyBorder="1" applyAlignment="1" applyProtection="1">
      <alignment horizontal="center" vertical="center"/>
    </xf>
    <xf numFmtId="0" fontId="14" fillId="0" borderId="22" xfId="0" applyFont="1" applyFill="1" applyBorder="1" applyAlignment="1" applyProtection="1">
      <alignment horizontal="center" vertical="center"/>
      <protection locked="0"/>
    </xf>
    <xf numFmtId="0" fontId="14" fillId="4" borderId="22" xfId="0" applyFont="1" applyFill="1" applyBorder="1" applyAlignment="1" applyProtection="1">
      <alignment horizontal="center"/>
    </xf>
    <xf numFmtId="0" fontId="14" fillId="4" borderId="22" xfId="0" applyFont="1" applyFill="1" applyBorder="1" applyAlignment="1" applyProtection="1">
      <alignment horizontal="center" vertical="center"/>
    </xf>
    <xf numFmtId="165" fontId="14" fillId="0" borderId="22" xfId="0" applyNumberFormat="1" applyFont="1" applyFill="1" applyBorder="1" applyAlignment="1" applyProtection="1">
      <alignment horizontal="center" vertical="center"/>
    </xf>
    <xf numFmtId="0" fontId="14" fillId="0" borderId="59" xfId="0" applyFont="1" applyFill="1" applyBorder="1" applyAlignment="1" applyProtection="1">
      <alignment horizontal="center" vertical="center"/>
    </xf>
    <xf numFmtId="17" fontId="14" fillId="0" borderId="57" xfId="0" applyNumberFormat="1" applyFont="1" applyFill="1" applyBorder="1" applyAlignment="1" applyProtection="1">
      <alignment horizontal="center" vertical="center"/>
    </xf>
    <xf numFmtId="0" fontId="14" fillId="2" borderId="58" xfId="0" applyFont="1" applyFill="1" applyBorder="1" applyAlignment="1" applyProtection="1">
      <alignment horizontal="center" vertical="center"/>
      <protection locked="0"/>
    </xf>
    <xf numFmtId="0" fontId="14" fillId="2" borderId="59" xfId="0" applyFont="1" applyFill="1" applyBorder="1" applyAlignment="1" applyProtection="1">
      <alignment horizontal="center" vertical="center"/>
      <protection locked="0"/>
    </xf>
    <xf numFmtId="0" fontId="14" fillId="0" borderId="58" xfId="0" applyFont="1" applyFill="1" applyBorder="1" applyAlignment="1" applyProtection="1">
      <alignment horizontal="center" vertical="center"/>
    </xf>
    <xf numFmtId="0" fontId="14" fillId="4" borderId="48" xfId="0" applyFont="1" applyFill="1" applyBorder="1" applyAlignment="1" applyProtection="1">
      <alignment horizontal="center" vertical="center"/>
    </xf>
    <xf numFmtId="0" fontId="8" fillId="0" borderId="0" xfId="0" applyFont="1" applyAlignment="1">
      <alignment wrapText="1"/>
    </xf>
    <xf numFmtId="166" fontId="8" fillId="0" borderId="1" xfId="0" applyNumberFormat="1" applyFont="1" applyBorder="1" applyAlignment="1" applyProtection="1">
      <alignment vertical="center"/>
      <protection locked="0"/>
    </xf>
    <xf numFmtId="166" fontId="8" fillId="0" borderId="1" xfId="0" applyNumberFormat="1" applyFont="1" applyBorder="1" applyProtection="1">
      <protection locked="0"/>
    </xf>
    <xf numFmtId="0" fontId="4" fillId="0" borderId="4" xfId="0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 applyProtection="1">
      <alignment horizontal="center" vertical="center"/>
    </xf>
    <xf numFmtId="0" fontId="4" fillId="0" borderId="9" xfId="0" applyFont="1" applyFill="1" applyBorder="1" applyAlignment="1" applyProtection="1">
      <alignment horizontal="center" vertical="center"/>
    </xf>
    <xf numFmtId="166" fontId="0" fillId="0" borderId="5" xfId="0" applyNumberFormat="1" applyFill="1" applyBorder="1" applyAlignment="1" applyProtection="1">
      <alignment horizontal="center" vertical="center"/>
    </xf>
    <xf numFmtId="166" fontId="0" fillId="0" borderId="7" xfId="0" applyNumberFormat="1" applyFill="1" applyBorder="1" applyAlignment="1" applyProtection="1">
      <alignment horizontal="center" vertical="center"/>
    </xf>
    <xf numFmtId="0" fontId="4" fillId="0" borderId="36" xfId="0" applyFont="1" applyFill="1" applyBorder="1" applyAlignment="1" applyProtection="1">
      <alignment horizontal="center" vertical="center"/>
    </xf>
    <xf numFmtId="166" fontId="0" fillId="0" borderId="39" xfId="0" applyNumberFormat="1" applyFill="1" applyBorder="1" applyAlignment="1" applyProtection="1">
      <alignment horizontal="center" vertical="center"/>
    </xf>
    <xf numFmtId="166" fontId="0" fillId="0" borderId="10" xfId="0" applyNumberFormat="1" applyFill="1" applyBorder="1" applyAlignment="1" applyProtection="1">
      <alignment horizontal="center" vertical="center"/>
    </xf>
    <xf numFmtId="166" fontId="0" fillId="0" borderId="40" xfId="0" applyNumberFormat="1" applyFill="1" applyBorder="1" applyAlignment="1" applyProtection="1">
      <alignment horizontal="center" vertical="center"/>
    </xf>
    <xf numFmtId="0" fontId="4" fillId="0" borderId="35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166" fontId="0" fillId="0" borderId="44" xfId="0" applyNumberFormat="1" applyFill="1" applyBorder="1" applyAlignment="1" applyProtection="1">
      <alignment horizontal="center" vertical="center"/>
    </xf>
    <xf numFmtId="166" fontId="0" fillId="0" borderId="36" xfId="0" applyNumberFormat="1" applyFill="1" applyBorder="1" applyAlignment="1" applyProtection="1">
      <alignment horizontal="center" vertical="center"/>
    </xf>
    <xf numFmtId="166" fontId="0" fillId="0" borderId="38" xfId="0" applyNumberFormat="1" applyFill="1" applyBorder="1" applyAlignment="1" applyProtection="1">
      <alignment horizontal="center" vertical="center"/>
    </xf>
    <xf numFmtId="166" fontId="0" fillId="0" borderId="37" xfId="0" applyNumberFormat="1" applyFill="1" applyBorder="1" applyAlignment="1" applyProtection="1">
      <alignment horizontal="center" vertical="center"/>
    </xf>
    <xf numFmtId="0" fontId="4" fillId="0" borderId="11" xfId="0" applyFont="1" applyFill="1" applyBorder="1" applyAlignment="1" applyProtection="1">
      <alignment horizontal="center" vertical="center"/>
    </xf>
    <xf numFmtId="0" fontId="4" fillId="0" borderId="12" xfId="0" applyFont="1" applyFill="1" applyBorder="1" applyAlignment="1" applyProtection="1">
      <alignment horizontal="center" vertical="center"/>
    </xf>
    <xf numFmtId="0" fontId="4" fillId="0" borderId="17" xfId="0" applyFont="1" applyFill="1" applyBorder="1" applyAlignment="1" applyProtection="1">
      <alignment horizontal="center" vertical="center"/>
    </xf>
    <xf numFmtId="0" fontId="8" fillId="0" borderId="52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41" xfId="0" applyFont="1" applyBorder="1" applyAlignment="1">
      <alignment horizontal="right"/>
    </xf>
    <xf numFmtId="0" fontId="7" fillId="0" borderId="25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8" fillId="0" borderId="25" xfId="0" applyFont="1" applyBorder="1" applyAlignment="1">
      <alignment horizontal="left"/>
    </xf>
    <xf numFmtId="0" fontId="8" fillId="0" borderId="51" xfId="0" applyFont="1" applyBorder="1" applyAlignment="1">
      <alignment horizontal="left"/>
    </xf>
    <xf numFmtId="0" fontId="8" fillId="0" borderId="33" xfId="0" applyFont="1" applyBorder="1" applyAlignment="1">
      <alignment horizontal="left"/>
    </xf>
    <xf numFmtId="1" fontId="8" fillId="0" borderId="25" xfId="0" applyNumberFormat="1" applyFont="1" applyBorder="1" applyAlignment="1">
      <alignment horizontal="left"/>
    </xf>
    <xf numFmtId="1" fontId="8" fillId="0" borderId="51" xfId="0" applyNumberFormat="1" applyFont="1" applyBorder="1" applyAlignment="1">
      <alignment horizontal="left"/>
    </xf>
    <xf numFmtId="1" fontId="8" fillId="0" borderId="33" xfId="0" applyNumberFormat="1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8" fillId="0" borderId="5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25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8" fillId="0" borderId="52" xfId="0" applyFont="1" applyBorder="1" applyAlignment="1">
      <alignment horizontal="right"/>
    </xf>
    <xf numFmtId="0" fontId="8" fillId="0" borderId="41" xfId="0" applyFont="1" applyBorder="1" applyAlignment="1">
      <alignment horizontal="right"/>
    </xf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4" fillId="0" borderId="3" xfId="0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8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0" fontId="0" fillId="0" borderId="14" xfId="0" applyFill="1" applyBorder="1" applyAlignment="1" applyProtection="1">
      <alignment horizontal="center" vertical="center"/>
    </xf>
    <xf numFmtId="166" fontId="0" fillId="0" borderId="23" xfId="0" applyNumberFormat="1" applyFill="1" applyBorder="1" applyAlignment="1" applyProtection="1">
      <alignment horizontal="center" vertical="center"/>
    </xf>
    <xf numFmtId="0" fontId="4" fillId="0" borderId="14" xfId="0" applyFont="1" applyFill="1" applyBorder="1" applyAlignment="1" applyProtection="1">
      <alignment horizontal="center" vertical="center"/>
    </xf>
    <xf numFmtId="166" fontId="0" fillId="0" borderId="31" xfId="0" applyNumberFormat="1" applyFill="1" applyBorder="1" applyAlignment="1" applyProtection="1">
      <alignment horizontal="center" vertical="center"/>
    </xf>
    <xf numFmtId="166" fontId="0" fillId="0" borderId="55" xfId="0" applyNumberFormat="1" applyFill="1" applyBorder="1" applyAlignment="1" applyProtection="1">
      <alignment horizontal="center" vertical="center"/>
    </xf>
    <xf numFmtId="17" fontId="4" fillId="0" borderId="15" xfId="0" applyNumberFormat="1" applyFont="1" applyFill="1" applyBorder="1" applyAlignment="1" applyProtection="1">
      <alignment horizontal="center" vertical="center"/>
    </xf>
    <xf numFmtId="0" fontId="5" fillId="0" borderId="3" xfId="0" applyFont="1" applyFill="1" applyBorder="1" applyAlignment="1" applyProtection="1">
      <alignment horizontal="center" vertical="center"/>
    </xf>
    <xf numFmtId="166" fontId="0" fillId="0" borderId="16" xfId="0" applyNumberFormat="1" applyFill="1" applyBorder="1" applyAlignment="1" applyProtection="1">
      <alignment horizontal="center" vertical="center"/>
    </xf>
    <xf numFmtId="0" fontId="4" fillId="0" borderId="46" xfId="0" applyFont="1" applyFill="1" applyBorder="1" applyAlignment="1" applyProtection="1">
      <alignment horizontal="center" vertical="center"/>
    </xf>
    <xf numFmtId="0" fontId="4" fillId="0" borderId="41" xfId="0" applyFont="1" applyFill="1" applyBorder="1" applyAlignment="1" applyProtection="1">
      <alignment horizontal="center" vertical="center"/>
    </xf>
    <xf numFmtId="0" fontId="4" fillId="0" borderId="42" xfId="0" applyFont="1" applyFill="1" applyBorder="1" applyAlignment="1" applyProtection="1">
      <alignment horizontal="center" vertical="center"/>
    </xf>
    <xf numFmtId="0" fontId="8" fillId="0" borderId="52" xfId="0" applyFont="1" applyBorder="1" applyAlignment="1" applyProtection="1">
      <alignment horizontal="left" wrapText="1"/>
    </xf>
    <xf numFmtId="0" fontId="8" fillId="0" borderId="0" xfId="0" applyFont="1" applyAlignment="1" applyProtection="1">
      <alignment horizontal="left" wrapText="1"/>
    </xf>
    <xf numFmtId="0" fontId="7" fillId="0" borderId="1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wrapText="1"/>
    </xf>
    <xf numFmtId="0" fontId="8" fillId="0" borderId="33" xfId="0" applyFont="1" applyBorder="1" applyAlignment="1" applyProtection="1">
      <alignment horizontal="center" vertical="center" wrapText="1"/>
    </xf>
    <xf numFmtId="0" fontId="7" fillId="0" borderId="25" xfId="0" applyFont="1" applyBorder="1" applyAlignment="1" applyProtection="1">
      <alignment horizontal="center" vertical="center"/>
    </xf>
    <xf numFmtId="0" fontId="7" fillId="0" borderId="33" xfId="0" applyFont="1" applyBorder="1" applyAlignment="1" applyProtection="1">
      <alignment horizontal="center" vertical="center"/>
    </xf>
    <xf numFmtId="0" fontId="8" fillId="0" borderId="52" xfId="0" applyFont="1" applyBorder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6" fillId="2" borderId="50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assmat.fr/actualites/nouvelles-professionnelles/remunerations-minimales-quelle-augmentation-au-1er-janvi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824"/>
  <sheetViews>
    <sheetView zoomScale="55" zoomScaleNormal="55" workbookViewId="0">
      <pane ySplit="1" topLeftCell="A2" activePane="bottomLeft" state="frozen"/>
      <selection pane="bottomLeft" activeCell="AC1" sqref="AB1:AC1048576"/>
    </sheetView>
  </sheetViews>
  <sheetFormatPr baseColWidth="10" defaultRowHeight="15"/>
  <cols>
    <col min="1" max="1" width="38.140625" style="40" customWidth="1"/>
    <col min="2" max="3" width="38.140625" style="9" customWidth="1"/>
    <col min="4" max="4" width="13.140625" style="9" customWidth="1"/>
    <col min="5" max="5" width="32.28515625" style="40" bestFit="1" customWidth="1"/>
    <col min="6" max="6" width="28.140625" style="9" bestFit="1" customWidth="1"/>
    <col min="7" max="8" width="29.7109375" style="9" bestFit="1" customWidth="1"/>
    <col min="9" max="10" width="19.85546875" style="26" hidden="1" customWidth="1"/>
    <col min="11" max="11" width="19.5703125" style="26" hidden="1" customWidth="1"/>
    <col min="12" max="14" width="23.140625" style="26" hidden="1" customWidth="1"/>
    <col min="15" max="17" width="23.140625" style="11" hidden="1" customWidth="1"/>
    <col min="18" max="18" width="39.28515625" style="12" bestFit="1" customWidth="1"/>
    <col min="19" max="19" width="20.140625" style="26" hidden="1" customWidth="1"/>
    <col min="20" max="20" width="35.42578125" style="26" hidden="1" customWidth="1"/>
    <col min="21" max="21" width="18.28515625" style="26" hidden="1" customWidth="1"/>
    <col min="22" max="22" width="40.28515625" style="26" hidden="1" customWidth="1"/>
    <col min="23" max="23" width="30" style="26" hidden="1" customWidth="1"/>
    <col min="24" max="25" width="25.28515625" style="11" hidden="1" customWidth="1"/>
    <col min="26" max="26" width="25.5703125" style="11" hidden="1" customWidth="1"/>
    <col min="27" max="27" width="44.85546875" style="12" bestFit="1" customWidth="1"/>
    <col min="28" max="28" width="35" style="40" hidden="1" customWidth="1"/>
    <col min="29" max="29" width="37.5703125" style="40" hidden="1" customWidth="1"/>
    <col min="30" max="30" width="11.28515625" style="40" customWidth="1"/>
    <col min="31" max="31" width="11.42578125" style="40" hidden="1" customWidth="1"/>
    <col min="32" max="32" width="98.28515625" style="40" bestFit="1" customWidth="1"/>
    <col min="33" max="36" width="0" style="40" hidden="1" customWidth="1"/>
    <col min="37" max="37" width="8.140625" style="40" hidden="1" customWidth="1"/>
    <col min="38" max="38" width="29.42578125" style="40" bestFit="1" customWidth="1"/>
    <col min="39" max="61" width="11.42578125" style="40"/>
    <col min="62" max="16384" width="11.42578125" style="9"/>
  </cols>
  <sheetData>
    <row r="1" spans="1:61" s="193" customFormat="1" ht="29.25" thickBot="1">
      <c r="A1" s="194" t="s">
        <v>84</v>
      </c>
      <c r="B1" s="181" t="s">
        <v>36</v>
      </c>
      <c r="C1" s="182" t="s">
        <v>35</v>
      </c>
      <c r="D1" s="183" t="s">
        <v>18</v>
      </c>
      <c r="E1" s="184" t="s">
        <v>41</v>
      </c>
      <c r="F1" s="185" t="s">
        <v>5</v>
      </c>
      <c r="G1" s="185" t="s">
        <v>2</v>
      </c>
      <c r="H1" s="186" t="s">
        <v>33</v>
      </c>
      <c r="I1" s="187"/>
      <c r="J1" s="187"/>
      <c r="K1" s="188"/>
      <c r="L1" s="187"/>
      <c r="M1" s="187"/>
      <c r="N1" s="187"/>
      <c r="O1" s="188"/>
      <c r="P1" s="188"/>
      <c r="Q1" s="189"/>
      <c r="R1" s="190" t="s">
        <v>48</v>
      </c>
      <c r="S1" s="188"/>
      <c r="T1" s="188"/>
      <c r="U1" s="188"/>
      <c r="V1" s="188"/>
      <c r="W1" s="188"/>
      <c r="X1" s="188"/>
      <c r="Y1" s="188"/>
      <c r="Z1" s="189"/>
      <c r="AA1" s="191" t="s">
        <v>49</v>
      </c>
      <c r="AB1" s="192" t="s">
        <v>43</v>
      </c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</row>
    <row r="2" spans="1:61" ht="15" customHeight="1" thickBot="1">
      <c r="B2" s="13" t="s">
        <v>10</v>
      </c>
      <c r="C2" s="212" t="s">
        <v>31</v>
      </c>
      <c r="D2" s="100">
        <v>43466</v>
      </c>
      <c r="E2" s="51" t="s">
        <v>40</v>
      </c>
      <c r="F2" s="6">
        <v>0.33333333333333331</v>
      </c>
      <c r="G2" s="6">
        <v>0.8125</v>
      </c>
      <c r="H2" s="6">
        <v>0</v>
      </c>
      <c r="I2" s="7">
        <f>(O2+X2)</f>
        <v>0.47916666666666669</v>
      </c>
      <c r="J2" s="7">
        <f t="shared" ref="J2:J65" si="0">IF(I2&lt;0,0,I2)</f>
        <v>0.47916666666666669</v>
      </c>
      <c r="K2" s="15">
        <f t="shared" ref="K2:K65" si="1">(G2-F2)-W2</f>
        <v>0.45833333333333331</v>
      </c>
      <c r="L2" s="16">
        <f t="shared" ref="L2:L65" si="2">IF(K2&lt;0,0,K2)</f>
        <v>0.45833333333333331</v>
      </c>
      <c r="M2" s="16">
        <f t="shared" ref="M2:M65" si="3">(L2-$AB$7)</f>
        <v>-4.1666666666666685E-2</v>
      </c>
      <c r="N2" s="16">
        <f t="shared" ref="N2:N65" si="4">IF(M2&lt;0,0,M2)</f>
        <v>0</v>
      </c>
      <c r="O2" s="16">
        <f>(L2-N2)-H2</f>
        <v>0.45833333333333331</v>
      </c>
      <c r="P2" s="16">
        <f t="shared" ref="P2:P65" si="5">O2-J2</f>
        <v>-2.083333333333337E-2</v>
      </c>
      <c r="Q2" s="16">
        <f t="shared" ref="Q2:Q65" si="6">IF(P2&lt;0,0,P2)</f>
        <v>0</v>
      </c>
      <c r="R2" s="17">
        <f t="shared" ref="R2:R65" si="7">IF(E2=$AC$7,Q2,0)</f>
        <v>0</v>
      </c>
      <c r="S2" s="16">
        <f t="shared" ref="S2:S14" si="8">($AB$5-F2)</f>
        <v>-4.166666666666663E-2</v>
      </c>
      <c r="T2" s="16">
        <f t="shared" ref="T2:T65" si="9">IF(S2&lt;0,0,S2)</f>
        <v>0</v>
      </c>
      <c r="U2" s="15">
        <f t="shared" ref="U2:U65" si="10">(G2-$AC$5)</f>
        <v>2.083333333333337E-2</v>
      </c>
      <c r="V2" s="16">
        <f t="shared" ref="V2:V65" si="11">IF(U2&lt;0,0,U2)</f>
        <v>2.083333333333337E-2</v>
      </c>
      <c r="W2" s="18">
        <f t="shared" ref="W2:W65" si="12">T2+V2</f>
        <v>2.083333333333337E-2</v>
      </c>
      <c r="X2" s="15">
        <f t="shared" ref="X2:X65" si="13">W2+N2</f>
        <v>2.083333333333337E-2</v>
      </c>
      <c r="Y2" s="15">
        <f t="shared" ref="Y2:Y65" si="14">J2-(T2+V2)</f>
        <v>0.45833333333333331</v>
      </c>
      <c r="Z2" s="68">
        <f t="shared" ref="Z2:Z65" si="15">IF(Y2&lt;0,X2,Y2)</f>
        <v>0.45833333333333331</v>
      </c>
      <c r="AA2" s="19">
        <f t="shared" ref="AA2:AA65" si="16">IF(E2=$AC$7,Z2,0)</f>
        <v>0</v>
      </c>
    </row>
    <row r="3" spans="1:61" ht="15.75" thickBot="1">
      <c r="A3" s="38" t="s">
        <v>7</v>
      </c>
      <c r="B3" s="215">
        <f>SUM(R2:R32)</f>
        <v>8.4583333333333321</v>
      </c>
      <c r="C3" s="213"/>
      <c r="D3" s="148">
        <v>43467</v>
      </c>
      <c r="E3" s="66" t="s">
        <v>39</v>
      </c>
      <c r="F3" s="3">
        <v>0.25</v>
      </c>
      <c r="G3" s="3">
        <v>0.8125</v>
      </c>
      <c r="H3" s="3">
        <v>0</v>
      </c>
      <c r="I3" s="7"/>
      <c r="J3" s="5">
        <f>IF(I3&lt;0,0,I3)</f>
        <v>0</v>
      </c>
      <c r="K3" s="21">
        <f t="shared" si="1"/>
        <v>0.49999999999999994</v>
      </c>
      <c r="L3" s="22">
        <f t="shared" si="2"/>
        <v>0.49999999999999994</v>
      </c>
      <c r="M3" s="22">
        <f t="shared" si="3"/>
        <v>-5.5511151231257827E-17</v>
      </c>
      <c r="N3" s="22">
        <f t="shared" si="4"/>
        <v>0</v>
      </c>
      <c r="O3" s="22">
        <f t="shared" ref="O3:O65" si="17">(L3-N3)-H3</f>
        <v>0.49999999999999994</v>
      </c>
      <c r="P3" s="22">
        <f t="shared" si="5"/>
        <v>0.49999999999999994</v>
      </c>
      <c r="Q3" s="22">
        <f t="shared" si="6"/>
        <v>0.49999999999999994</v>
      </c>
      <c r="R3" s="23">
        <f t="shared" si="7"/>
        <v>0.49999999999999994</v>
      </c>
      <c r="S3" s="16">
        <f t="shared" si="8"/>
        <v>4.1666666666666685E-2</v>
      </c>
      <c r="T3" s="22">
        <f t="shared" si="9"/>
        <v>4.1666666666666685E-2</v>
      </c>
      <c r="U3" s="21">
        <f t="shared" si="10"/>
        <v>2.083333333333337E-2</v>
      </c>
      <c r="V3" s="22">
        <f t="shared" si="11"/>
        <v>2.083333333333337E-2</v>
      </c>
      <c r="W3" s="24">
        <f t="shared" si="12"/>
        <v>6.2500000000000056E-2</v>
      </c>
      <c r="X3" s="21">
        <f t="shared" si="13"/>
        <v>6.2500000000000056E-2</v>
      </c>
      <c r="Y3" s="21">
        <f t="shared" si="14"/>
        <v>-6.2500000000000056E-2</v>
      </c>
      <c r="Z3" s="69">
        <f t="shared" si="15"/>
        <v>6.2500000000000056E-2</v>
      </c>
      <c r="AA3" s="25">
        <f t="shared" si="16"/>
        <v>6.2500000000000056E-2</v>
      </c>
      <c r="AB3" s="41" t="s">
        <v>6</v>
      </c>
      <c r="AC3" s="41"/>
    </row>
    <row r="4" spans="1:61" ht="15.75" thickBot="1">
      <c r="A4" s="38"/>
      <c r="B4" s="215"/>
      <c r="C4" s="213"/>
      <c r="D4" s="148">
        <v>43468</v>
      </c>
      <c r="E4" s="66" t="s">
        <v>39</v>
      </c>
      <c r="F4" s="3">
        <v>0.33333333333333331</v>
      </c>
      <c r="G4" s="3">
        <v>0.8125</v>
      </c>
      <c r="H4" s="3">
        <v>0</v>
      </c>
      <c r="I4" s="7"/>
      <c r="J4" s="5">
        <f>IF(I4&lt;0,0,I4)</f>
        <v>0</v>
      </c>
      <c r="K4" s="21">
        <f t="shared" si="1"/>
        <v>0.45833333333333331</v>
      </c>
      <c r="L4" s="22">
        <f t="shared" si="2"/>
        <v>0.45833333333333331</v>
      </c>
      <c r="M4" s="22">
        <f t="shared" si="3"/>
        <v>-4.1666666666666685E-2</v>
      </c>
      <c r="N4" s="22">
        <f t="shared" si="4"/>
        <v>0</v>
      </c>
      <c r="O4" s="22">
        <f t="shared" si="17"/>
        <v>0.45833333333333331</v>
      </c>
      <c r="P4" s="22">
        <f t="shared" si="5"/>
        <v>0.45833333333333331</v>
      </c>
      <c r="Q4" s="22">
        <f t="shared" si="6"/>
        <v>0.45833333333333331</v>
      </c>
      <c r="R4" s="23">
        <f t="shared" si="7"/>
        <v>0.45833333333333331</v>
      </c>
      <c r="S4" s="16">
        <f t="shared" si="8"/>
        <v>-4.166666666666663E-2</v>
      </c>
      <c r="T4" s="22">
        <f t="shared" si="9"/>
        <v>0</v>
      </c>
      <c r="U4" s="21">
        <f t="shared" si="10"/>
        <v>2.083333333333337E-2</v>
      </c>
      <c r="V4" s="22">
        <f t="shared" si="11"/>
        <v>2.083333333333337E-2</v>
      </c>
      <c r="W4" s="24">
        <f t="shared" si="12"/>
        <v>2.083333333333337E-2</v>
      </c>
      <c r="X4" s="21">
        <f t="shared" si="13"/>
        <v>2.083333333333337E-2</v>
      </c>
      <c r="Y4" s="21">
        <f t="shared" si="14"/>
        <v>-2.083333333333337E-2</v>
      </c>
      <c r="Z4" s="69">
        <f t="shared" si="15"/>
        <v>2.083333333333337E-2</v>
      </c>
      <c r="AA4" s="25">
        <f t="shared" si="16"/>
        <v>2.083333333333337E-2</v>
      </c>
      <c r="AB4" s="42" t="s">
        <v>3</v>
      </c>
      <c r="AC4" s="42" t="s">
        <v>4</v>
      </c>
      <c r="AE4" s="42"/>
      <c r="AF4" s="41" t="s">
        <v>37</v>
      </c>
      <c r="AG4" s="42"/>
      <c r="AH4" s="42"/>
      <c r="AI4" s="42"/>
      <c r="AJ4" s="42"/>
      <c r="AM4" s="42"/>
      <c r="AN4" s="42"/>
    </row>
    <row r="5" spans="1:61" ht="15" customHeight="1" thickBot="1">
      <c r="A5" s="38" t="s">
        <v>47</v>
      </c>
      <c r="B5" s="215"/>
      <c r="C5" s="213"/>
      <c r="D5" s="148">
        <v>43469</v>
      </c>
      <c r="E5" s="66" t="s">
        <v>39</v>
      </c>
      <c r="F5" s="3">
        <v>0.25</v>
      </c>
      <c r="G5" s="3">
        <v>0.8125</v>
      </c>
      <c r="H5" s="3">
        <v>0</v>
      </c>
      <c r="I5" s="7"/>
      <c r="J5" s="5">
        <f t="shared" si="0"/>
        <v>0</v>
      </c>
      <c r="K5" s="21">
        <f t="shared" si="1"/>
        <v>0.49999999999999994</v>
      </c>
      <c r="L5" s="22">
        <f t="shared" si="2"/>
        <v>0.49999999999999994</v>
      </c>
      <c r="M5" s="22">
        <f t="shared" si="3"/>
        <v>-5.5511151231257827E-17</v>
      </c>
      <c r="N5" s="22">
        <f t="shared" si="4"/>
        <v>0</v>
      </c>
      <c r="O5" s="22">
        <f t="shared" si="17"/>
        <v>0.49999999999999994</v>
      </c>
      <c r="P5" s="22">
        <f t="shared" si="5"/>
        <v>0.49999999999999994</v>
      </c>
      <c r="Q5" s="22">
        <f t="shared" si="6"/>
        <v>0.49999999999999994</v>
      </c>
      <c r="R5" s="23">
        <f t="shared" si="7"/>
        <v>0.49999999999999994</v>
      </c>
      <c r="S5" s="16">
        <f t="shared" si="8"/>
        <v>4.1666666666666685E-2</v>
      </c>
      <c r="T5" s="22">
        <f t="shared" si="9"/>
        <v>4.1666666666666685E-2</v>
      </c>
      <c r="U5" s="21">
        <f t="shared" si="10"/>
        <v>2.083333333333337E-2</v>
      </c>
      <c r="V5" s="22">
        <f t="shared" si="11"/>
        <v>2.083333333333337E-2</v>
      </c>
      <c r="W5" s="24">
        <f t="shared" si="12"/>
        <v>6.2500000000000056E-2</v>
      </c>
      <c r="X5" s="21">
        <f t="shared" si="13"/>
        <v>6.2500000000000056E-2</v>
      </c>
      <c r="Y5" s="21">
        <f t="shared" si="14"/>
        <v>-6.2500000000000056E-2</v>
      </c>
      <c r="Z5" s="69">
        <f t="shared" si="15"/>
        <v>6.2500000000000056E-2</v>
      </c>
      <c r="AA5" s="25">
        <f t="shared" si="16"/>
        <v>6.2500000000000056E-2</v>
      </c>
      <c r="AB5" s="43">
        <v>0.29166666666666669</v>
      </c>
      <c r="AC5" s="43">
        <v>0.79166666666666663</v>
      </c>
      <c r="AE5" s="43"/>
      <c r="AF5" s="48" t="s">
        <v>45</v>
      </c>
      <c r="AG5" s="43"/>
      <c r="AH5" s="43"/>
      <c r="AI5" s="44"/>
      <c r="AJ5" s="43"/>
      <c r="AK5" s="45"/>
      <c r="AL5" s="45"/>
      <c r="AM5" s="43"/>
      <c r="AN5" s="43"/>
    </row>
    <row r="6" spans="1:61" ht="15" customHeight="1" thickBot="1">
      <c r="A6" s="38"/>
      <c r="B6" s="215"/>
      <c r="C6" s="213"/>
      <c r="D6" s="93">
        <v>43470</v>
      </c>
      <c r="E6" s="66" t="s">
        <v>39</v>
      </c>
      <c r="F6" s="3">
        <v>0.375</v>
      </c>
      <c r="G6" s="3">
        <v>0.8125</v>
      </c>
      <c r="H6" s="3">
        <v>0</v>
      </c>
      <c r="I6" s="7">
        <f t="shared" ref="I6:I63" si="18">(O6+X6)</f>
        <v>0.4375</v>
      </c>
      <c r="J6" s="5">
        <f>IF(I6&lt;0,0,I6)</f>
        <v>0.4375</v>
      </c>
      <c r="K6" s="21">
        <f t="shared" si="1"/>
        <v>0.41666666666666663</v>
      </c>
      <c r="L6" s="22">
        <f t="shared" si="2"/>
        <v>0.41666666666666663</v>
      </c>
      <c r="M6" s="22">
        <f t="shared" si="3"/>
        <v>-8.333333333333337E-2</v>
      </c>
      <c r="N6" s="22">
        <f t="shared" si="4"/>
        <v>0</v>
      </c>
      <c r="O6" s="22">
        <f t="shared" si="17"/>
        <v>0.41666666666666663</v>
      </c>
      <c r="P6" s="22">
        <f t="shared" si="5"/>
        <v>-2.083333333333337E-2</v>
      </c>
      <c r="Q6" s="22">
        <f t="shared" si="6"/>
        <v>0</v>
      </c>
      <c r="R6" s="23">
        <f t="shared" si="7"/>
        <v>0</v>
      </c>
      <c r="S6" s="16">
        <f t="shared" si="8"/>
        <v>-8.3333333333333315E-2</v>
      </c>
      <c r="T6" s="22">
        <f t="shared" si="9"/>
        <v>0</v>
      </c>
      <c r="U6" s="21">
        <f t="shared" si="10"/>
        <v>2.083333333333337E-2</v>
      </c>
      <c r="V6" s="22">
        <f t="shared" si="11"/>
        <v>2.083333333333337E-2</v>
      </c>
      <c r="W6" s="24">
        <f t="shared" si="12"/>
        <v>2.083333333333337E-2</v>
      </c>
      <c r="X6" s="21">
        <f t="shared" si="13"/>
        <v>2.083333333333337E-2</v>
      </c>
      <c r="Y6" s="21">
        <f t="shared" si="14"/>
        <v>0.41666666666666663</v>
      </c>
      <c r="Z6" s="69">
        <f t="shared" si="15"/>
        <v>0.41666666666666663</v>
      </c>
      <c r="AA6" s="25">
        <f t="shared" si="16"/>
        <v>0.41666666666666663</v>
      </c>
      <c r="AB6" s="40" t="s">
        <v>34</v>
      </c>
      <c r="AD6" s="43"/>
      <c r="AE6" s="43"/>
      <c r="AF6" s="43" t="s">
        <v>42</v>
      </c>
      <c r="AG6" s="43"/>
      <c r="AH6" s="43"/>
      <c r="AI6" s="44"/>
      <c r="AJ6" s="43"/>
      <c r="AK6" s="45"/>
      <c r="AL6" s="45"/>
      <c r="AM6" s="43"/>
      <c r="AN6" s="43"/>
    </row>
    <row r="7" spans="1:61" ht="15" customHeight="1" thickBot="1">
      <c r="A7" s="38" t="s">
        <v>8</v>
      </c>
      <c r="B7" s="215"/>
      <c r="C7" s="213"/>
      <c r="D7" s="93">
        <v>43471</v>
      </c>
      <c r="E7" s="66" t="s">
        <v>39</v>
      </c>
      <c r="F7" s="3">
        <v>0.33333333333333331</v>
      </c>
      <c r="G7" s="3">
        <v>0.8125</v>
      </c>
      <c r="H7" s="3">
        <v>0</v>
      </c>
      <c r="I7" s="7">
        <f t="shared" si="18"/>
        <v>0.47916666666666669</v>
      </c>
      <c r="J7" s="5">
        <f>IF(I7&lt;0,0,I7)</f>
        <v>0.47916666666666669</v>
      </c>
      <c r="K7" s="21">
        <f t="shared" si="1"/>
        <v>0.45833333333333331</v>
      </c>
      <c r="L7" s="22">
        <f t="shared" si="2"/>
        <v>0.45833333333333331</v>
      </c>
      <c r="M7" s="22">
        <f t="shared" si="3"/>
        <v>-4.1666666666666685E-2</v>
      </c>
      <c r="N7" s="22">
        <f t="shared" si="4"/>
        <v>0</v>
      </c>
      <c r="O7" s="22">
        <f t="shared" si="17"/>
        <v>0.45833333333333331</v>
      </c>
      <c r="P7" s="22">
        <f t="shared" si="5"/>
        <v>-2.083333333333337E-2</v>
      </c>
      <c r="Q7" s="22">
        <f t="shared" si="6"/>
        <v>0</v>
      </c>
      <c r="R7" s="23">
        <f t="shared" si="7"/>
        <v>0</v>
      </c>
      <c r="S7" s="16">
        <f t="shared" si="8"/>
        <v>-4.166666666666663E-2</v>
      </c>
      <c r="T7" s="22">
        <f t="shared" si="9"/>
        <v>0</v>
      </c>
      <c r="U7" s="21">
        <f t="shared" si="10"/>
        <v>2.083333333333337E-2</v>
      </c>
      <c r="V7" s="22">
        <f t="shared" si="11"/>
        <v>2.083333333333337E-2</v>
      </c>
      <c r="W7" s="24">
        <f t="shared" si="12"/>
        <v>2.083333333333337E-2</v>
      </c>
      <c r="X7" s="21">
        <f t="shared" si="13"/>
        <v>2.083333333333337E-2</v>
      </c>
      <c r="Y7" s="21">
        <f t="shared" si="14"/>
        <v>0.45833333333333331</v>
      </c>
      <c r="Z7" s="69">
        <f t="shared" si="15"/>
        <v>0.45833333333333331</v>
      </c>
      <c r="AA7" s="25">
        <f t="shared" si="16"/>
        <v>0.45833333333333331</v>
      </c>
      <c r="AB7" s="90">
        <v>0.5</v>
      </c>
      <c r="AC7" s="40" t="s">
        <v>39</v>
      </c>
      <c r="AE7" s="43"/>
      <c r="AF7" s="45"/>
      <c r="AG7" s="43"/>
      <c r="AH7" s="43"/>
      <c r="AI7" s="44"/>
      <c r="AJ7" s="43"/>
      <c r="AK7" s="45"/>
      <c r="AL7" s="45"/>
      <c r="AM7" s="43"/>
      <c r="AN7" s="43"/>
    </row>
    <row r="8" spans="1:61" ht="15" customHeight="1" thickBot="1">
      <c r="A8" s="39"/>
      <c r="B8" s="215"/>
      <c r="C8" s="213"/>
      <c r="D8" s="148">
        <v>43472</v>
      </c>
      <c r="E8" s="66" t="s">
        <v>39</v>
      </c>
      <c r="F8" s="3">
        <v>0.33333333333333331</v>
      </c>
      <c r="G8" s="3">
        <v>0.8125</v>
      </c>
      <c r="H8" s="3">
        <v>0</v>
      </c>
      <c r="I8" s="7"/>
      <c r="J8" s="5">
        <f t="shared" si="0"/>
        <v>0</v>
      </c>
      <c r="K8" s="21">
        <f t="shared" si="1"/>
        <v>0.45833333333333331</v>
      </c>
      <c r="L8" s="22">
        <f t="shared" si="2"/>
        <v>0.45833333333333331</v>
      </c>
      <c r="M8" s="22">
        <f t="shared" si="3"/>
        <v>-4.1666666666666685E-2</v>
      </c>
      <c r="N8" s="22">
        <f t="shared" si="4"/>
        <v>0</v>
      </c>
      <c r="O8" s="22">
        <f t="shared" si="17"/>
        <v>0.45833333333333331</v>
      </c>
      <c r="P8" s="22">
        <f t="shared" si="5"/>
        <v>0.45833333333333331</v>
      </c>
      <c r="Q8" s="22">
        <f t="shared" si="6"/>
        <v>0.45833333333333331</v>
      </c>
      <c r="R8" s="23">
        <f t="shared" si="7"/>
        <v>0.45833333333333331</v>
      </c>
      <c r="S8" s="16">
        <f t="shared" si="8"/>
        <v>-4.166666666666663E-2</v>
      </c>
      <c r="T8" s="22">
        <f t="shared" si="9"/>
        <v>0</v>
      </c>
      <c r="U8" s="21">
        <f t="shared" si="10"/>
        <v>2.083333333333337E-2</v>
      </c>
      <c r="V8" s="22">
        <f t="shared" si="11"/>
        <v>2.083333333333337E-2</v>
      </c>
      <c r="W8" s="24">
        <f t="shared" si="12"/>
        <v>2.083333333333337E-2</v>
      </c>
      <c r="X8" s="21">
        <f t="shared" si="13"/>
        <v>2.083333333333337E-2</v>
      </c>
      <c r="Y8" s="21">
        <f t="shared" si="14"/>
        <v>-2.083333333333337E-2</v>
      </c>
      <c r="Z8" s="69">
        <f t="shared" si="15"/>
        <v>2.083333333333337E-2</v>
      </c>
      <c r="AA8" s="25">
        <f t="shared" si="16"/>
        <v>2.083333333333337E-2</v>
      </c>
      <c r="AC8" s="40" t="s">
        <v>40</v>
      </c>
      <c r="AE8" s="43"/>
      <c r="AF8" s="45"/>
      <c r="AG8" s="43"/>
      <c r="AH8" s="43"/>
      <c r="AI8" s="44"/>
      <c r="AJ8" s="43"/>
      <c r="AK8" s="45"/>
      <c r="AL8" s="45"/>
      <c r="AM8" s="43"/>
      <c r="AN8" s="43"/>
    </row>
    <row r="9" spans="1:61" ht="13.5" customHeight="1" thickBot="1">
      <c r="A9" s="38"/>
      <c r="B9" s="215"/>
      <c r="C9" s="213"/>
      <c r="D9" s="148">
        <v>43473</v>
      </c>
      <c r="E9" s="66" t="s">
        <v>39</v>
      </c>
      <c r="F9" s="3">
        <v>0.20833333333333334</v>
      </c>
      <c r="G9" s="3">
        <v>0.8125</v>
      </c>
      <c r="H9" s="3">
        <v>0</v>
      </c>
      <c r="I9" s="7"/>
      <c r="J9" s="5">
        <f t="shared" si="0"/>
        <v>0</v>
      </c>
      <c r="K9" s="21">
        <f t="shared" si="1"/>
        <v>0.49999999999999989</v>
      </c>
      <c r="L9" s="22">
        <f t="shared" si="2"/>
        <v>0.49999999999999989</v>
      </c>
      <c r="M9" s="22">
        <f t="shared" si="3"/>
        <v>-1.1102230246251565E-16</v>
      </c>
      <c r="N9" s="22">
        <f t="shared" si="4"/>
        <v>0</v>
      </c>
      <c r="O9" s="22">
        <f t="shared" si="17"/>
        <v>0.49999999999999989</v>
      </c>
      <c r="P9" s="22">
        <f t="shared" si="5"/>
        <v>0.49999999999999989</v>
      </c>
      <c r="Q9" s="22">
        <f t="shared" si="6"/>
        <v>0.49999999999999989</v>
      </c>
      <c r="R9" s="23">
        <f t="shared" si="7"/>
        <v>0.49999999999999989</v>
      </c>
      <c r="S9" s="16">
        <f t="shared" si="8"/>
        <v>8.3333333333333343E-2</v>
      </c>
      <c r="T9" s="22">
        <f t="shared" si="9"/>
        <v>8.3333333333333343E-2</v>
      </c>
      <c r="U9" s="21">
        <f t="shared" si="10"/>
        <v>2.083333333333337E-2</v>
      </c>
      <c r="V9" s="22">
        <f t="shared" si="11"/>
        <v>2.083333333333337E-2</v>
      </c>
      <c r="W9" s="24">
        <f t="shared" si="12"/>
        <v>0.10416666666666671</v>
      </c>
      <c r="X9" s="21">
        <f t="shared" si="13"/>
        <v>0.10416666666666671</v>
      </c>
      <c r="Y9" s="21">
        <f t="shared" si="14"/>
        <v>-0.10416666666666671</v>
      </c>
      <c r="Z9" s="69">
        <f t="shared" si="15"/>
        <v>0.10416666666666671</v>
      </c>
      <c r="AA9" s="25">
        <f t="shared" si="16"/>
        <v>0.10416666666666671</v>
      </c>
      <c r="AE9" s="43"/>
      <c r="AF9" s="45"/>
      <c r="AG9" s="43"/>
      <c r="AH9" s="43"/>
      <c r="AI9" s="44"/>
      <c r="AJ9" s="43"/>
      <c r="AK9" s="45"/>
      <c r="AL9" s="45"/>
      <c r="AM9" s="43"/>
      <c r="AN9" s="43"/>
    </row>
    <row r="10" spans="1:61" ht="15" customHeight="1" thickBot="1">
      <c r="A10" s="38"/>
      <c r="B10" s="215"/>
      <c r="C10" s="213"/>
      <c r="D10" s="148">
        <v>43474</v>
      </c>
      <c r="E10" s="66" t="s">
        <v>39</v>
      </c>
      <c r="F10" s="3">
        <v>0.33333333333333331</v>
      </c>
      <c r="G10" s="3">
        <v>0.8125</v>
      </c>
      <c r="H10" s="3">
        <v>0</v>
      </c>
      <c r="I10" s="7"/>
      <c r="J10" s="5">
        <f>IF(I10&lt;0,0,I10)</f>
        <v>0</v>
      </c>
      <c r="K10" s="21">
        <f t="shared" si="1"/>
        <v>0.45833333333333331</v>
      </c>
      <c r="L10" s="22">
        <f t="shared" si="2"/>
        <v>0.45833333333333331</v>
      </c>
      <c r="M10" s="22">
        <f t="shared" si="3"/>
        <v>-4.1666666666666685E-2</v>
      </c>
      <c r="N10" s="22">
        <f t="shared" si="4"/>
        <v>0</v>
      </c>
      <c r="O10" s="22">
        <f t="shared" si="17"/>
        <v>0.45833333333333331</v>
      </c>
      <c r="P10" s="22">
        <f t="shared" si="5"/>
        <v>0.45833333333333331</v>
      </c>
      <c r="Q10" s="22">
        <f t="shared" si="6"/>
        <v>0.45833333333333331</v>
      </c>
      <c r="R10" s="23">
        <f t="shared" si="7"/>
        <v>0.45833333333333331</v>
      </c>
      <c r="S10" s="16">
        <f t="shared" si="8"/>
        <v>-4.166666666666663E-2</v>
      </c>
      <c r="T10" s="22">
        <f t="shared" si="9"/>
        <v>0</v>
      </c>
      <c r="U10" s="21">
        <f t="shared" si="10"/>
        <v>2.083333333333337E-2</v>
      </c>
      <c r="V10" s="22">
        <f t="shared" si="11"/>
        <v>2.083333333333337E-2</v>
      </c>
      <c r="W10" s="24">
        <f t="shared" si="12"/>
        <v>2.083333333333337E-2</v>
      </c>
      <c r="X10" s="21">
        <f t="shared" si="13"/>
        <v>2.083333333333337E-2</v>
      </c>
      <c r="Y10" s="21">
        <f t="shared" si="14"/>
        <v>-2.083333333333337E-2</v>
      </c>
      <c r="Z10" s="69">
        <f t="shared" si="15"/>
        <v>2.083333333333337E-2</v>
      </c>
      <c r="AA10" s="25">
        <f t="shared" si="16"/>
        <v>2.083333333333337E-2</v>
      </c>
      <c r="AB10" s="90"/>
      <c r="AD10" s="43"/>
      <c r="AE10" s="43"/>
      <c r="AF10" s="45"/>
      <c r="AG10" s="43"/>
      <c r="AH10" s="43"/>
      <c r="AI10" s="44"/>
      <c r="AJ10" s="43"/>
      <c r="AK10" s="45"/>
      <c r="AL10" s="45"/>
      <c r="AM10" s="43"/>
      <c r="AN10" s="43"/>
    </row>
    <row r="11" spans="1:61" ht="15.75" customHeight="1" thickBot="1">
      <c r="A11" s="38"/>
      <c r="B11" s="215"/>
      <c r="C11" s="213"/>
      <c r="D11" s="148">
        <v>43475</v>
      </c>
      <c r="E11" s="66" t="s">
        <v>39</v>
      </c>
      <c r="F11" s="3">
        <v>0.33333333333333331</v>
      </c>
      <c r="G11" s="3">
        <v>0.8125</v>
      </c>
      <c r="H11" s="3">
        <v>0</v>
      </c>
      <c r="I11" s="7"/>
      <c r="J11" s="5">
        <f>IF(I11&lt;0,0,I11)</f>
        <v>0</v>
      </c>
      <c r="K11" s="21">
        <f t="shared" si="1"/>
        <v>0.45833333333333331</v>
      </c>
      <c r="L11" s="22">
        <f t="shared" si="2"/>
        <v>0.45833333333333331</v>
      </c>
      <c r="M11" s="22">
        <f t="shared" si="3"/>
        <v>-4.1666666666666685E-2</v>
      </c>
      <c r="N11" s="22">
        <f t="shared" si="4"/>
        <v>0</v>
      </c>
      <c r="O11" s="22">
        <f t="shared" si="17"/>
        <v>0.45833333333333331</v>
      </c>
      <c r="P11" s="22">
        <f t="shared" si="5"/>
        <v>0.45833333333333331</v>
      </c>
      <c r="Q11" s="22">
        <f t="shared" si="6"/>
        <v>0.45833333333333331</v>
      </c>
      <c r="R11" s="23">
        <f t="shared" si="7"/>
        <v>0.45833333333333331</v>
      </c>
      <c r="S11" s="16">
        <f t="shared" si="8"/>
        <v>-4.166666666666663E-2</v>
      </c>
      <c r="T11" s="22">
        <f t="shared" si="9"/>
        <v>0</v>
      </c>
      <c r="U11" s="21">
        <f t="shared" si="10"/>
        <v>2.083333333333337E-2</v>
      </c>
      <c r="V11" s="22">
        <f t="shared" si="11"/>
        <v>2.083333333333337E-2</v>
      </c>
      <c r="W11" s="24">
        <f t="shared" si="12"/>
        <v>2.083333333333337E-2</v>
      </c>
      <c r="X11" s="21">
        <f t="shared" si="13"/>
        <v>2.083333333333337E-2</v>
      </c>
      <c r="Y11" s="21">
        <f t="shared" si="14"/>
        <v>-2.083333333333337E-2</v>
      </c>
      <c r="Z11" s="69">
        <f t="shared" si="15"/>
        <v>2.083333333333337E-2</v>
      </c>
      <c r="AA11" s="25">
        <f t="shared" si="16"/>
        <v>2.083333333333337E-2</v>
      </c>
      <c r="AD11" s="43"/>
      <c r="AE11" s="43"/>
      <c r="AF11" s="45"/>
      <c r="AG11" s="46"/>
      <c r="AH11" s="43"/>
      <c r="AI11" s="44"/>
      <c r="AJ11" s="43"/>
      <c r="AK11" s="45"/>
      <c r="AL11" s="45"/>
      <c r="AM11" s="43"/>
      <c r="AN11" s="43"/>
    </row>
    <row r="12" spans="1:61" ht="15" customHeight="1" thickBot="1">
      <c r="B12" s="215"/>
      <c r="C12" s="213"/>
      <c r="D12" s="148">
        <v>43476</v>
      </c>
      <c r="E12" s="66" t="s">
        <v>39</v>
      </c>
      <c r="F12" s="3">
        <v>0.25</v>
      </c>
      <c r="G12" s="3">
        <v>0.8125</v>
      </c>
      <c r="H12" s="3">
        <v>0</v>
      </c>
      <c r="I12" s="7"/>
      <c r="J12" s="5">
        <f t="shared" si="0"/>
        <v>0</v>
      </c>
      <c r="K12" s="21">
        <f t="shared" si="1"/>
        <v>0.49999999999999994</v>
      </c>
      <c r="L12" s="22">
        <f t="shared" si="2"/>
        <v>0.49999999999999994</v>
      </c>
      <c r="M12" s="22">
        <f t="shared" si="3"/>
        <v>-5.5511151231257827E-17</v>
      </c>
      <c r="N12" s="22">
        <f t="shared" si="4"/>
        <v>0</v>
      </c>
      <c r="O12" s="22">
        <f t="shared" si="17"/>
        <v>0.49999999999999994</v>
      </c>
      <c r="P12" s="22">
        <f t="shared" si="5"/>
        <v>0.49999999999999994</v>
      </c>
      <c r="Q12" s="22">
        <f t="shared" si="6"/>
        <v>0.49999999999999994</v>
      </c>
      <c r="R12" s="23">
        <f t="shared" si="7"/>
        <v>0.49999999999999994</v>
      </c>
      <c r="S12" s="16">
        <f t="shared" si="8"/>
        <v>4.1666666666666685E-2</v>
      </c>
      <c r="T12" s="22">
        <f t="shared" si="9"/>
        <v>4.1666666666666685E-2</v>
      </c>
      <c r="U12" s="21">
        <f t="shared" si="10"/>
        <v>2.083333333333337E-2</v>
      </c>
      <c r="V12" s="22">
        <f t="shared" si="11"/>
        <v>2.083333333333337E-2</v>
      </c>
      <c r="W12" s="24">
        <f t="shared" si="12"/>
        <v>6.2500000000000056E-2</v>
      </c>
      <c r="X12" s="21">
        <f t="shared" si="13"/>
        <v>6.2500000000000056E-2</v>
      </c>
      <c r="Y12" s="21">
        <f t="shared" si="14"/>
        <v>-6.2500000000000056E-2</v>
      </c>
      <c r="Z12" s="69">
        <f t="shared" si="15"/>
        <v>6.2500000000000056E-2</v>
      </c>
      <c r="AA12" s="25">
        <f t="shared" si="16"/>
        <v>6.2500000000000056E-2</v>
      </c>
      <c r="AB12" s="42"/>
      <c r="AC12" s="43"/>
      <c r="AD12" s="43"/>
      <c r="AE12" s="43"/>
      <c r="AF12" s="45"/>
      <c r="AG12" s="43"/>
      <c r="AH12" s="43"/>
      <c r="AI12" s="44"/>
      <c r="AJ12" s="43"/>
      <c r="AK12" s="45"/>
      <c r="AL12" s="45"/>
      <c r="AM12" s="42"/>
      <c r="AN12" s="42"/>
    </row>
    <row r="13" spans="1:61" ht="15" customHeight="1" thickBot="1">
      <c r="B13" s="215"/>
      <c r="C13" s="213"/>
      <c r="D13" s="93">
        <v>43477</v>
      </c>
      <c r="E13" s="66" t="s">
        <v>39</v>
      </c>
      <c r="F13" s="3">
        <v>0.33333333333333331</v>
      </c>
      <c r="G13" s="3">
        <v>0.8125</v>
      </c>
      <c r="H13" s="3">
        <v>0</v>
      </c>
      <c r="I13" s="7">
        <f t="shared" si="18"/>
        <v>0.47916666666666669</v>
      </c>
      <c r="J13" s="5">
        <f>IF(I13&lt;0,0,I13)</f>
        <v>0.47916666666666669</v>
      </c>
      <c r="K13" s="21">
        <f t="shared" si="1"/>
        <v>0.45833333333333331</v>
      </c>
      <c r="L13" s="22">
        <f t="shared" si="2"/>
        <v>0.45833333333333331</v>
      </c>
      <c r="M13" s="22">
        <f t="shared" si="3"/>
        <v>-4.1666666666666685E-2</v>
      </c>
      <c r="N13" s="22">
        <f t="shared" si="4"/>
        <v>0</v>
      </c>
      <c r="O13" s="22">
        <f t="shared" si="17"/>
        <v>0.45833333333333331</v>
      </c>
      <c r="P13" s="22">
        <f t="shared" si="5"/>
        <v>-2.083333333333337E-2</v>
      </c>
      <c r="Q13" s="22">
        <f t="shared" si="6"/>
        <v>0</v>
      </c>
      <c r="R13" s="23">
        <f t="shared" si="7"/>
        <v>0</v>
      </c>
      <c r="S13" s="16">
        <f t="shared" si="8"/>
        <v>-4.166666666666663E-2</v>
      </c>
      <c r="T13" s="22">
        <f t="shared" si="9"/>
        <v>0</v>
      </c>
      <c r="U13" s="21">
        <f t="shared" si="10"/>
        <v>2.083333333333337E-2</v>
      </c>
      <c r="V13" s="22">
        <f t="shared" si="11"/>
        <v>2.083333333333337E-2</v>
      </c>
      <c r="W13" s="24">
        <f t="shared" si="12"/>
        <v>2.083333333333337E-2</v>
      </c>
      <c r="X13" s="21">
        <f t="shared" si="13"/>
        <v>2.083333333333337E-2</v>
      </c>
      <c r="Y13" s="21">
        <f t="shared" si="14"/>
        <v>0.45833333333333331</v>
      </c>
      <c r="Z13" s="69">
        <f t="shared" si="15"/>
        <v>0.45833333333333331</v>
      </c>
      <c r="AA13" s="25">
        <f t="shared" si="16"/>
        <v>0.45833333333333331</v>
      </c>
      <c r="AB13" s="42"/>
      <c r="AC13" s="43"/>
      <c r="AD13" s="43"/>
      <c r="AE13" s="43"/>
      <c r="AF13" s="45"/>
      <c r="AG13" s="46"/>
      <c r="AH13" s="43"/>
      <c r="AI13" s="44"/>
      <c r="AJ13" s="43"/>
      <c r="AK13" s="45"/>
      <c r="AL13" s="45"/>
      <c r="AM13" s="43"/>
      <c r="AN13" s="43"/>
    </row>
    <row r="14" spans="1:61" ht="15.75" customHeight="1" thickBot="1">
      <c r="B14" s="215"/>
      <c r="C14" s="213"/>
      <c r="D14" s="93">
        <v>43478</v>
      </c>
      <c r="E14" s="66" t="s">
        <v>39</v>
      </c>
      <c r="F14" s="3">
        <v>0.33333333333333331</v>
      </c>
      <c r="G14" s="3">
        <v>0.8125</v>
      </c>
      <c r="H14" s="3">
        <v>0</v>
      </c>
      <c r="I14" s="7">
        <f t="shared" si="18"/>
        <v>0.47916666666666669</v>
      </c>
      <c r="J14" s="5">
        <f>IF(I14&lt;0,0,I14)</f>
        <v>0.47916666666666669</v>
      </c>
      <c r="K14" s="21">
        <f t="shared" si="1"/>
        <v>0.45833333333333331</v>
      </c>
      <c r="L14" s="22">
        <f t="shared" si="2"/>
        <v>0.45833333333333331</v>
      </c>
      <c r="M14" s="22">
        <f t="shared" si="3"/>
        <v>-4.1666666666666685E-2</v>
      </c>
      <c r="N14" s="22">
        <f t="shared" si="4"/>
        <v>0</v>
      </c>
      <c r="O14" s="22">
        <f t="shared" si="17"/>
        <v>0.45833333333333331</v>
      </c>
      <c r="P14" s="22">
        <f t="shared" si="5"/>
        <v>-2.083333333333337E-2</v>
      </c>
      <c r="Q14" s="22">
        <f t="shared" si="6"/>
        <v>0</v>
      </c>
      <c r="R14" s="23">
        <f t="shared" si="7"/>
        <v>0</v>
      </c>
      <c r="S14" s="16">
        <f t="shared" si="8"/>
        <v>-4.166666666666663E-2</v>
      </c>
      <c r="T14" s="22">
        <f t="shared" si="9"/>
        <v>0</v>
      </c>
      <c r="U14" s="21">
        <f t="shared" si="10"/>
        <v>2.083333333333337E-2</v>
      </c>
      <c r="V14" s="22">
        <f t="shared" si="11"/>
        <v>2.083333333333337E-2</v>
      </c>
      <c r="W14" s="24">
        <f t="shared" si="12"/>
        <v>2.083333333333337E-2</v>
      </c>
      <c r="X14" s="21">
        <f t="shared" si="13"/>
        <v>2.083333333333337E-2</v>
      </c>
      <c r="Y14" s="21">
        <f t="shared" si="14"/>
        <v>0.45833333333333331</v>
      </c>
      <c r="Z14" s="69">
        <f t="shared" si="15"/>
        <v>0.45833333333333331</v>
      </c>
      <c r="AA14" s="25">
        <f t="shared" si="16"/>
        <v>0.45833333333333331</v>
      </c>
      <c r="AB14" s="42"/>
      <c r="AC14" s="43"/>
      <c r="AD14" s="43"/>
      <c r="AE14" s="43"/>
      <c r="AF14" s="45"/>
      <c r="AG14" s="43"/>
      <c r="AH14" s="43"/>
      <c r="AI14" s="44"/>
      <c r="AJ14" s="43"/>
      <c r="AK14" s="45"/>
      <c r="AL14" s="45"/>
      <c r="AM14" s="43"/>
      <c r="AN14" s="43"/>
    </row>
    <row r="15" spans="1:61" ht="15" customHeight="1" thickBot="1">
      <c r="B15" s="215"/>
      <c r="C15" s="213"/>
      <c r="D15" s="148">
        <v>43479</v>
      </c>
      <c r="E15" s="66" t="s">
        <v>39</v>
      </c>
      <c r="F15" s="3">
        <v>0.33333333333333331</v>
      </c>
      <c r="G15" s="3">
        <v>0.8125</v>
      </c>
      <c r="H15" s="3">
        <v>0</v>
      </c>
      <c r="I15" s="7"/>
      <c r="J15" s="5">
        <f t="shared" si="0"/>
        <v>0</v>
      </c>
      <c r="K15" s="21">
        <f t="shared" si="1"/>
        <v>0.45833333333333331</v>
      </c>
      <c r="L15" s="22">
        <f t="shared" si="2"/>
        <v>0.45833333333333331</v>
      </c>
      <c r="M15" s="22">
        <f t="shared" si="3"/>
        <v>-4.1666666666666685E-2</v>
      </c>
      <c r="N15" s="22">
        <f t="shared" si="4"/>
        <v>0</v>
      </c>
      <c r="O15" s="22">
        <f t="shared" si="17"/>
        <v>0.45833333333333331</v>
      </c>
      <c r="P15" s="22">
        <f t="shared" si="5"/>
        <v>0.45833333333333331</v>
      </c>
      <c r="Q15" s="22">
        <f t="shared" si="6"/>
        <v>0.45833333333333331</v>
      </c>
      <c r="R15" s="23">
        <f t="shared" si="7"/>
        <v>0.45833333333333331</v>
      </c>
      <c r="S15" s="16">
        <f>($AB$5-F15)</f>
        <v>-4.166666666666663E-2</v>
      </c>
      <c r="T15" s="22">
        <f t="shared" si="9"/>
        <v>0</v>
      </c>
      <c r="U15" s="21">
        <f t="shared" si="10"/>
        <v>2.083333333333337E-2</v>
      </c>
      <c r="V15" s="22">
        <f t="shared" si="11"/>
        <v>2.083333333333337E-2</v>
      </c>
      <c r="W15" s="24">
        <f t="shared" si="12"/>
        <v>2.083333333333337E-2</v>
      </c>
      <c r="X15" s="21">
        <f t="shared" si="13"/>
        <v>2.083333333333337E-2</v>
      </c>
      <c r="Y15" s="21">
        <f t="shared" si="14"/>
        <v>-2.083333333333337E-2</v>
      </c>
      <c r="Z15" s="69">
        <f t="shared" si="15"/>
        <v>2.083333333333337E-2</v>
      </c>
      <c r="AA15" s="25">
        <f t="shared" si="16"/>
        <v>2.083333333333337E-2</v>
      </c>
      <c r="AB15" s="42"/>
      <c r="AC15" s="43"/>
      <c r="AD15" s="43"/>
      <c r="AE15" s="43"/>
      <c r="AF15" s="45"/>
      <c r="AG15" s="43"/>
      <c r="AH15" s="43"/>
      <c r="AI15" s="44"/>
      <c r="AJ15" s="43"/>
      <c r="AK15" s="45"/>
      <c r="AL15" s="45"/>
      <c r="AM15" s="43"/>
      <c r="AN15" s="43"/>
    </row>
    <row r="16" spans="1:61" ht="15" customHeight="1" thickBot="1">
      <c r="B16" s="28" t="s">
        <v>9</v>
      </c>
      <c r="C16" s="213"/>
      <c r="D16" s="148">
        <v>43480</v>
      </c>
      <c r="E16" s="66" t="s">
        <v>39</v>
      </c>
      <c r="F16" s="3">
        <v>0.33333333333333331</v>
      </c>
      <c r="G16" s="3">
        <v>0.8125</v>
      </c>
      <c r="H16" s="3">
        <v>0</v>
      </c>
      <c r="I16" s="7"/>
      <c r="J16" s="5">
        <f t="shared" si="0"/>
        <v>0</v>
      </c>
      <c r="K16" s="21">
        <f t="shared" si="1"/>
        <v>0.45833333333333331</v>
      </c>
      <c r="L16" s="22">
        <f t="shared" si="2"/>
        <v>0.45833333333333331</v>
      </c>
      <c r="M16" s="22">
        <f t="shared" si="3"/>
        <v>-4.1666666666666685E-2</v>
      </c>
      <c r="N16" s="22">
        <f t="shared" si="4"/>
        <v>0</v>
      </c>
      <c r="O16" s="22">
        <f t="shared" si="17"/>
        <v>0.45833333333333331</v>
      </c>
      <c r="P16" s="22">
        <f t="shared" si="5"/>
        <v>0.45833333333333331</v>
      </c>
      <c r="Q16" s="22">
        <f t="shared" si="6"/>
        <v>0.45833333333333331</v>
      </c>
      <c r="R16" s="23">
        <f t="shared" si="7"/>
        <v>0.45833333333333331</v>
      </c>
      <c r="S16" s="16">
        <f t="shared" ref="S16:S79" si="19">($AB$5-F16)</f>
        <v>-4.166666666666663E-2</v>
      </c>
      <c r="T16" s="22">
        <f t="shared" si="9"/>
        <v>0</v>
      </c>
      <c r="U16" s="21">
        <f t="shared" si="10"/>
        <v>2.083333333333337E-2</v>
      </c>
      <c r="V16" s="22">
        <f t="shared" si="11"/>
        <v>2.083333333333337E-2</v>
      </c>
      <c r="W16" s="24">
        <f t="shared" si="12"/>
        <v>2.083333333333337E-2</v>
      </c>
      <c r="X16" s="21">
        <f t="shared" si="13"/>
        <v>2.083333333333337E-2</v>
      </c>
      <c r="Y16" s="21">
        <f t="shared" si="14"/>
        <v>-2.083333333333337E-2</v>
      </c>
      <c r="Z16" s="69">
        <f t="shared" si="15"/>
        <v>2.083333333333337E-2</v>
      </c>
      <c r="AA16" s="25">
        <f t="shared" si="16"/>
        <v>2.083333333333337E-2</v>
      </c>
      <c r="AB16" s="42"/>
      <c r="AC16" s="43"/>
      <c r="AD16" s="43"/>
      <c r="AE16" s="43"/>
      <c r="AF16" s="45"/>
      <c r="AG16" s="43"/>
      <c r="AH16" s="43"/>
      <c r="AI16" s="44"/>
      <c r="AJ16" s="43"/>
      <c r="AK16" s="45"/>
      <c r="AL16" s="45"/>
      <c r="AM16" s="43"/>
      <c r="AN16" s="43"/>
    </row>
    <row r="17" spans="2:40" ht="15" customHeight="1" thickBot="1">
      <c r="B17" s="215">
        <f>SUM(AA2:AA32)</f>
        <v>4.2500000000000009</v>
      </c>
      <c r="C17" s="213"/>
      <c r="D17" s="148">
        <v>43481</v>
      </c>
      <c r="E17" s="66" t="s">
        <v>39</v>
      </c>
      <c r="F17" s="3">
        <v>0.33333333333333331</v>
      </c>
      <c r="G17" s="3">
        <v>0.8125</v>
      </c>
      <c r="H17" s="3">
        <v>0</v>
      </c>
      <c r="I17" s="7"/>
      <c r="J17" s="5">
        <f>IF(I17&lt;0,0,I17)</f>
        <v>0</v>
      </c>
      <c r="K17" s="21">
        <f t="shared" si="1"/>
        <v>0.45833333333333331</v>
      </c>
      <c r="L17" s="22">
        <f t="shared" si="2"/>
        <v>0.45833333333333331</v>
      </c>
      <c r="M17" s="22">
        <f t="shared" si="3"/>
        <v>-4.1666666666666685E-2</v>
      </c>
      <c r="N17" s="22">
        <f t="shared" si="4"/>
        <v>0</v>
      </c>
      <c r="O17" s="22">
        <f t="shared" si="17"/>
        <v>0.45833333333333331</v>
      </c>
      <c r="P17" s="22">
        <f t="shared" si="5"/>
        <v>0.45833333333333331</v>
      </c>
      <c r="Q17" s="22">
        <f t="shared" si="6"/>
        <v>0.45833333333333331</v>
      </c>
      <c r="R17" s="23">
        <f t="shared" si="7"/>
        <v>0.45833333333333331</v>
      </c>
      <c r="S17" s="16">
        <f t="shared" si="19"/>
        <v>-4.166666666666663E-2</v>
      </c>
      <c r="T17" s="22">
        <f t="shared" si="9"/>
        <v>0</v>
      </c>
      <c r="U17" s="21">
        <f t="shared" si="10"/>
        <v>2.083333333333337E-2</v>
      </c>
      <c r="V17" s="22">
        <f t="shared" si="11"/>
        <v>2.083333333333337E-2</v>
      </c>
      <c r="W17" s="24">
        <f t="shared" si="12"/>
        <v>2.083333333333337E-2</v>
      </c>
      <c r="X17" s="21">
        <f t="shared" si="13"/>
        <v>2.083333333333337E-2</v>
      </c>
      <c r="Y17" s="21">
        <f t="shared" si="14"/>
        <v>-2.083333333333337E-2</v>
      </c>
      <c r="Z17" s="69">
        <f t="shared" si="15"/>
        <v>2.083333333333337E-2</v>
      </c>
      <c r="AA17" s="25">
        <f t="shared" si="16"/>
        <v>2.083333333333337E-2</v>
      </c>
      <c r="AB17" s="42"/>
      <c r="AC17" s="43"/>
      <c r="AD17" s="43"/>
      <c r="AE17" s="43"/>
      <c r="AF17" s="43"/>
      <c r="AG17" s="43"/>
      <c r="AH17" s="43"/>
      <c r="AI17" s="44"/>
      <c r="AJ17" s="43"/>
      <c r="AK17" s="45"/>
      <c r="AL17" s="45"/>
      <c r="AM17" s="43"/>
      <c r="AN17" s="43"/>
    </row>
    <row r="18" spans="2:40" ht="15" customHeight="1" thickBot="1">
      <c r="B18" s="215"/>
      <c r="C18" s="213"/>
      <c r="D18" s="148">
        <v>43482</v>
      </c>
      <c r="E18" s="66" t="s">
        <v>39</v>
      </c>
      <c r="F18" s="3">
        <v>0.33333333333333331</v>
      </c>
      <c r="G18" s="3">
        <v>0.8125</v>
      </c>
      <c r="H18" s="3">
        <v>0</v>
      </c>
      <c r="I18" s="7"/>
      <c r="J18" s="5">
        <f>IF(I18&lt;0,0,I18)</f>
        <v>0</v>
      </c>
      <c r="K18" s="21">
        <f t="shared" si="1"/>
        <v>0.45833333333333331</v>
      </c>
      <c r="L18" s="22">
        <f t="shared" si="2"/>
        <v>0.45833333333333331</v>
      </c>
      <c r="M18" s="22">
        <f t="shared" si="3"/>
        <v>-4.1666666666666685E-2</v>
      </c>
      <c r="N18" s="22">
        <f t="shared" si="4"/>
        <v>0</v>
      </c>
      <c r="O18" s="22">
        <f t="shared" si="17"/>
        <v>0.45833333333333331</v>
      </c>
      <c r="P18" s="22">
        <f t="shared" si="5"/>
        <v>0.45833333333333331</v>
      </c>
      <c r="Q18" s="22">
        <f t="shared" si="6"/>
        <v>0.45833333333333331</v>
      </c>
      <c r="R18" s="23">
        <f t="shared" si="7"/>
        <v>0.45833333333333331</v>
      </c>
      <c r="S18" s="16">
        <f t="shared" si="19"/>
        <v>-4.166666666666663E-2</v>
      </c>
      <c r="T18" s="22">
        <f t="shared" si="9"/>
        <v>0</v>
      </c>
      <c r="U18" s="21">
        <f t="shared" si="10"/>
        <v>2.083333333333337E-2</v>
      </c>
      <c r="V18" s="22">
        <f t="shared" si="11"/>
        <v>2.083333333333337E-2</v>
      </c>
      <c r="W18" s="24">
        <f t="shared" si="12"/>
        <v>2.083333333333337E-2</v>
      </c>
      <c r="X18" s="21">
        <f t="shared" si="13"/>
        <v>2.083333333333337E-2</v>
      </c>
      <c r="Y18" s="21">
        <f t="shared" si="14"/>
        <v>-2.083333333333337E-2</v>
      </c>
      <c r="Z18" s="69">
        <f t="shared" si="15"/>
        <v>2.083333333333337E-2</v>
      </c>
      <c r="AA18" s="25">
        <f t="shared" si="16"/>
        <v>2.083333333333337E-2</v>
      </c>
      <c r="AB18" s="43"/>
      <c r="AD18" s="43"/>
      <c r="AE18" s="43"/>
      <c r="AF18" s="43"/>
      <c r="AG18" s="43"/>
      <c r="AH18" s="43"/>
      <c r="AI18" s="44"/>
      <c r="AJ18" s="43"/>
      <c r="AK18" s="45"/>
      <c r="AL18" s="45"/>
      <c r="AM18" s="43"/>
      <c r="AN18" s="43"/>
    </row>
    <row r="19" spans="2:40" ht="15" customHeight="1" thickBot="1">
      <c r="B19" s="215"/>
      <c r="C19" s="213"/>
      <c r="D19" s="148">
        <v>43483</v>
      </c>
      <c r="E19" s="66" t="s">
        <v>39</v>
      </c>
      <c r="F19" s="3">
        <v>0.25</v>
      </c>
      <c r="G19" s="3">
        <v>0.8125</v>
      </c>
      <c r="H19" s="3">
        <v>0</v>
      </c>
      <c r="I19" s="7"/>
      <c r="J19" s="5">
        <f t="shared" si="0"/>
        <v>0</v>
      </c>
      <c r="K19" s="21">
        <f t="shared" si="1"/>
        <v>0.49999999999999994</v>
      </c>
      <c r="L19" s="22">
        <f t="shared" si="2"/>
        <v>0.49999999999999994</v>
      </c>
      <c r="M19" s="22">
        <f t="shared" si="3"/>
        <v>-5.5511151231257827E-17</v>
      </c>
      <c r="N19" s="22">
        <f t="shared" si="4"/>
        <v>0</v>
      </c>
      <c r="O19" s="22">
        <f t="shared" si="17"/>
        <v>0.49999999999999994</v>
      </c>
      <c r="P19" s="22">
        <f t="shared" si="5"/>
        <v>0.49999999999999994</v>
      </c>
      <c r="Q19" s="22">
        <f t="shared" si="6"/>
        <v>0.49999999999999994</v>
      </c>
      <c r="R19" s="23">
        <f t="shared" si="7"/>
        <v>0.49999999999999994</v>
      </c>
      <c r="S19" s="16">
        <f t="shared" si="19"/>
        <v>4.1666666666666685E-2</v>
      </c>
      <c r="T19" s="22">
        <f t="shared" si="9"/>
        <v>4.1666666666666685E-2</v>
      </c>
      <c r="U19" s="21">
        <f t="shared" si="10"/>
        <v>2.083333333333337E-2</v>
      </c>
      <c r="V19" s="22">
        <f t="shared" si="11"/>
        <v>2.083333333333337E-2</v>
      </c>
      <c r="W19" s="24">
        <f t="shared" si="12"/>
        <v>6.2500000000000056E-2</v>
      </c>
      <c r="X19" s="21">
        <f t="shared" si="13"/>
        <v>6.2500000000000056E-2</v>
      </c>
      <c r="Y19" s="21">
        <f t="shared" si="14"/>
        <v>-6.2500000000000056E-2</v>
      </c>
      <c r="Z19" s="69">
        <f t="shared" si="15"/>
        <v>6.2500000000000056E-2</v>
      </c>
      <c r="AA19" s="25">
        <f t="shared" si="16"/>
        <v>6.2500000000000056E-2</v>
      </c>
      <c r="AB19" s="42"/>
      <c r="AC19" s="43"/>
      <c r="AD19" s="43"/>
      <c r="AE19" s="43"/>
      <c r="AF19" s="45"/>
      <c r="AG19" s="43"/>
      <c r="AH19" s="43"/>
      <c r="AI19" s="44"/>
      <c r="AJ19" s="43"/>
      <c r="AK19" s="45"/>
      <c r="AL19" s="45"/>
    </row>
    <row r="20" spans="2:40" ht="15" customHeight="1" thickBot="1">
      <c r="B20" s="215"/>
      <c r="C20" s="213"/>
      <c r="D20" s="93">
        <v>43484</v>
      </c>
      <c r="E20" s="66" t="s">
        <v>39</v>
      </c>
      <c r="F20" s="3">
        <v>0.33333333333333331</v>
      </c>
      <c r="G20" s="3">
        <v>0.8125</v>
      </c>
      <c r="H20" s="3">
        <v>0</v>
      </c>
      <c r="I20" s="7">
        <f t="shared" si="18"/>
        <v>0.47916666666666669</v>
      </c>
      <c r="J20" s="5">
        <f>IF(I20&lt;0,0,I20)</f>
        <v>0.47916666666666669</v>
      </c>
      <c r="K20" s="21">
        <f t="shared" si="1"/>
        <v>0.45833333333333331</v>
      </c>
      <c r="L20" s="22">
        <f t="shared" si="2"/>
        <v>0.45833333333333331</v>
      </c>
      <c r="M20" s="22">
        <f t="shared" si="3"/>
        <v>-4.1666666666666685E-2</v>
      </c>
      <c r="N20" s="22">
        <f t="shared" si="4"/>
        <v>0</v>
      </c>
      <c r="O20" s="22">
        <f t="shared" si="17"/>
        <v>0.45833333333333331</v>
      </c>
      <c r="P20" s="22">
        <f t="shared" si="5"/>
        <v>-2.083333333333337E-2</v>
      </c>
      <c r="Q20" s="22">
        <f t="shared" si="6"/>
        <v>0</v>
      </c>
      <c r="R20" s="23">
        <f t="shared" si="7"/>
        <v>0</v>
      </c>
      <c r="S20" s="16">
        <f t="shared" si="19"/>
        <v>-4.166666666666663E-2</v>
      </c>
      <c r="T20" s="22">
        <f t="shared" si="9"/>
        <v>0</v>
      </c>
      <c r="U20" s="21">
        <f t="shared" si="10"/>
        <v>2.083333333333337E-2</v>
      </c>
      <c r="V20" s="22">
        <f t="shared" si="11"/>
        <v>2.083333333333337E-2</v>
      </c>
      <c r="W20" s="24">
        <f t="shared" si="12"/>
        <v>2.083333333333337E-2</v>
      </c>
      <c r="X20" s="21">
        <f t="shared" si="13"/>
        <v>2.083333333333337E-2</v>
      </c>
      <c r="Y20" s="21">
        <f t="shared" si="14"/>
        <v>0.45833333333333331</v>
      </c>
      <c r="Z20" s="69">
        <f t="shared" si="15"/>
        <v>0.45833333333333331</v>
      </c>
      <c r="AA20" s="25">
        <f t="shared" si="16"/>
        <v>0.45833333333333331</v>
      </c>
      <c r="AB20" s="42"/>
      <c r="AC20" s="43"/>
      <c r="AD20" s="43"/>
      <c r="AE20" s="43"/>
      <c r="AF20" s="45"/>
      <c r="AG20" s="46"/>
      <c r="AH20" s="43"/>
      <c r="AI20" s="44"/>
      <c r="AJ20" s="43"/>
      <c r="AK20" s="45"/>
      <c r="AL20" s="45"/>
      <c r="AM20" s="42"/>
      <c r="AN20" s="42"/>
    </row>
    <row r="21" spans="2:40" ht="15" customHeight="1" thickBot="1">
      <c r="B21" s="215"/>
      <c r="C21" s="213"/>
      <c r="D21" s="93">
        <v>43485</v>
      </c>
      <c r="E21" s="66" t="s">
        <v>39</v>
      </c>
      <c r="F21" s="3">
        <v>0.33333333333333331</v>
      </c>
      <c r="G21" s="3">
        <v>0.8125</v>
      </c>
      <c r="H21" s="3">
        <v>0</v>
      </c>
      <c r="I21" s="7">
        <f t="shared" si="18"/>
        <v>0.47916666666666669</v>
      </c>
      <c r="J21" s="5">
        <f>IF(I21&lt;0,0,I21)</f>
        <v>0.47916666666666669</v>
      </c>
      <c r="K21" s="21">
        <f t="shared" si="1"/>
        <v>0.45833333333333331</v>
      </c>
      <c r="L21" s="22">
        <f t="shared" si="2"/>
        <v>0.45833333333333331</v>
      </c>
      <c r="M21" s="22">
        <f t="shared" si="3"/>
        <v>-4.1666666666666685E-2</v>
      </c>
      <c r="N21" s="22">
        <f t="shared" si="4"/>
        <v>0</v>
      </c>
      <c r="O21" s="22">
        <f t="shared" si="17"/>
        <v>0.45833333333333331</v>
      </c>
      <c r="P21" s="22">
        <f t="shared" si="5"/>
        <v>-2.083333333333337E-2</v>
      </c>
      <c r="Q21" s="22">
        <f t="shared" si="6"/>
        <v>0</v>
      </c>
      <c r="R21" s="23">
        <f t="shared" si="7"/>
        <v>0</v>
      </c>
      <c r="S21" s="16">
        <f t="shared" si="19"/>
        <v>-4.166666666666663E-2</v>
      </c>
      <c r="T21" s="22">
        <f t="shared" si="9"/>
        <v>0</v>
      </c>
      <c r="U21" s="21">
        <f t="shared" si="10"/>
        <v>2.083333333333337E-2</v>
      </c>
      <c r="V21" s="22">
        <f t="shared" si="11"/>
        <v>2.083333333333337E-2</v>
      </c>
      <c r="W21" s="24">
        <f t="shared" si="12"/>
        <v>2.083333333333337E-2</v>
      </c>
      <c r="X21" s="21">
        <f t="shared" si="13"/>
        <v>2.083333333333337E-2</v>
      </c>
      <c r="Y21" s="21">
        <f t="shared" si="14"/>
        <v>0.45833333333333331</v>
      </c>
      <c r="Z21" s="69">
        <f t="shared" si="15"/>
        <v>0.45833333333333331</v>
      </c>
      <c r="AA21" s="25">
        <f t="shared" si="16"/>
        <v>0.45833333333333331</v>
      </c>
      <c r="AB21" s="42"/>
      <c r="AC21" s="43"/>
      <c r="AD21" s="43"/>
      <c r="AE21" s="43"/>
      <c r="AF21" s="45"/>
      <c r="AG21" s="43"/>
      <c r="AH21" s="43"/>
      <c r="AI21" s="44"/>
      <c r="AJ21" s="43"/>
      <c r="AK21" s="45"/>
      <c r="AL21" s="45"/>
      <c r="AM21" s="43"/>
      <c r="AN21" s="43"/>
    </row>
    <row r="22" spans="2:40" ht="15" customHeight="1" thickBot="1">
      <c r="B22" s="215"/>
      <c r="C22" s="213"/>
      <c r="D22" s="148">
        <v>43486</v>
      </c>
      <c r="E22" s="66" t="s">
        <v>39</v>
      </c>
      <c r="F22" s="3">
        <v>0.33333333333333331</v>
      </c>
      <c r="G22" s="3">
        <v>0.8125</v>
      </c>
      <c r="H22" s="3">
        <v>0</v>
      </c>
      <c r="I22" s="7"/>
      <c r="J22" s="5">
        <f t="shared" si="0"/>
        <v>0</v>
      </c>
      <c r="K22" s="21">
        <f t="shared" si="1"/>
        <v>0.45833333333333331</v>
      </c>
      <c r="L22" s="22">
        <f t="shared" si="2"/>
        <v>0.45833333333333331</v>
      </c>
      <c r="M22" s="22">
        <f t="shared" si="3"/>
        <v>-4.1666666666666685E-2</v>
      </c>
      <c r="N22" s="22">
        <f t="shared" si="4"/>
        <v>0</v>
      </c>
      <c r="O22" s="22">
        <f t="shared" si="17"/>
        <v>0.45833333333333331</v>
      </c>
      <c r="P22" s="22">
        <f t="shared" si="5"/>
        <v>0.45833333333333331</v>
      </c>
      <c r="Q22" s="22">
        <f t="shared" si="6"/>
        <v>0.45833333333333331</v>
      </c>
      <c r="R22" s="23">
        <f t="shared" si="7"/>
        <v>0.45833333333333331</v>
      </c>
      <c r="S22" s="16">
        <f t="shared" si="19"/>
        <v>-4.166666666666663E-2</v>
      </c>
      <c r="T22" s="22">
        <f t="shared" si="9"/>
        <v>0</v>
      </c>
      <c r="U22" s="21">
        <f t="shared" si="10"/>
        <v>2.083333333333337E-2</v>
      </c>
      <c r="V22" s="22">
        <f t="shared" si="11"/>
        <v>2.083333333333337E-2</v>
      </c>
      <c r="W22" s="24">
        <f t="shared" si="12"/>
        <v>2.083333333333337E-2</v>
      </c>
      <c r="X22" s="21">
        <f t="shared" si="13"/>
        <v>2.083333333333337E-2</v>
      </c>
      <c r="Y22" s="21">
        <f t="shared" si="14"/>
        <v>-2.083333333333337E-2</v>
      </c>
      <c r="Z22" s="69">
        <f t="shared" si="15"/>
        <v>2.083333333333337E-2</v>
      </c>
      <c r="AA22" s="25">
        <f t="shared" si="16"/>
        <v>2.083333333333337E-2</v>
      </c>
      <c r="AB22" s="42"/>
      <c r="AC22" s="43"/>
      <c r="AD22" s="43"/>
      <c r="AE22" s="43"/>
      <c r="AF22" s="45"/>
      <c r="AG22" s="43"/>
      <c r="AH22" s="43"/>
      <c r="AI22" s="44"/>
      <c r="AJ22" s="43"/>
      <c r="AK22" s="45"/>
      <c r="AL22" s="45"/>
      <c r="AM22" s="43"/>
      <c r="AN22" s="43"/>
    </row>
    <row r="23" spans="2:40" ht="15" customHeight="1" thickBot="1">
      <c r="B23" s="215"/>
      <c r="C23" s="213"/>
      <c r="D23" s="148">
        <v>43487</v>
      </c>
      <c r="E23" s="66" t="s">
        <v>39</v>
      </c>
      <c r="F23" s="3">
        <v>0.33333333333333331</v>
      </c>
      <c r="G23" s="3">
        <v>0.8125</v>
      </c>
      <c r="H23" s="3">
        <v>0</v>
      </c>
      <c r="I23" s="7"/>
      <c r="J23" s="5">
        <f t="shared" si="0"/>
        <v>0</v>
      </c>
      <c r="K23" s="21">
        <f t="shared" si="1"/>
        <v>0.45833333333333331</v>
      </c>
      <c r="L23" s="22">
        <f t="shared" si="2"/>
        <v>0.45833333333333331</v>
      </c>
      <c r="M23" s="22">
        <f t="shared" si="3"/>
        <v>-4.1666666666666685E-2</v>
      </c>
      <c r="N23" s="22">
        <f t="shared" si="4"/>
        <v>0</v>
      </c>
      <c r="O23" s="22">
        <f t="shared" si="17"/>
        <v>0.45833333333333331</v>
      </c>
      <c r="P23" s="22">
        <f t="shared" si="5"/>
        <v>0.45833333333333331</v>
      </c>
      <c r="Q23" s="22">
        <f t="shared" si="6"/>
        <v>0.45833333333333331</v>
      </c>
      <c r="R23" s="23">
        <f t="shared" si="7"/>
        <v>0.45833333333333331</v>
      </c>
      <c r="S23" s="16">
        <f t="shared" si="19"/>
        <v>-4.166666666666663E-2</v>
      </c>
      <c r="T23" s="22">
        <f t="shared" si="9"/>
        <v>0</v>
      </c>
      <c r="U23" s="21">
        <f t="shared" si="10"/>
        <v>2.083333333333337E-2</v>
      </c>
      <c r="V23" s="22">
        <f t="shared" si="11"/>
        <v>2.083333333333337E-2</v>
      </c>
      <c r="W23" s="24">
        <f t="shared" si="12"/>
        <v>2.083333333333337E-2</v>
      </c>
      <c r="X23" s="21">
        <f t="shared" si="13"/>
        <v>2.083333333333337E-2</v>
      </c>
      <c r="Y23" s="21">
        <f t="shared" si="14"/>
        <v>-2.083333333333337E-2</v>
      </c>
      <c r="Z23" s="69">
        <f t="shared" si="15"/>
        <v>2.083333333333337E-2</v>
      </c>
      <c r="AA23" s="25">
        <f t="shared" si="16"/>
        <v>2.083333333333337E-2</v>
      </c>
      <c r="AB23" s="42"/>
      <c r="AC23" s="43"/>
      <c r="AD23" s="43"/>
      <c r="AE23" s="43"/>
      <c r="AF23" s="45"/>
      <c r="AG23" s="43"/>
      <c r="AH23" s="43"/>
      <c r="AI23" s="44"/>
      <c r="AJ23" s="43"/>
      <c r="AK23" s="45"/>
      <c r="AL23" s="45"/>
      <c r="AM23" s="43"/>
      <c r="AN23" s="43"/>
    </row>
    <row r="24" spans="2:40" ht="15" customHeight="1" thickBot="1">
      <c r="B24" s="215"/>
      <c r="C24" s="213"/>
      <c r="D24" s="148">
        <v>43488</v>
      </c>
      <c r="E24" s="66" t="s">
        <v>40</v>
      </c>
      <c r="F24" s="3">
        <v>0.33333333333333331</v>
      </c>
      <c r="G24" s="3">
        <v>0.8125</v>
      </c>
      <c r="H24" s="3">
        <v>0</v>
      </c>
      <c r="I24" s="7"/>
      <c r="J24" s="5">
        <f>IF(I24&lt;0,0,I24)</f>
        <v>0</v>
      </c>
      <c r="K24" s="21">
        <f t="shared" si="1"/>
        <v>0.45833333333333331</v>
      </c>
      <c r="L24" s="22">
        <f t="shared" si="2"/>
        <v>0.45833333333333331</v>
      </c>
      <c r="M24" s="22">
        <f t="shared" si="3"/>
        <v>-4.1666666666666685E-2</v>
      </c>
      <c r="N24" s="22">
        <f t="shared" si="4"/>
        <v>0</v>
      </c>
      <c r="O24" s="22">
        <f t="shared" si="17"/>
        <v>0.45833333333333331</v>
      </c>
      <c r="P24" s="22">
        <f t="shared" si="5"/>
        <v>0.45833333333333331</v>
      </c>
      <c r="Q24" s="22">
        <f t="shared" si="6"/>
        <v>0.45833333333333331</v>
      </c>
      <c r="R24" s="23">
        <f t="shared" si="7"/>
        <v>0</v>
      </c>
      <c r="S24" s="16">
        <f t="shared" si="19"/>
        <v>-4.166666666666663E-2</v>
      </c>
      <c r="T24" s="22">
        <f t="shared" si="9"/>
        <v>0</v>
      </c>
      <c r="U24" s="21">
        <f t="shared" si="10"/>
        <v>2.083333333333337E-2</v>
      </c>
      <c r="V24" s="22">
        <f t="shared" si="11"/>
        <v>2.083333333333337E-2</v>
      </c>
      <c r="W24" s="24">
        <f t="shared" si="12"/>
        <v>2.083333333333337E-2</v>
      </c>
      <c r="X24" s="21">
        <f t="shared" si="13"/>
        <v>2.083333333333337E-2</v>
      </c>
      <c r="Y24" s="21">
        <f t="shared" si="14"/>
        <v>-2.083333333333337E-2</v>
      </c>
      <c r="Z24" s="69">
        <f t="shared" si="15"/>
        <v>2.083333333333337E-2</v>
      </c>
      <c r="AA24" s="25">
        <f t="shared" si="16"/>
        <v>0</v>
      </c>
      <c r="AB24" s="42"/>
      <c r="AC24" s="43"/>
      <c r="AD24" s="43"/>
      <c r="AE24" s="43"/>
      <c r="AF24" s="43"/>
      <c r="AG24" s="43"/>
      <c r="AH24" s="43"/>
      <c r="AI24" s="44"/>
      <c r="AJ24" s="43"/>
      <c r="AK24" s="45"/>
      <c r="AL24" s="45"/>
      <c r="AM24" s="43"/>
      <c r="AN24" s="43"/>
    </row>
    <row r="25" spans="2:40" ht="15" customHeight="1" thickBot="1">
      <c r="B25" s="215"/>
      <c r="C25" s="213"/>
      <c r="D25" s="148">
        <v>43489</v>
      </c>
      <c r="E25" s="66" t="s">
        <v>39</v>
      </c>
      <c r="F25" s="3">
        <v>0.33333333333333331</v>
      </c>
      <c r="G25" s="3">
        <v>0.8125</v>
      </c>
      <c r="H25" s="3">
        <v>0</v>
      </c>
      <c r="I25" s="7"/>
      <c r="J25" s="5">
        <f>IF(I25&lt;0,0,I25)</f>
        <v>0</v>
      </c>
      <c r="K25" s="21">
        <f t="shared" si="1"/>
        <v>0.45833333333333331</v>
      </c>
      <c r="L25" s="22">
        <f t="shared" si="2"/>
        <v>0.45833333333333331</v>
      </c>
      <c r="M25" s="22">
        <f t="shared" si="3"/>
        <v>-4.1666666666666685E-2</v>
      </c>
      <c r="N25" s="22">
        <f t="shared" si="4"/>
        <v>0</v>
      </c>
      <c r="O25" s="22">
        <f t="shared" si="17"/>
        <v>0.45833333333333331</v>
      </c>
      <c r="P25" s="22">
        <f t="shared" si="5"/>
        <v>0.45833333333333331</v>
      </c>
      <c r="Q25" s="22">
        <f t="shared" si="6"/>
        <v>0.45833333333333331</v>
      </c>
      <c r="R25" s="23">
        <f t="shared" si="7"/>
        <v>0.45833333333333331</v>
      </c>
      <c r="S25" s="16">
        <f t="shared" si="19"/>
        <v>-4.166666666666663E-2</v>
      </c>
      <c r="T25" s="22">
        <f t="shared" si="9"/>
        <v>0</v>
      </c>
      <c r="U25" s="21">
        <f t="shared" si="10"/>
        <v>2.083333333333337E-2</v>
      </c>
      <c r="V25" s="22">
        <f t="shared" si="11"/>
        <v>2.083333333333337E-2</v>
      </c>
      <c r="W25" s="24">
        <f t="shared" si="12"/>
        <v>2.083333333333337E-2</v>
      </c>
      <c r="X25" s="21">
        <f t="shared" si="13"/>
        <v>2.083333333333337E-2</v>
      </c>
      <c r="Y25" s="21">
        <f t="shared" si="14"/>
        <v>-2.083333333333337E-2</v>
      </c>
      <c r="Z25" s="69">
        <f t="shared" si="15"/>
        <v>2.083333333333337E-2</v>
      </c>
      <c r="AA25" s="25">
        <f t="shared" si="16"/>
        <v>2.083333333333337E-2</v>
      </c>
      <c r="AB25" s="43"/>
      <c r="AD25" s="43"/>
      <c r="AE25" s="43"/>
      <c r="AF25" s="43"/>
      <c r="AG25" s="43"/>
      <c r="AH25" s="43"/>
      <c r="AI25" s="44"/>
      <c r="AJ25" s="43"/>
      <c r="AK25" s="45"/>
      <c r="AL25" s="45"/>
      <c r="AM25" s="43"/>
      <c r="AN25" s="43"/>
    </row>
    <row r="26" spans="2:40" ht="15" customHeight="1" thickBot="1">
      <c r="B26" s="215"/>
      <c r="C26" s="213"/>
      <c r="D26" s="148">
        <v>43490</v>
      </c>
      <c r="E26" s="66" t="s">
        <v>40</v>
      </c>
      <c r="F26" s="3">
        <v>0.25</v>
      </c>
      <c r="G26" s="3">
        <v>0.8125</v>
      </c>
      <c r="H26" s="3">
        <v>0</v>
      </c>
      <c r="I26" s="7"/>
      <c r="J26" s="5">
        <f t="shared" si="0"/>
        <v>0</v>
      </c>
      <c r="K26" s="21">
        <f t="shared" si="1"/>
        <v>0.49999999999999994</v>
      </c>
      <c r="L26" s="22">
        <f t="shared" si="2"/>
        <v>0.49999999999999994</v>
      </c>
      <c r="M26" s="22">
        <f t="shared" si="3"/>
        <v>-5.5511151231257827E-17</v>
      </c>
      <c r="N26" s="22">
        <f t="shared" si="4"/>
        <v>0</v>
      </c>
      <c r="O26" s="22">
        <f t="shared" si="17"/>
        <v>0.49999999999999994</v>
      </c>
      <c r="P26" s="22">
        <f t="shared" si="5"/>
        <v>0.49999999999999994</v>
      </c>
      <c r="Q26" s="22">
        <f t="shared" si="6"/>
        <v>0.49999999999999994</v>
      </c>
      <c r="R26" s="23">
        <f t="shared" si="7"/>
        <v>0</v>
      </c>
      <c r="S26" s="16">
        <f t="shared" si="19"/>
        <v>4.1666666666666685E-2</v>
      </c>
      <c r="T26" s="22">
        <f t="shared" si="9"/>
        <v>4.1666666666666685E-2</v>
      </c>
      <c r="U26" s="21">
        <f t="shared" si="10"/>
        <v>2.083333333333337E-2</v>
      </c>
      <c r="V26" s="22">
        <f t="shared" si="11"/>
        <v>2.083333333333337E-2</v>
      </c>
      <c r="W26" s="24">
        <f t="shared" si="12"/>
        <v>6.2500000000000056E-2</v>
      </c>
      <c r="X26" s="21">
        <f t="shared" si="13"/>
        <v>6.2500000000000056E-2</v>
      </c>
      <c r="Y26" s="21">
        <f t="shared" si="14"/>
        <v>-6.2500000000000056E-2</v>
      </c>
      <c r="Z26" s="69">
        <f t="shared" si="15"/>
        <v>6.2500000000000056E-2</v>
      </c>
      <c r="AA26" s="25">
        <f t="shared" si="16"/>
        <v>0</v>
      </c>
      <c r="AB26" s="42"/>
      <c r="AC26" s="43"/>
      <c r="AD26" s="43"/>
      <c r="AE26" s="43"/>
      <c r="AF26" s="45"/>
      <c r="AG26" s="43"/>
      <c r="AH26" s="43"/>
      <c r="AI26" s="44"/>
      <c r="AJ26" s="43"/>
      <c r="AK26" s="45"/>
      <c r="AL26" s="45"/>
      <c r="AM26" s="43"/>
      <c r="AN26" s="43"/>
    </row>
    <row r="27" spans="2:40" ht="15" customHeight="1" thickBot="1">
      <c r="B27" s="215"/>
      <c r="C27" s="213"/>
      <c r="D27" s="93">
        <v>43491</v>
      </c>
      <c r="E27" s="66" t="s">
        <v>39</v>
      </c>
      <c r="F27" s="3">
        <v>0.33333333333333331</v>
      </c>
      <c r="G27" s="3">
        <v>0.8125</v>
      </c>
      <c r="H27" s="3">
        <v>0</v>
      </c>
      <c r="I27" s="7">
        <f t="shared" si="18"/>
        <v>0.47916666666666669</v>
      </c>
      <c r="J27" s="5">
        <f>IF(I27&lt;0,0,I27)</f>
        <v>0.47916666666666669</v>
      </c>
      <c r="K27" s="21">
        <f t="shared" si="1"/>
        <v>0.45833333333333331</v>
      </c>
      <c r="L27" s="22">
        <f t="shared" si="2"/>
        <v>0.45833333333333331</v>
      </c>
      <c r="M27" s="22">
        <f t="shared" si="3"/>
        <v>-4.1666666666666685E-2</v>
      </c>
      <c r="N27" s="22">
        <f t="shared" si="4"/>
        <v>0</v>
      </c>
      <c r="O27" s="22">
        <f t="shared" si="17"/>
        <v>0.45833333333333331</v>
      </c>
      <c r="P27" s="22">
        <f t="shared" si="5"/>
        <v>-2.083333333333337E-2</v>
      </c>
      <c r="Q27" s="22">
        <f t="shared" si="6"/>
        <v>0</v>
      </c>
      <c r="R27" s="23">
        <f t="shared" si="7"/>
        <v>0</v>
      </c>
      <c r="S27" s="16">
        <f t="shared" si="19"/>
        <v>-4.166666666666663E-2</v>
      </c>
      <c r="T27" s="22">
        <f t="shared" si="9"/>
        <v>0</v>
      </c>
      <c r="U27" s="21">
        <f t="shared" si="10"/>
        <v>2.083333333333337E-2</v>
      </c>
      <c r="V27" s="22">
        <f t="shared" si="11"/>
        <v>2.083333333333337E-2</v>
      </c>
      <c r="W27" s="24">
        <f t="shared" si="12"/>
        <v>2.083333333333337E-2</v>
      </c>
      <c r="X27" s="21">
        <f t="shared" si="13"/>
        <v>2.083333333333337E-2</v>
      </c>
      <c r="Y27" s="21">
        <f t="shared" si="14"/>
        <v>0.45833333333333331</v>
      </c>
      <c r="Z27" s="69">
        <f t="shared" si="15"/>
        <v>0.45833333333333331</v>
      </c>
      <c r="AA27" s="25">
        <f t="shared" si="16"/>
        <v>0.45833333333333331</v>
      </c>
      <c r="AB27" s="42"/>
      <c r="AC27" s="43"/>
      <c r="AD27" s="43"/>
      <c r="AE27" s="43"/>
      <c r="AF27" s="45"/>
      <c r="AG27" s="46"/>
      <c r="AH27" s="43"/>
      <c r="AI27" s="44"/>
      <c r="AJ27" s="43"/>
      <c r="AK27" s="45"/>
      <c r="AL27" s="45"/>
    </row>
    <row r="28" spans="2:40" ht="15" customHeight="1" thickBot="1">
      <c r="B28" s="215"/>
      <c r="C28" s="213"/>
      <c r="D28" s="93">
        <v>43492</v>
      </c>
      <c r="E28" s="66" t="s">
        <v>39</v>
      </c>
      <c r="F28" s="3">
        <v>0.33333333333333331</v>
      </c>
      <c r="G28" s="3">
        <v>0.8125</v>
      </c>
      <c r="H28" s="3">
        <v>0</v>
      </c>
      <c r="I28" s="7">
        <f t="shared" si="18"/>
        <v>0.47916666666666669</v>
      </c>
      <c r="J28" s="5">
        <f>IF(I28&lt;0,0,I28)</f>
        <v>0.47916666666666669</v>
      </c>
      <c r="K28" s="21">
        <f t="shared" si="1"/>
        <v>0.45833333333333331</v>
      </c>
      <c r="L28" s="22">
        <f t="shared" si="2"/>
        <v>0.45833333333333331</v>
      </c>
      <c r="M28" s="22">
        <f t="shared" si="3"/>
        <v>-4.1666666666666685E-2</v>
      </c>
      <c r="N28" s="22">
        <f t="shared" si="4"/>
        <v>0</v>
      </c>
      <c r="O28" s="22">
        <f t="shared" si="17"/>
        <v>0.45833333333333331</v>
      </c>
      <c r="P28" s="22">
        <f t="shared" si="5"/>
        <v>-2.083333333333337E-2</v>
      </c>
      <c r="Q28" s="22">
        <f t="shared" si="6"/>
        <v>0</v>
      </c>
      <c r="R28" s="23">
        <f t="shared" si="7"/>
        <v>0</v>
      </c>
      <c r="S28" s="16">
        <f t="shared" si="19"/>
        <v>-4.166666666666663E-2</v>
      </c>
      <c r="T28" s="22">
        <f t="shared" si="9"/>
        <v>0</v>
      </c>
      <c r="U28" s="21">
        <f t="shared" si="10"/>
        <v>2.083333333333337E-2</v>
      </c>
      <c r="V28" s="22">
        <f t="shared" si="11"/>
        <v>2.083333333333337E-2</v>
      </c>
      <c r="W28" s="24">
        <f t="shared" si="12"/>
        <v>2.083333333333337E-2</v>
      </c>
      <c r="X28" s="21">
        <f t="shared" si="13"/>
        <v>2.083333333333337E-2</v>
      </c>
      <c r="Y28" s="21">
        <f t="shared" si="14"/>
        <v>0.45833333333333331</v>
      </c>
      <c r="Z28" s="69">
        <f t="shared" si="15"/>
        <v>0.45833333333333331</v>
      </c>
      <c r="AA28" s="25">
        <f t="shared" si="16"/>
        <v>0.45833333333333331</v>
      </c>
      <c r="AB28" s="42"/>
      <c r="AC28" s="43"/>
      <c r="AD28" s="43"/>
      <c r="AE28" s="43"/>
      <c r="AF28" s="45"/>
      <c r="AG28" s="43"/>
      <c r="AH28" s="43"/>
      <c r="AI28" s="44"/>
      <c r="AJ28" s="43"/>
      <c r="AK28" s="45"/>
      <c r="AL28" s="45"/>
      <c r="AM28" s="42"/>
      <c r="AN28" s="42"/>
    </row>
    <row r="29" spans="2:40" ht="15" customHeight="1" thickBot="1">
      <c r="B29" s="215"/>
      <c r="C29" s="213"/>
      <c r="D29" s="148">
        <v>43493</v>
      </c>
      <c r="E29" s="66" t="s">
        <v>39</v>
      </c>
      <c r="F29" s="3">
        <v>0.33333333333333331</v>
      </c>
      <c r="G29" s="3">
        <v>0.8125</v>
      </c>
      <c r="H29" s="3">
        <v>0</v>
      </c>
      <c r="I29" s="7"/>
      <c r="J29" s="5">
        <f t="shared" si="0"/>
        <v>0</v>
      </c>
      <c r="K29" s="21">
        <f t="shared" si="1"/>
        <v>0.45833333333333331</v>
      </c>
      <c r="L29" s="22">
        <f t="shared" si="2"/>
        <v>0.45833333333333331</v>
      </c>
      <c r="M29" s="22">
        <f t="shared" si="3"/>
        <v>-4.1666666666666685E-2</v>
      </c>
      <c r="N29" s="22">
        <f t="shared" si="4"/>
        <v>0</v>
      </c>
      <c r="O29" s="22">
        <f t="shared" si="17"/>
        <v>0.45833333333333331</v>
      </c>
      <c r="P29" s="22">
        <f t="shared" si="5"/>
        <v>0.45833333333333331</v>
      </c>
      <c r="Q29" s="22">
        <f t="shared" si="6"/>
        <v>0.45833333333333331</v>
      </c>
      <c r="R29" s="23">
        <f t="shared" si="7"/>
        <v>0.45833333333333331</v>
      </c>
      <c r="S29" s="16">
        <f t="shared" si="19"/>
        <v>-4.166666666666663E-2</v>
      </c>
      <c r="T29" s="22">
        <f t="shared" si="9"/>
        <v>0</v>
      </c>
      <c r="U29" s="21">
        <f t="shared" si="10"/>
        <v>2.083333333333337E-2</v>
      </c>
      <c r="V29" s="22">
        <f t="shared" si="11"/>
        <v>2.083333333333337E-2</v>
      </c>
      <c r="W29" s="24">
        <f t="shared" si="12"/>
        <v>2.083333333333337E-2</v>
      </c>
      <c r="X29" s="21">
        <f t="shared" si="13"/>
        <v>2.083333333333337E-2</v>
      </c>
      <c r="Y29" s="21">
        <f t="shared" si="14"/>
        <v>-2.083333333333337E-2</v>
      </c>
      <c r="Z29" s="69">
        <f t="shared" si="15"/>
        <v>2.083333333333337E-2</v>
      </c>
      <c r="AA29" s="25">
        <f t="shared" si="16"/>
        <v>2.083333333333337E-2</v>
      </c>
      <c r="AB29" s="42"/>
      <c r="AC29" s="43"/>
      <c r="AD29" s="43"/>
      <c r="AE29" s="43"/>
      <c r="AF29" s="45"/>
      <c r="AG29" s="43"/>
      <c r="AH29" s="43"/>
      <c r="AI29" s="44"/>
      <c r="AJ29" s="43"/>
      <c r="AK29" s="45"/>
      <c r="AL29" s="45"/>
      <c r="AM29" s="43"/>
      <c r="AN29" s="43"/>
    </row>
    <row r="30" spans="2:40" ht="15" customHeight="1" thickBot="1">
      <c r="B30" s="215"/>
      <c r="C30" s="213"/>
      <c r="D30" s="148">
        <v>43494</v>
      </c>
      <c r="E30" s="66" t="s">
        <v>40</v>
      </c>
      <c r="F30" s="3">
        <v>0.33333333333333331</v>
      </c>
      <c r="G30" s="3">
        <v>0.8125</v>
      </c>
      <c r="H30" s="3">
        <v>0</v>
      </c>
      <c r="I30" s="7"/>
      <c r="J30" s="5">
        <f t="shared" si="0"/>
        <v>0</v>
      </c>
      <c r="K30" s="21">
        <f t="shared" si="1"/>
        <v>0.45833333333333331</v>
      </c>
      <c r="L30" s="22">
        <f t="shared" si="2"/>
        <v>0.45833333333333331</v>
      </c>
      <c r="M30" s="22">
        <f t="shared" si="3"/>
        <v>-4.1666666666666685E-2</v>
      </c>
      <c r="N30" s="22">
        <f t="shared" si="4"/>
        <v>0</v>
      </c>
      <c r="O30" s="22">
        <f t="shared" si="17"/>
        <v>0.45833333333333331</v>
      </c>
      <c r="P30" s="22">
        <f t="shared" si="5"/>
        <v>0.45833333333333331</v>
      </c>
      <c r="Q30" s="22">
        <f t="shared" si="6"/>
        <v>0.45833333333333331</v>
      </c>
      <c r="R30" s="23">
        <f t="shared" si="7"/>
        <v>0</v>
      </c>
      <c r="S30" s="16">
        <f t="shared" si="19"/>
        <v>-4.166666666666663E-2</v>
      </c>
      <c r="T30" s="22">
        <f t="shared" si="9"/>
        <v>0</v>
      </c>
      <c r="U30" s="21">
        <f t="shared" si="10"/>
        <v>2.083333333333337E-2</v>
      </c>
      <c r="V30" s="22">
        <f t="shared" si="11"/>
        <v>2.083333333333337E-2</v>
      </c>
      <c r="W30" s="24">
        <f t="shared" si="12"/>
        <v>2.083333333333337E-2</v>
      </c>
      <c r="X30" s="21">
        <f t="shared" si="13"/>
        <v>2.083333333333337E-2</v>
      </c>
      <c r="Y30" s="21">
        <f t="shared" si="14"/>
        <v>-2.083333333333337E-2</v>
      </c>
      <c r="Z30" s="69">
        <f t="shared" si="15"/>
        <v>2.083333333333337E-2</v>
      </c>
      <c r="AA30" s="25">
        <f t="shared" si="16"/>
        <v>0</v>
      </c>
      <c r="AB30" s="42"/>
      <c r="AC30" s="43"/>
      <c r="AD30" s="43"/>
      <c r="AE30" s="43"/>
      <c r="AF30" s="45"/>
      <c r="AG30" s="43"/>
      <c r="AH30" s="43"/>
      <c r="AI30" s="44"/>
      <c r="AJ30" s="43"/>
      <c r="AK30" s="45"/>
      <c r="AL30" s="45"/>
      <c r="AM30" s="43"/>
      <c r="AN30" s="43"/>
    </row>
    <row r="31" spans="2:40" ht="15" customHeight="1" thickBot="1">
      <c r="B31" s="215"/>
      <c r="C31" s="213"/>
      <c r="D31" s="148">
        <v>43495</v>
      </c>
      <c r="E31" s="66" t="s">
        <v>40</v>
      </c>
      <c r="F31" s="3">
        <v>0.33333333333333331</v>
      </c>
      <c r="G31" s="3">
        <v>0.8125</v>
      </c>
      <c r="H31" s="3">
        <v>0</v>
      </c>
      <c r="I31" s="7"/>
      <c r="J31" s="5">
        <f>IF(I31&lt;0,0,I31)</f>
        <v>0</v>
      </c>
      <c r="K31" s="21">
        <f t="shared" si="1"/>
        <v>0.45833333333333331</v>
      </c>
      <c r="L31" s="22">
        <f t="shared" si="2"/>
        <v>0.45833333333333331</v>
      </c>
      <c r="M31" s="22">
        <f t="shared" si="3"/>
        <v>-4.1666666666666685E-2</v>
      </c>
      <c r="N31" s="22">
        <f t="shared" si="4"/>
        <v>0</v>
      </c>
      <c r="O31" s="22">
        <f t="shared" si="17"/>
        <v>0.45833333333333331</v>
      </c>
      <c r="P31" s="22">
        <f t="shared" si="5"/>
        <v>0.45833333333333331</v>
      </c>
      <c r="Q31" s="22">
        <f t="shared" si="6"/>
        <v>0.45833333333333331</v>
      </c>
      <c r="R31" s="23">
        <f t="shared" si="7"/>
        <v>0</v>
      </c>
      <c r="S31" s="16">
        <f t="shared" si="19"/>
        <v>-4.166666666666663E-2</v>
      </c>
      <c r="T31" s="22">
        <f t="shared" si="9"/>
        <v>0</v>
      </c>
      <c r="U31" s="21">
        <f t="shared" si="10"/>
        <v>2.083333333333337E-2</v>
      </c>
      <c r="V31" s="22">
        <f t="shared" si="11"/>
        <v>2.083333333333337E-2</v>
      </c>
      <c r="W31" s="24">
        <f t="shared" si="12"/>
        <v>2.083333333333337E-2</v>
      </c>
      <c r="X31" s="21">
        <f t="shared" si="13"/>
        <v>2.083333333333337E-2</v>
      </c>
      <c r="Y31" s="21">
        <f t="shared" si="14"/>
        <v>-2.083333333333337E-2</v>
      </c>
      <c r="Z31" s="69">
        <f t="shared" si="15"/>
        <v>2.083333333333337E-2</v>
      </c>
      <c r="AA31" s="25">
        <f t="shared" si="16"/>
        <v>0</v>
      </c>
      <c r="AB31" s="42"/>
      <c r="AC31" s="43"/>
      <c r="AD31" s="43"/>
      <c r="AE31" s="43"/>
      <c r="AF31" s="43"/>
      <c r="AG31" s="43"/>
      <c r="AH31" s="43"/>
      <c r="AI31" s="44"/>
      <c r="AJ31" s="43"/>
      <c r="AK31" s="45"/>
      <c r="AL31" s="45"/>
      <c r="AM31" s="43"/>
      <c r="AN31" s="43"/>
    </row>
    <row r="32" spans="2:40" ht="15" customHeight="1" thickBot="1">
      <c r="B32" s="216"/>
      <c r="C32" s="214"/>
      <c r="D32" s="149">
        <v>43496</v>
      </c>
      <c r="E32" s="67" t="s">
        <v>39</v>
      </c>
      <c r="F32" s="4">
        <v>0.33333333333333331</v>
      </c>
      <c r="G32" s="4">
        <v>0.8125</v>
      </c>
      <c r="H32" s="4">
        <v>0</v>
      </c>
      <c r="I32" s="145"/>
      <c r="J32" s="8">
        <f>IF(I32&lt;0,0,I32)</f>
        <v>0</v>
      </c>
      <c r="K32" s="30">
        <f t="shared" si="1"/>
        <v>0.45833333333333331</v>
      </c>
      <c r="L32" s="31">
        <f t="shared" si="2"/>
        <v>0.45833333333333331</v>
      </c>
      <c r="M32" s="31">
        <f t="shared" si="3"/>
        <v>-4.1666666666666685E-2</v>
      </c>
      <c r="N32" s="31">
        <f t="shared" si="4"/>
        <v>0</v>
      </c>
      <c r="O32" s="31">
        <f t="shared" si="17"/>
        <v>0.45833333333333331</v>
      </c>
      <c r="P32" s="31">
        <f t="shared" si="5"/>
        <v>0.45833333333333331</v>
      </c>
      <c r="Q32" s="31">
        <f t="shared" si="6"/>
        <v>0.45833333333333331</v>
      </c>
      <c r="R32" s="32">
        <f t="shared" si="7"/>
        <v>0.45833333333333331</v>
      </c>
      <c r="S32" s="50">
        <f t="shared" si="19"/>
        <v>-4.166666666666663E-2</v>
      </c>
      <c r="T32" s="31">
        <f t="shared" si="9"/>
        <v>0</v>
      </c>
      <c r="U32" s="30">
        <f t="shared" si="10"/>
        <v>2.083333333333337E-2</v>
      </c>
      <c r="V32" s="31">
        <f t="shared" si="11"/>
        <v>2.083333333333337E-2</v>
      </c>
      <c r="W32" s="33">
        <f t="shared" si="12"/>
        <v>2.083333333333337E-2</v>
      </c>
      <c r="X32" s="30">
        <f t="shared" si="13"/>
        <v>2.083333333333337E-2</v>
      </c>
      <c r="Y32" s="30">
        <f t="shared" si="14"/>
        <v>-2.083333333333337E-2</v>
      </c>
      <c r="Z32" s="70">
        <f t="shared" si="15"/>
        <v>2.083333333333337E-2</v>
      </c>
      <c r="AA32" s="34">
        <f t="shared" si="16"/>
        <v>2.083333333333337E-2</v>
      </c>
      <c r="AB32" s="43"/>
      <c r="AD32" s="43"/>
      <c r="AE32" s="43"/>
      <c r="AF32" s="43"/>
      <c r="AG32" s="43"/>
      <c r="AH32" s="43"/>
      <c r="AI32" s="44"/>
      <c r="AJ32" s="43"/>
      <c r="AK32" s="45"/>
      <c r="AL32" s="45"/>
      <c r="AM32" s="43"/>
      <c r="AN32" s="43"/>
    </row>
    <row r="33" spans="2:40" ht="15" customHeight="1" thickBot="1">
      <c r="B33" s="143" t="s">
        <v>10</v>
      </c>
      <c r="C33" s="217" t="s">
        <v>20</v>
      </c>
      <c r="D33" s="150">
        <v>43497</v>
      </c>
      <c r="E33" s="59" t="s">
        <v>39</v>
      </c>
      <c r="F33" s="60">
        <v>0.33333333333333331</v>
      </c>
      <c r="G33" s="60">
        <v>0.8125</v>
      </c>
      <c r="H33" s="60">
        <v>0</v>
      </c>
      <c r="I33" s="61"/>
      <c r="J33" s="61">
        <f t="shared" si="0"/>
        <v>0</v>
      </c>
      <c r="K33" s="62">
        <f t="shared" si="1"/>
        <v>0.45833333333333331</v>
      </c>
      <c r="L33" s="63">
        <f t="shared" si="2"/>
        <v>0.45833333333333331</v>
      </c>
      <c r="M33" s="63">
        <f t="shared" si="3"/>
        <v>-4.1666666666666685E-2</v>
      </c>
      <c r="N33" s="63">
        <f t="shared" si="4"/>
        <v>0</v>
      </c>
      <c r="O33" s="63">
        <f t="shared" si="17"/>
        <v>0.45833333333333331</v>
      </c>
      <c r="P33" s="63">
        <f t="shared" si="5"/>
        <v>0.45833333333333331</v>
      </c>
      <c r="Q33" s="63">
        <f t="shared" si="6"/>
        <v>0.45833333333333331</v>
      </c>
      <c r="R33" s="49">
        <f t="shared" si="7"/>
        <v>0.45833333333333331</v>
      </c>
      <c r="S33" s="63">
        <f t="shared" si="19"/>
        <v>-4.166666666666663E-2</v>
      </c>
      <c r="T33" s="63">
        <f t="shared" si="9"/>
        <v>0</v>
      </c>
      <c r="U33" s="62">
        <f t="shared" si="10"/>
        <v>2.083333333333337E-2</v>
      </c>
      <c r="V33" s="63">
        <f t="shared" si="11"/>
        <v>2.083333333333337E-2</v>
      </c>
      <c r="W33" s="64">
        <f t="shared" si="12"/>
        <v>2.083333333333337E-2</v>
      </c>
      <c r="X33" s="62">
        <f t="shared" si="13"/>
        <v>2.083333333333337E-2</v>
      </c>
      <c r="Y33" s="62">
        <f t="shared" si="14"/>
        <v>-2.083333333333337E-2</v>
      </c>
      <c r="Z33" s="62">
        <f t="shared" si="15"/>
        <v>2.083333333333337E-2</v>
      </c>
      <c r="AA33" s="144">
        <f t="shared" si="16"/>
        <v>2.083333333333337E-2</v>
      </c>
      <c r="AB33" s="43"/>
      <c r="AD33" s="42"/>
      <c r="AE33" s="43"/>
      <c r="AF33" s="43"/>
      <c r="AG33" s="43"/>
      <c r="AH33" s="43"/>
      <c r="AJ33" s="42"/>
      <c r="AK33" s="43"/>
      <c r="AL33" s="43"/>
      <c r="AM33" s="43"/>
      <c r="AN33" s="43"/>
    </row>
    <row r="34" spans="2:40" ht="15" customHeight="1" thickBot="1">
      <c r="B34" s="218">
        <f>SUM(R33:R60)</f>
        <v>8.8333333333333321</v>
      </c>
      <c r="C34" s="217"/>
      <c r="D34" s="93">
        <v>43498</v>
      </c>
      <c r="E34" s="66" t="s">
        <v>39</v>
      </c>
      <c r="F34" s="3">
        <v>0.25</v>
      </c>
      <c r="G34" s="3">
        <v>0.8125</v>
      </c>
      <c r="H34" s="3">
        <v>0</v>
      </c>
      <c r="I34" s="7">
        <f t="shared" si="18"/>
        <v>0.5625</v>
      </c>
      <c r="J34" s="5">
        <f>IF(I34&lt;0,0,I34)</f>
        <v>0.5625</v>
      </c>
      <c r="K34" s="21">
        <f t="shared" si="1"/>
        <v>0.49999999999999994</v>
      </c>
      <c r="L34" s="22">
        <f t="shared" si="2"/>
        <v>0.49999999999999994</v>
      </c>
      <c r="M34" s="22">
        <f t="shared" si="3"/>
        <v>-5.5511151231257827E-17</v>
      </c>
      <c r="N34" s="22">
        <f t="shared" si="4"/>
        <v>0</v>
      </c>
      <c r="O34" s="22">
        <f t="shared" si="17"/>
        <v>0.49999999999999994</v>
      </c>
      <c r="P34" s="22">
        <f t="shared" si="5"/>
        <v>-6.2500000000000056E-2</v>
      </c>
      <c r="Q34" s="22">
        <f t="shared" si="6"/>
        <v>0</v>
      </c>
      <c r="R34" s="23">
        <f t="shared" si="7"/>
        <v>0</v>
      </c>
      <c r="S34" s="22">
        <f t="shared" si="19"/>
        <v>4.1666666666666685E-2</v>
      </c>
      <c r="T34" s="22">
        <f t="shared" si="9"/>
        <v>4.1666666666666685E-2</v>
      </c>
      <c r="U34" s="21">
        <f t="shared" si="10"/>
        <v>2.083333333333337E-2</v>
      </c>
      <c r="V34" s="22">
        <f t="shared" si="11"/>
        <v>2.083333333333337E-2</v>
      </c>
      <c r="W34" s="24">
        <f t="shared" si="12"/>
        <v>6.2500000000000056E-2</v>
      </c>
      <c r="X34" s="21">
        <f t="shared" si="13"/>
        <v>6.2500000000000056E-2</v>
      </c>
      <c r="Y34" s="21">
        <f t="shared" si="14"/>
        <v>0.49999999999999994</v>
      </c>
      <c r="Z34" s="21">
        <f t="shared" si="15"/>
        <v>0.49999999999999994</v>
      </c>
      <c r="AA34" s="25">
        <f t="shared" si="16"/>
        <v>0.49999999999999994</v>
      </c>
      <c r="AB34" s="43"/>
      <c r="AD34" s="42"/>
      <c r="AE34" s="43"/>
      <c r="AF34" s="43"/>
      <c r="AG34" s="43"/>
      <c r="AH34" s="43"/>
      <c r="AJ34" s="42"/>
      <c r="AK34" s="43"/>
      <c r="AL34" s="43"/>
      <c r="AM34" s="43"/>
      <c r="AN34" s="43"/>
    </row>
    <row r="35" spans="2:40" ht="15" customHeight="1" thickBot="1">
      <c r="B35" s="219"/>
      <c r="C35" s="217"/>
      <c r="D35" s="93">
        <v>43499</v>
      </c>
      <c r="E35" s="66" t="s">
        <v>39</v>
      </c>
      <c r="F35" s="3">
        <v>0.33333333333333331</v>
      </c>
      <c r="G35" s="3">
        <v>0.8125</v>
      </c>
      <c r="H35" s="3">
        <v>0</v>
      </c>
      <c r="I35" s="7">
        <f t="shared" si="18"/>
        <v>0.47916666666666669</v>
      </c>
      <c r="J35" s="5">
        <f>IF(I35&lt;0,0,I35)</f>
        <v>0.47916666666666669</v>
      </c>
      <c r="K35" s="21">
        <f t="shared" si="1"/>
        <v>0.45833333333333331</v>
      </c>
      <c r="L35" s="22">
        <f t="shared" si="2"/>
        <v>0.45833333333333331</v>
      </c>
      <c r="M35" s="22">
        <f t="shared" si="3"/>
        <v>-4.1666666666666685E-2</v>
      </c>
      <c r="N35" s="22">
        <f t="shared" si="4"/>
        <v>0</v>
      </c>
      <c r="O35" s="22">
        <f t="shared" si="17"/>
        <v>0.45833333333333331</v>
      </c>
      <c r="P35" s="22">
        <f t="shared" si="5"/>
        <v>-2.083333333333337E-2</v>
      </c>
      <c r="Q35" s="22">
        <f t="shared" si="6"/>
        <v>0</v>
      </c>
      <c r="R35" s="23">
        <f t="shared" si="7"/>
        <v>0</v>
      </c>
      <c r="S35" s="22">
        <f t="shared" si="19"/>
        <v>-4.166666666666663E-2</v>
      </c>
      <c r="T35" s="22">
        <f t="shared" si="9"/>
        <v>0</v>
      </c>
      <c r="U35" s="21">
        <f t="shared" si="10"/>
        <v>2.083333333333337E-2</v>
      </c>
      <c r="V35" s="22">
        <f t="shared" si="11"/>
        <v>2.083333333333337E-2</v>
      </c>
      <c r="W35" s="24">
        <f t="shared" si="12"/>
        <v>2.083333333333337E-2</v>
      </c>
      <c r="X35" s="21">
        <f t="shared" si="13"/>
        <v>2.083333333333337E-2</v>
      </c>
      <c r="Y35" s="21">
        <f t="shared" si="14"/>
        <v>0.45833333333333331</v>
      </c>
      <c r="Z35" s="21">
        <f t="shared" si="15"/>
        <v>0.45833333333333331</v>
      </c>
      <c r="AA35" s="25">
        <f t="shared" si="16"/>
        <v>0.45833333333333331</v>
      </c>
      <c r="AB35" s="43"/>
      <c r="AD35" s="42"/>
      <c r="AE35" s="43"/>
      <c r="AF35" s="43"/>
      <c r="AG35" s="43"/>
      <c r="AH35" s="43"/>
      <c r="AJ35" s="42"/>
      <c r="AK35" s="43"/>
      <c r="AL35" s="43"/>
      <c r="AM35" s="43"/>
      <c r="AN35" s="43"/>
    </row>
    <row r="36" spans="2:40" ht="15" customHeight="1" thickBot="1">
      <c r="B36" s="219"/>
      <c r="C36" s="217"/>
      <c r="D36" s="148">
        <v>43500</v>
      </c>
      <c r="E36" s="66" t="s">
        <v>39</v>
      </c>
      <c r="F36" s="3">
        <v>0.25</v>
      </c>
      <c r="G36" s="3">
        <v>0.8125</v>
      </c>
      <c r="H36" s="3">
        <v>0</v>
      </c>
      <c r="I36" s="7"/>
      <c r="J36" s="5">
        <f t="shared" si="0"/>
        <v>0</v>
      </c>
      <c r="K36" s="21">
        <f t="shared" si="1"/>
        <v>0.49999999999999994</v>
      </c>
      <c r="L36" s="22">
        <f t="shared" si="2"/>
        <v>0.49999999999999994</v>
      </c>
      <c r="M36" s="22">
        <f t="shared" si="3"/>
        <v>-5.5511151231257827E-17</v>
      </c>
      <c r="N36" s="22">
        <f t="shared" si="4"/>
        <v>0</v>
      </c>
      <c r="O36" s="22">
        <f t="shared" si="17"/>
        <v>0.49999999999999994</v>
      </c>
      <c r="P36" s="22">
        <f t="shared" si="5"/>
        <v>0.49999999999999994</v>
      </c>
      <c r="Q36" s="22">
        <f t="shared" si="6"/>
        <v>0.49999999999999994</v>
      </c>
      <c r="R36" s="23">
        <f t="shared" si="7"/>
        <v>0.49999999999999994</v>
      </c>
      <c r="S36" s="22">
        <f t="shared" si="19"/>
        <v>4.1666666666666685E-2</v>
      </c>
      <c r="T36" s="22">
        <f t="shared" si="9"/>
        <v>4.1666666666666685E-2</v>
      </c>
      <c r="U36" s="21">
        <f t="shared" si="10"/>
        <v>2.083333333333337E-2</v>
      </c>
      <c r="V36" s="22">
        <f t="shared" si="11"/>
        <v>2.083333333333337E-2</v>
      </c>
      <c r="W36" s="24">
        <f t="shared" si="12"/>
        <v>6.2500000000000056E-2</v>
      </c>
      <c r="X36" s="21">
        <f t="shared" si="13"/>
        <v>6.2500000000000056E-2</v>
      </c>
      <c r="Y36" s="21">
        <f t="shared" si="14"/>
        <v>-6.2500000000000056E-2</v>
      </c>
      <c r="Z36" s="21">
        <f t="shared" si="15"/>
        <v>6.2500000000000056E-2</v>
      </c>
      <c r="AA36" s="25">
        <f t="shared" si="16"/>
        <v>6.2500000000000056E-2</v>
      </c>
    </row>
    <row r="37" spans="2:40" ht="15" customHeight="1" thickBot="1">
      <c r="B37" s="219"/>
      <c r="C37" s="217"/>
      <c r="D37" s="148">
        <v>43501</v>
      </c>
      <c r="E37" s="66" t="s">
        <v>39</v>
      </c>
      <c r="F37" s="3">
        <v>0.375</v>
      </c>
      <c r="G37" s="3">
        <v>0.8125</v>
      </c>
      <c r="H37" s="3">
        <v>0</v>
      </c>
      <c r="I37" s="7"/>
      <c r="J37" s="5">
        <f t="shared" si="0"/>
        <v>0</v>
      </c>
      <c r="K37" s="21">
        <f t="shared" si="1"/>
        <v>0.41666666666666663</v>
      </c>
      <c r="L37" s="22">
        <f t="shared" si="2"/>
        <v>0.41666666666666663</v>
      </c>
      <c r="M37" s="22">
        <f t="shared" si="3"/>
        <v>-8.333333333333337E-2</v>
      </c>
      <c r="N37" s="22">
        <f t="shared" si="4"/>
        <v>0</v>
      </c>
      <c r="O37" s="22">
        <f t="shared" si="17"/>
        <v>0.41666666666666663</v>
      </c>
      <c r="P37" s="22">
        <f t="shared" si="5"/>
        <v>0.41666666666666663</v>
      </c>
      <c r="Q37" s="22">
        <f t="shared" si="6"/>
        <v>0.41666666666666663</v>
      </c>
      <c r="R37" s="23">
        <f t="shared" si="7"/>
        <v>0.41666666666666663</v>
      </c>
      <c r="S37" s="22">
        <f t="shared" si="19"/>
        <v>-8.3333333333333315E-2</v>
      </c>
      <c r="T37" s="22">
        <f t="shared" si="9"/>
        <v>0</v>
      </c>
      <c r="U37" s="21">
        <f t="shared" si="10"/>
        <v>2.083333333333337E-2</v>
      </c>
      <c r="V37" s="22">
        <f t="shared" si="11"/>
        <v>2.083333333333337E-2</v>
      </c>
      <c r="W37" s="24">
        <f t="shared" si="12"/>
        <v>2.083333333333337E-2</v>
      </c>
      <c r="X37" s="21">
        <f t="shared" si="13"/>
        <v>2.083333333333337E-2</v>
      </c>
      <c r="Y37" s="21">
        <f t="shared" si="14"/>
        <v>-2.083333333333337E-2</v>
      </c>
      <c r="Z37" s="21">
        <f t="shared" si="15"/>
        <v>2.083333333333337E-2</v>
      </c>
      <c r="AA37" s="25">
        <f t="shared" si="16"/>
        <v>2.083333333333337E-2</v>
      </c>
    </row>
    <row r="38" spans="2:40" ht="15" customHeight="1" thickBot="1">
      <c r="B38" s="219"/>
      <c r="C38" s="217"/>
      <c r="D38" s="148">
        <v>43502</v>
      </c>
      <c r="E38" s="66" t="s">
        <v>39</v>
      </c>
      <c r="F38" s="3">
        <v>0.33333333333333331</v>
      </c>
      <c r="G38" s="3">
        <v>0.8125</v>
      </c>
      <c r="H38" s="3">
        <v>0</v>
      </c>
      <c r="I38" s="7"/>
      <c r="J38" s="5">
        <f>IF(I38&lt;0,0,I38)</f>
        <v>0</v>
      </c>
      <c r="K38" s="21">
        <f t="shared" si="1"/>
        <v>0.45833333333333331</v>
      </c>
      <c r="L38" s="22">
        <f t="shared" si="2"/>
        <v>0.45833333333333331</v>
      </c>
      <c r="M38" s="22">
        <f t="shared" si="3"/>
        <v>-4.1666666666666685E-2</v>
      </c>
      <c r="N38" s="22">
        <f t="shared" si="4"/>
        <v>0</v>
      </c>
      <c r="O38" s="22">
        <f t="shared" si="17"/>
        <v>0.45833333333333331</v>
      </c>
      <c r="P38" s="22">
        <f t="shared" si="5"/>
        <v>0.45833333333333331</v>
      </c>
      <c r="Q38" s="22">
        <f t="shared" si="6"/>
        <v>0.45833333333333331</v>
      </c>
      <c r="R38" s="23">
        <f t="shared" si="7"/>
        <v>0.45833333333333331</v>
      </c>
      <c r="S38" s="22">
        <f t="shared" si="19"/>
        <v>-4.166666666666663E-2</v>
      </c>
      <c r="T38" s="22">
        <f t="shared" si="9"/>
        <v>0</v>
      </c>
      <c r="U38" s="21">
        <f t="shared" si="10"/>
        <v>2.083333333333337E-2</v>
      </c>
      <c r="V38" s="22">
        <f t="shared" si="11"/>
        <v>2.083333333333337E-2</v>
      </c>
      <c r="W38" s="24">
        <f t="shared" si="12"/>
        <v>2.083333333333337E-2</v>
      </c>
      <c r="X38" s="21">
        <f t="shared" si="13"/>
        <v>2.083333333333337E-2</v>
      </c>
      <c r="Y38" s="21">
        <f t="shared" si="14"/>
        <v>-2.083333333333337E-2</v>
      </c>
      <c r="Z38" s="21">
        <f t="shared" si="15"/>
        <v>2.083333333333337E-2</v>
      </c>
      <c r="AA38" s="25">
        <f t="shared" si="16"/>
        <v>2.083333333333337E-2</v>
      </c>
    </row>
    <row r="39" spans="2:40" ht="15" customHeight="1" thickBot="1">
      <c r="B39" s="219"/>
      <c r="C39" s="217"/>
      <c r="D39" s="148">
        <v>43503</v>
      </c>
      <c r="E39" s="66" t="s">
        <v>39</v>
      </c>
      <c r="F39" s="3">
        <v>0.33333333333333331</v>
      </c>
      <c r="G39" s="3">
        <v>0.8125</v>
      </c>
      <c r="H39" s="3">
        <v>0</v>
      </c>
      <c r="I39" s="7"/>
      <c r="J39" s="5">
        <f>IF(I39&lt;0,0,I39)</f>
        <v>0</v>
      </c>
      <c r="K39" s="21">
        <f t="shared" si="1"/>
        <v>0.45833333333333331</v>
      </c>
      <c r="L39" s="22">
        <f t="shared" si="2"/>
        <v>0.45833333333333331</v>
      </c>
      <c r="M39" s="22">
        <f t="shared" si="3"/>
        <v>-4.1666666666666685E-2</v>
      </c>
      <c r="N39" s="22">
        <f t="shared" si="4"/>
        <v>0</v>
      </c>
      <c r="O39" s="22">
        <f t="shared" si="17"/>
        <v>0.45833333333333331</v>
      </c>
      <c r="P39" s="22">
        <f t="shared" si="5"/>
        <v>0.45833333333333331</v>
      </c>
      <c r="Q39" s="22">
        <f t="shared" si="6"/>
        <v>0.45833333333333331</v>
      </c>
      <c r="R39" s="23">
        <f t="shared" si="7"/>
        <v>0.45833333333333331</v>
      </c>
      <c r="S39" s="22">
        <f t="shared" si="19"/>
        <v>-4.166666666666663E-2</v>
      </c>
      <c r="T39" s="22">
        <f t="shared" si="9"/>
        <v>0</v>
      </c>
      <c r="U39" s="21">
        <f t="shared" si="10"/>
        <v>2.083333333333337E-2</v>
      </c>
      <c r="V39" s="22">
        <f t="shared" si="11"/>
        <v>2.083333333333337E-2</v>
      </c>
      <c r="W39" s="24">
        <f t="shared" si="12"/>
        <v>2.083333333333337E-2</v>
      </c>
      <c r="X39" s="21">
        <f t="shared" si="13"/>
        <v>2.083333333333337E-2</v>
      </c>
      <c r="Y39" s="21">
        <f t="shared" si="14"/>
        <v>-2.083333333333337E-2</v>
      </c>
      <c r="Z39" s="21">
        <f t="shared" si="15"/>
        <v>2.083333333333337E-2</v>
      </c>
      <c r="AA39" s="25">
        <f t="shared" si="16"/>
        <v>2.083333333333337E-2</v>
      </c>
    </row>
    <row r="40" spans="2:40" ht="15" customHeight="1" thickBot="1">
      <c r="B40" s="219"/>
      <c r="C40" s="217"/>
      <c r="D40" s="148">
        <v>43504</v>
      </c>
      <c r="E40" s="66" t="s">
        <v>39</v>
      </c>
      <c r="F40" s="3">
        <v>0.20833333333333334</v>
      </c>
      <c r="G40" s="3">
        <v>0.8125</v>
      </c>
      <c r="H40" s="3">
        <v>0</v>
      </c>
      <c r="I40" s="7"/>
      <c r="J40" s="5">
        <f t="shared" si="0"/>
        <v>0</v>
      </c>
      <c r="K40" s="21">
        <f t="shared" si="1"/>
        <v>0.49999999999999989</v>
      </c>
      <c r="L40" s="22">
        <f t="shared" si="2"/>
        <v>0.49999999999999989</v>
      </c>
      <c r="M40" s="22">
        <f t="shared" si="3"/>
        <v>-1.1102230246251565E-16</v>
      </c>
      <c r="N40" s="22">
        <f t="shared" si="4"/>
        <v>0</v>
      </c>
      <c r="O40" s="22">
        <f t="shared" si="17"/>
        <v>0.49999999999999989</v>
      </c>
      <c r="P40" s="22">
        <f t="shared" si="5"/>
        <v>0.49999999999999989</v>
      </c>
      <c r="Q40" s="22">
        <f t="shared" si="6"/>
        <v>0.49999999999999989</v>
      </c>
      <c r="R40" s="23">
        <f t="shared" si="7"/>
        <v>0.49999999999999989</v>
      </c>
      <c r="S40" s="22">
        <f t="shared" si="19"/>
        <v>8.3333333333333343E-2</v>
      </c>
      <c r="T40" s="22">
        <f t="shared" si="9"/>
        <v>8.3333333333333343E-2</v>
      </c>
      <c r="U40" s="21">
        <f t="shared" si="10"/>
        <v>2.083333333333337E-2</v>
      </c>
      <c r="V40" s="22">
        <f t="shared" si="11"/>
        <v>2.083333333333337E-2</v>
      </c>
      <c r="W40" s="24">
        <f t="shared" si="12"/>
        <v>0.10416666666666671</v>
      </c>
      <c r="X40" s="21">
        <f t="shared" si="13"/>
        <v>0.10416666666666671</v>
      </c>
      <c r="Y40" s="21">
        <f t="shared" si="14"/>
        <v>-0.10416666666666671</v>
      </c>
      <c r="Z40" s="21">
        <f t="shared" si="15"/>
        <v>0.10416666666666671</v>
      </c>
      <c r="AA40" s="25">
        <f t="shared" si="16"/>
        <v>0.10416666666666671</v>
      </c>
    </row>
    <row r="41" spans="2:40" ht="15" customHeight="1" thickBot="1">
      <c r="B41" s="219"/>
      <c r="C41" s="217"/>
      <c r="D41" s="93">
        <v>43505</v>
      </c>
      <c r="E41" s="66" t="s">
        <v>39</v>
      </c>
      <c r="F41" s="3">
        <v>0.33333333333333331</v>
      </c>
      <c r="G41" s="3">
        <v>0.8125</v>
      </c>
      <c r="H41" s="3">
        <v>0</v>
      </c>
      <c r="I41" s="7">
        <f t="shared" si="18"/>
        <v>0.47916666666666669</v>
      </c>
      <c r="J41" s="5">
        <f>IF(I41&lt;0,0,I41)</f>
        <v>0.47916666666666669</v>
      </c>
      <c r="K41" s="21">
        <f t="shared" si="1"/>
        <v>0.45833333333333331</v>
      </c>
      <c r="L41" s="22">
        <f t="shared" si="2"/>
        <v>0.45833333333333331</v>
      </c>
      <c r="M41" s="22">
        <f t="shared" si="3"/>
        <v>-4.1666666666666685E-2</v>
      </c>
      <c r="N41" s="22">
        <f t="shared" si="4"/>
        <v>0</v>
      </c>
      <c r="O41" s="22">
        <f t="shared" si="17"/>
        <v>0.45833333333333331</v>
      </c>
      <c r="P41" s="22">
        <f t="shared" si="5"/>
        <v>-2.083333333333337E-2</v>
      </c>
      <c r="Q41" s="22">
        <f t="shared" si="6"/>
        <v>0</v>
      </c>
      <c r="R41" s="23">
        <f t="shared" si="7"/>
        <v>0</v>
      </c>
      <c r="S41" s="22">
        <f t="shared" si="19"/>
        <v>-4.166666666666663E-2</v>
      </c>
      <c r="T41" s="22">
        <f t="shared" si="9"/>
        <v>0</v>
      </c>
      <c r="U41" s="21">
        <f t="shared" si="10"/>
        <v>2.083333333333337E-2</v>
      </c>
      <c r="V41" s="22">
        <f t="shared" si="11"/>
        <v>2.083333333333337E-2</v>
      </c>
      <c r="W41" s="24">
        <f t="shared" si="12"/>
        <v>2.083333333333337E-2</v>
      </c>
      <c r="X41" s="21">
        <f t="shared" si="13"/>
        <v>2.083333333333337E-2</v>
      </c>
      <c r="Y41" s="21">
        <f t="shared" si="14"/>
        <v>0.45833333333333331</v>
      </c>
      <c r="Z41" s="21">
        <f t="shared" si="15"/>
        <v>0.45833333333333331</v>
      </c>
      <c r="AA41" s="25">
        <f t="shared" si="16"/>
        <v>0.45833333333333331</v>
      </c>
    </row>
    <row r="42" spans="2:40" ht="15" customHeight="1" thickBot="1">
      <c r="B42" s="219"/>
      <c r="C42" s="217"/>
      <c r="D42" s="93">
        <v>43506</v>
      </c>
      <c r="E42" s="66" t="s">
        <v>39</v>
      </c>
      <c r="F42" s="3">
        <v>0.33333333333333331</v>
      </c>
      <c r="G42" s="3">
        <v>0.8125</v>
      </c>
      <c r="H42" s="3">
        <v>0</v>
      </c>
      <c r="I42" s="7">
        <f t="shared" si="18"/>
        <v>0.47916666666666669</v>
      </c>
      <c r="J42" s="5">
        <f>IF(I42&lt;0,0,I42)</f>
        <v>0.47916666666666669</v>
      </c>
      <c r="K42" s="21">
        <f t="shared" si="1"/>
        <v>0.45833333333333331</v>
      </c>
      <c r="L42" s="22">
        <f t="shared" si="2"/>
        <v>0.45833333333333331</v>
      </c>
      <c r="M42" s="22">
        <f t="shared" si="3"/>
        <v>-4.1666666666666685E-2</v>
      </c>
      <c r="N42" s="22">
        <f t="shared" si="4"/>
        <v>0</v>
      </c>
      <c r="O42" s="22">
        <f t="shared" si="17"/>
        <v>0.45833333333333331</v>
      </c>
      <c r="P42" s="22">
        <f t="shared" si="5"/>
        <v>-2.083333333333337E-2</v>
      </c>
      <c r="Q42" s="22">
        <f t="shared" si="6"/>
        <v>0</v>
      </c>
      <c r="R42" s="23">
        <f t="shared" si="7"/>
        <v>0</v>
      </c>
      <c r="S42" s="22">
        <f t="shared" si="19"/>
        <v>-4.166666666666663E-2</v>
      </c>
      <c r="T42" s="22">
        <f t="shared" si="9"/>
        <v>0</v>
      </c>
      <c r="U42" s="21">
        <f t="shared" si="10"/>
        <v>2.083333333333337E-2</v>
      </c>
      <c r="V42" s="22">
        <f t="shared" si="11"/>
        <v>2.083333333333337E-2</v>
      </c>
      <c r="W42" s="24">
        <f t="shared" si="12"/>
        <v>2.083333333333337E-2</v>
      </c>
      <c r="X42" s="21">
        <f t="shared" si="13"/>
        <v>2.083333333333337E-2</v>
      </c>
      <c r="Y42" s="21">
        <f t="shared" si="14"/>
        <v>0.45833333333333331</v>
      </c>
      <c r="Z42" s="21">
        <f t="shared" si="15"/>
        <v>0.45833333333333331</v>
      </c>
      <c r="AA42" s="25">
        <f t="shared" si="16"/>
        <v>0.45833333333333331</v>
      </c>
    </row>
    <row r="43" spans="2:40" ht="15" customHeight="1" thickBot="1">
      <c r="B43" s="219"/>
      <c r="C43" s="217"/>
      <c r="D43" s="148">
        <v>43507</v>
      </c>
      <c r="E43" s="66" t="s">
        <v>39</v>
      </c>
      <c r="F43" s="3">
        <v>0.25</v>
      </c>
      <c r="G43" s="3">
        <v>0.8125</v>
      </c>
      <c r="H43" s="3">
        <v>0</v>
      </c>
      <c r="I43" s="7"/>
      <c r="J43" s="5">
        <f t="shared" si="0"/>
        <v>0</v>
      </c>
      <c r="K43" s="21">
        <f t="shared" si="1"/>
        <v>0.49999999999999994</v>
      </c>
      <c r="L43" s="22">
        <f t="shared" si="2"/>
        <v>0.49999999999999994</v>
      </c>
      <c r="M43" s="22">
        <f t="shared" si="3"/>
        <v>-5.5511151231257827E-17</v>
      </c>
      <c r="N43" s="22">
        <f t="shared" si="4"/>
        <v>0</v>
      </c>
      <c r="O43" s="22">
        <f t="shared" si="17"/>
        <v>0.49999999999999994</v>
      </c>
      <c r="P43" s="22">
        <f t="shared" si="5"/>
        <v>0.49999999999999994</v>
      </c>
      <c r="Q43" s="22">
        <f t="shared" si="6"/>
        <v>0.49999999999999994</v>
      </c>
      <c r="R43" s="23">
        <f t="shared" si="7"/>
        <v>0.49999999999999994</v>
      </c>
      <c r="S43" s="22">
        <f t="shared" si="19"/>
        <v>4.1666666666666685E-2</v>
      </c>
      <c r="T43" s="22">
        <f t="shared" si="9"/>
        <v>4.1666666666666685E-2</v>
      </c>
      <c r="U43" s="21">
        <f t="shared" si="10"/>
        <v>2.083333333333337E-2</v>
      </c>
      <c r="V43" s="22">
        <f t="shared" si="11"/>
        <v>2.083333333333337E-2</v>
      </c>
      <c r="W43" s="24">
        <f t="shared" si="12"/>
        <v>6.2500000000000056E-2</v>
      </c>
      <c r="X43" s="21">
        <f t="shared" si="13"/>
        <v>6.2500000000000056E-2</v>
      </c>
      <c r="Y43" s="21">
        <f t="shared" si="14"/>
        <v>-6.2500000000000056E-2</v>
      </c>
      <c r="Z43" s="21">
        <f t="shared" si="15"/>
        <v>6.2500000000000056E-2</v>
      </c>
      <c r="AA43" s="25">
        <f t="shared" si="16"/>
        <v>6.2500000000000056E-2</v>
      </c>
    </row>
    <row r="44" spans="2:40" ht="15" customHeight="1" thickBot="1">
      <c r="B44" s="219"/>
      <c r="C44" s="217"/>
      <c r="D44" s="148">
        <v>43508</v>
      </c>
      <c r="E44" s="66" t="s">
        <v>39</v>
      </c>
      <c r="F44" s="3">
        <v>0.33333333333333331</v>
      </c>
      <c r="G44" s="3">
        <v>0.8125</v>
      </c>
      <c r="H44" s="3">
        <v>0</v>
      </c>
      <c r="I44" s="7"/>
      <c r="J44" s="5">
        <f t="shared" si="0"/>
        <v>0</v>
      </c>
      <c r="K44" s="21">
        <f t="shared" si="1"/>
        <v>0.45833333333333331</v>
      </c>
      <c r="L44" s="22">
        <f t="shared" si="2"/>
        <v>0.45833333333333331</v>
      </c>
      <c r="M44" s="22">
        <f t="shared" si="3"/>
        <v>-4.1666666666666685E-2</v>
      </c>
      <c r="N44" s="22">
        <f t="shared" si="4"/>
        <v>0</v>
      </c>
      <c r="O44" s="22">
        <f t="shared" si="17"/>
        <v>0.45833333333333331</v>
      </c>
      <c r="P44" s="22">
        <f t="shared" si="5"/>
        <v>0.45833333333333331</v>
      </c>
      <c r="Q44" s="22">
        <f t="shared" si="6"/>
        <v>0.45833333333333331</v>
      </c>
      <c r="R44" s="23">
        <f t="shared" si="7"/>
        <v>0.45833333333333331</v>
      </c>
      <c r="S44" s="22">
        <f t="shared" si="19"/>
        <v>-4.166666666666663E-2</v>
      </c>
      <c r="T44" s="22">
        <f t="shared" si="9"/>
        <v>0</v>
      </c>
      <c r="U44" s="21">
        <f t="shared" si="10"/>
        <v>2.083333333333337E-2</v>
      </c>
      <c r="V44" s="22">
        <f t="shared" si="11"/>
        <v>2.083333333333337E-2</v>
      </c>
      <c r="W44" s="24">
        <f t="shared" si="12"/>
        <v>2.083333333333337E-2</v>
      </c>
      <c r="X44" s="21">
        <f t="shared" si="13"/>
        <v>2.083333333333337E-2</v>
      </c>
      <c r="Y44" s="21">
        <f t="shared" si="14"/>
        <v>-2.083333333333337E-2</v>
      </c>
      <c r="Z44" s="21">
        <f t="shared" si="15"/>
        <v>2.083333333333337E-2</v>
      </c>
      <c r="AA44" s="25">
        <f t="shared" si="16"/>
        <v>2.083333333333337E-2</v>
      </c>
    </row>
    <row r="45" spans="2:40" ht="15" customHeight="1" thickBot="1">
      <c r="B45" s="219"/>
      <c r="C45" s="217"/>
      <c r="D45" s="148">
        <v>43509</v>
      </c>
      <c r="E45" s="66" t="s">
        <v>39</v>
      </c>
      <c r="F45" s="3">
        <v>0.33333333333333331</v>
      </c>
      <c r="G45" s="3">
        <v>0.8125</v>
      </c>
      <c r="H45" s="3">
        <v>0</v>
      </c>
      <c r="I45" s="7"/>
      <c r="J45" s="5">
        <f t="shared" si="0"/>
        <v>0</v>
      </c>
      <c r="K45" s="21">
        <f t="shared" si="1"/>
        <v>0.45833333333333331</v>
      </c>
      <c r="L45" s="22">
        <f t="shared" si="2"/>
        <v>0.45833333333333331</v>
      </c>
      <c r="M45" s="22">
        <f t="shared" si="3"/>
        <v>-4.1666666666666685E-2</v>
      </c>
      <c r="N45" s="22">
        <f t="shared" si="4"/>
        <v>0</v>
      </c>
      <c r="O45" s="22">
        <f t="shared" si="17"/>
        <v>0.45833333333333331</v>
      </c>
      <c r="P45" s="22">
        <f t="shared" si="5"/>
        <v>0.45833333333333331</v>
      </c>
      <c r="Q45" s="22">
        <f t="shared" si="6"/>
        <v>0.45833333333333331</v>
      </c>
      <c r="R45" s="23">
        <f t="shared" si="7"/>
        <v>0.45833333333333331</v>
      </c>
      <c r="S45" s="22">
        <f t="shared" si="19"/>
        <v>-4.166666666666663E-2</v>
      </c>
      <c r="T45" s="22">
        <f t="shared" si="9"/>
        <v>0</v>
      </c>
      <c r="U45" s="21">
        <f t="shared" si="10"/>
        <v>2.083333333333337E-2</v>
      </c>
      <c r="V45" s="22">
        <f t="shared" si="11"/>
        <v>2.083333333333337E-2</v>
      </c>
      <c r="W45" s="24">
        <f t="shared" si="12"/>
        <v>2.083333333333337E-2</v>
      </c>
      <c r="X45" s="21">
        <f t="shared" si="13"/>
        <v>2.083333333333337E-2</v>
      </c>
      <c r="Y45" s="21">
        <f t="shared" si="14"/>
        <v>-2.083333333333337E-2</v>
      </c>
      <c r="Z45" s="21">
        <f t="shared" si="15"/>
        <v>2.083333333333337E-2</v>
      </c>
      <c r="AA45" s="25">
        <f t="shared" si="16"/>
        <v>2.083333333333337E-2</v>
      </c>
    </row>
    <row r="46" spans="2:40" ht="15" customHeight="1" thickBot="1">
      <c r="B46" s="220"/>
      <c r="C46" s="217"/>
      <c r="D46" s="148">
        <v>43510</v>
      </c>
      <c r="E46" s="66" t="s">
        <v>39</v>
      </c>
      <c r="F46" s="3">
        <v>0.33333333333333331</v>
      </c>
      <c r="G46" s="3">
        <v>0.8125</v>
      </c>
      <c r="H46" s="3">
        <v>0</v>
      </c>
      <c r="I46" s="7"/>
      <c r="J46" s="5">
        <f t="shared" si="0"/>
        <v>0</v>
      </c>
      <c r="K46" s="21">
        <f t="shared" si="1"/>
        <v>0.45833333333333331</v>
      </c>
      <c r="L46" s="22">
        <f t="shared" si="2"/>
        <v>0.45833333333333331</v>
      </c>
      <c r="M46" s="22">
        <f t="shared" si="3"/>
        <v>-4.1666666666666685E-2</v>
      </c>
      <c r="N46" s="22">
        <f t="shared" si="4"/>
        <v>0</v>
      </c>
      <c r="O46" s="22">
        <f t="shared" si="17"/>
        <v>0.45833333333333331</v>
      </c>
      <c r="P46" s="22">
        <f t="shared" si="5"/>
        <v>0.45833333333333331</v>
      </c>
      <c r="Q46" s="22">
        <f t="shared" si="6"/>
        <v>0.45833333333333331</v>
      </c>
      <c r="R46" s="23">
        <f t="shared" si="7"/>
        <v>0.45833333333333331</v>
      </c>
      <c r="S46" s="22">
        <f t="shared" si="19"/>
        <v>-4.166666666666663E-2</v>
      </c>
      <c r="T46" s="22">
        <f t="shared" si="9"/>
        <v>0</v>
      </c>
      <c r="U46" s="21">
        <f t="shared" si="10"/>
        <v>2.083333333333337E-2</v>
      </c>
      <c r="V46" s="22">
        <f t="shared" si="11"/>
        <v>2.083333333333337E-2</v>
      </c>
      <c r="W46" s="24">
        <f t="shared" si="12"/>
        <v>2.083333333333337E-2</v>
      </c>
      <c r="X46" s="21">
        <f t="shared" si="13"/>
        <v>2.083333333333337E-2</v>
      </c>
      <c r="Y46" s="21">
        <f t="shared" si="14"/>
        <v>-2.083333333333337E-2</v>
      </c>
      <c r="Z46" s="21">
        <f t="shared" si="15"/>
        <v>2.083333333333337E-2</v>
      </c>
      <c r="AA46" s="25">
        <f t="shared" si="16"/>
        <v>2.083333333333337E-2</v>
      </c>
    </row>
    <row r="47" spans="2:40" ht="15" customHeight="1" thickBot="1">
      <c r="B47" s="91" t="s">
        <v>9</v>
      </c>
      <c r="C47" s="217"/>
      <c r="D47" s="148">
        <v>43511</v>
      </c>
      <c r="E47" s="66" t="s">
        <v>39</v>
      </c>
      <c r="F47" s="3">
        <v>0.33333333333333331</v>
      </c>
      <c r="G47" s="3">
        <v>0.8125</v>
      </c>
      <c r="H47" s="3">
        <v>0</v>
      </c>
      <c r="I47" s="7"/>
      <c r="J47" s="5">
        <f t="shared" si="0"/>
        <v>0</v>
      </c>
      <c r="K47" s="21">
        <f t="shared" si="1"/>
        <v>0.45833333333333331</v>
      </c>
      <c r="L47" s="22">
        <f t="shared" si="2"/>
        <v>0.45833333333333331</v>
      </c>
      <c r="M47" s="22">
        <f t="shared" si="3"/>
        <v>-4.1666666666666685E-2</v>
      </c>
      <c r="N47" s="22">
        <f t="shared" si="4"/>
        <v>0</v>
      </c>
      <c r="O47" s="22">
        <f t="shared" si="17"/>
        <v>0.45833333333333331</v>
      </c>
      <c r="P47" s="22">
        <f t="shared" si="5"/>
        <v>0.45833333333333331</v>
      </c>
      <c r="Q47" s="22">
        <f t="shared" si="6"/>
        <v>0.45833333333333331</v>
      </c>
      <c r="R47" s="23">
        <f t="shared" si="7"/>
        <v>0.45833333333333331</v>
      </c>
      <c r="S47" s="22">
        <f t="shared" si="19"/>
        <v>-4.166666666666663E-2</v>
      </c>
      <c r="T47" s="22">
        <f t="shared" si="9"/>
        <v>0</v>
      </c>
      <c r="U47" s="21">
        <f t="shared" si="10"/>
        <v>2.083333333333337E-2</v>
      </c>
      <c r="V47" s="22">
        <f t="shared" si="11"/>
        <v>2.083333333333337E-2</v>
      </c>
      <c r="W47" s="24">
        <f t="shared" si="12"/>
        <v>2.083333333333337E-2</v>
      </c>
      <c r="X47" s="21">
        <f t="shared" si="13"/>
        <v>2.083333333333337E-2</v>
      </c>
      <c r="Y47" s="21">
        <f t="shared" si="14"/>
        <v>-2.083333333333337E-2</v>
      </c>
      <c r="Z47" s="21">
        <f t="shared" si="15"/>
        <v>2.083333333333337E-2</v>
      </c>
      <c r="AA47" s="25">
        <f t="shared" si="16"/>
        <v>2.083333333333337E-2</v>
      </c>
    </row>
    <row r="48" spans="2:40" ht="15" customHeight="1" thickBot="1">
      <c r="B48" s="218">
        <f>SUM(AA33:AA60)</f>
        <v>3.8541666666666692</v>
      </c>
      <c r="C48" s="217"/>
      <c r="D48" s="93">
        <v>43512</v>
      </c>
      <c r="E48" s="66" t="s">
        <v>39</v>
      </c>
      <c r="F48" s="3">
        <v>0.33333333333333331</v>
      </c>
      <c r="G48" s="3">
        <v>0.8125</v>
      </c>
      <c r="H48" s="3">
        <v>0</v>
      </c>
      <c r="I48" s="7">
        <f t="shared" si="18"/>
        <v>0.47916666666666669</v>
      </c>
      <c r="J48" s="5">
        <f t="shared" si="0"/>
        <v>0.47916666666666669</v>
      </c>
      <c r="K48" s="21">
        <f t="shared" si="1"/>
        <v>0.45833333333333331</v>
      </c>
      <c r="L48" s="22">
        <f t="shared" si="2"/>
        <v>0.45833333333333331</v>
      </c>
      <c r="M48" s="22">
        <f t="shared" si="3"/>
        <v>-4.1666666666666685E-2</v>
      </c>
      <c r="N48" s="22">
        <f t="shared" si="4"/>
        <v>0</v>
      </c>
      <c r="O48" s="22">
        <f t="shared" si="17"/>
        <v>0.45833333333333331</v>
      </c>
      <c r="P48" s="22">
        <f t="shared" si="5"/>
        <v>-2.083333333333337E-2</v>
      </c>
      <c r="Q48" s="22">
        <f t="shared" si="6"/>
        <v>0</v>
      </c>
      <c r="R48" s="23">
        <f t="shared" si="7"/>
        <v>0</v>
      </c>
      <c r="S48" s="22">
        <f t="shared" si="19"/>
        <v>-4.166666666666663E-2</v>
      </c>
      <c r="T48" s="22">
        <f t="shared" si="9"/>
        <v>0</v>
      </c>
      <c r="U48" s="21">
        <f t="shared" si="10"/>
        <v>2.083333333333337E-2</v>
      </c>
      <c r="V48" s="22">
        <f t="shared" si="11"/>
        <v>2.083333333333337E-2</v>
      </c>
      <c r="W48" s="24">
        <f t="shared" si="12"/>
        <v>2.083333333333337E-2</v>
      </c>
      <c r="X48" s="21">
        <f t="shared" si="13"/>
        <v>2.083333333333337E-2</v>
      </c>
      <c r="Y48" s="21">
        <f t="shared" si="14"/>
        <v>0.45833333333333331</v>
      </c>
      <c r="Z48" s="21">
        <f t="shared" si="15"/>
        <v>0.45833333333333331</v>
      </c>
      <c r="AA48" s="25">
        <f t="shared" si="16"/>
        <v>0.45833333333333331</v>
      </c>
    </row>
    <row r="49" spans="2:27" ht="15" customHeight="1" thickBot="1">
      <c r="B49" s="219"/>
      <c r="C49" s="217"/>
      <c r="D49" s="93">
        <v>43513</v>
      </c>
      <c r="E49" s="66" t="s">
        <v>39</v>
      </c>
      <c r="F49" s="3">
        <v>0.33333333333333331</v>
      </c>
      <c r="G49" s="3">
        <v>0.8125</v>
      </c>
      <c r="H49" s="3">
        <v>0</v>
      </c>
      <c r="I49" s="7">
        <f t="shared" si="18"/>
        <v>0.47916666666666669</v>
      </c>
      <c r="J49" s="5">
        <f t="shared" si="0"/>
        <v>0.47916666666666669</v>
      </c>
      <c r="K49" s="21">
        <f t="shared" si="1"/>
        <v>0.45833333333333331</v>
      </c>
      <c r="L49" s="22">
        <f t="shared" si="2"/>
        <v>0.45833333333333331</v>
      </c>
      <c r="M49" s="22">
        <f t="shared" si="3"/>
        <v>-4.1666666666666685E-2</v>
      </c>
      <c r="N49" s="22">
        <f t="shared" si="4"/>
        <v>0</v>
      </c>
      <c r="O49" s="22">
        <f t="shared" si="17"/>
        <v>0.45833333333333331</v>
      </c>
      <c r="P49" s="22">
        <f t="shared" si="5"/>
        <v>-2.083333333333337E-2</v>
      </c>
      <c r="Q49" s="22">
        <f t="shared" si="6"/>
        <v>0</v>
      </c>
      <c r="R49" s="23">
        <f t="shared" si="7"/>
        <v>0</v>
      </c>
      <c r="S49" s="22">
        <f t="shared" si="19"/>
        <v>-4.166666666666663E-2</v>
      </c>
      <c r="T49" s="22">
        <f t="shared" si="9"/>
        <v>0</v>
      </c>
      <c r="U49" s="21">
        <f t="shared" si="10"/>
        <v>2.083333333333337E-2</v>
      </c>
      <c r="V49" s="22">
        <f t="shared" si="11"/>
        <v>2.083333333333337E-2</v>
      </c>
      <c r="W49" s="24">
        <f t="shared" si="12"/>
        <v>2.083333333333337E-2</v>
      </c>
      <c r="X49" s="21">
        <f t="shared" si="13"/>
        <v>2.083333333333337E-2</v>
      </c>
      <c r="Y49" s="21">
        <f t="shared" si="14"/>
        <v>0.45833333333333331</v>
      </c>
      <c r="Z49" s="21">
        <f t="shared" si="15"/>
        <v>0.45833333333333331</v>
      </c>
      <c r="AA49" s="25">
        <f t="shared" si="16"/>
        <v>0.45833333333333331</v>
      </c>
    </row>
    <row r="50" spans="2:27" ht="15" customHeight="1" thickBot="1">
      <c r="B50" s="219"/>
      <c r="C50" s="217"/>
      <c r="D50" s="148">
        <v>43514</v>
      </c>
      <c r="E50" s="66" t="s">
        <v>39</v>
      </c>
      <c r="F50" s="3">
        <v>0.25</v>
      </c>
      <c r="G50" s="3">
        <v>0.8125</v>
      </c>
      <c r="H50" s="3">
        <v>0</v>
      </c>
      <c r="I50" s="7"/>
      <c r="J50" s="5">
        <f t="shared" si="0"/>
        <v>0</v>
      </c>
      <c r="K50" s="21">
        <f t="shared" si="1"/>
        <v>0.49999999999999994</v>
      </c>
      <c r="L50" s="22">
        <f t="shared" si="2"/>
        <v>0.49999999999999994</v>
      </c>
      <c r="M50" s="22">
        <f t="shared" si="3"/>
        <v>-5.5511151231257827E-17</v>
      </c>
      <c r="N50" s="22">
        <f t="shared" si="4"/>
        <v>0</v>
      </c>
      <c r="O50" s="22">
        <f t="shared" si="17"/>
        <v>0.49999999999999994</v>
      </c>
      <c r="P50" s="22">
        <f t="shared" si="5"/>
        <v>0.49999999999999994</v>
      </c>
      <c r="Q50" s="22">
        <f t="shared" si="6"/>
        <v>0.49999999999999994</v>
      </c>
      <c r="R50" s="23">
        <f t="shared" si="7"/>
        <v>0.49999999999999994</v>
      </c>
      <c r="S50" s="22">
        <f t="shared" si="19"/>
        <v>4.1666666666666685E-2</v>
      </c>
      <c r="T50" s="22">
        <f t="shared" si="9"/>
        <v>4.1666666666666685E-2</v>
      </c>
      <c r="U50" s="21">
        <f t="shared" si="10"/>
        <v>2.083333333333337E-2</v>
      </c>
      <c r="V50" s="22">
        <f t="shared" si="11"/>
        <v>2.083333333333337E-2</v>
      </c>
      <c r="W50" s="24">
        <f t="shared" si="12"/>
        <v>6.2500000000000056E-2</v>
      </c>
      <c r="X50" s="21">
        <f t="shared" si="13"/>
        <v>6.2500000000000056E-2</v>
      </c>
      <c r="Y50" s="21">
        <f t="shared" si="14"/>
        <v>-6.2500000000000056E-2</v>
      </c>
      <c r="Z50" s="21">
        <f t="shared" si="15"/>
        <v>6.2500000000000056E-2</v>
      </c>
      <c r="AA50" s="25">
        <f t="shared" si="16"/>
        <v>6.2500000000000056E-2</v>
      </c>
    </row>
    <row r="51" spans="2:27" ht="15" customHeight="1" thickBot="1">
      <c r="B51" s="219"/>
      <c r="C51" s="217"/>
      <c r="D51" s="148">
        <v>43515</v>
      </c>
      <c r="E51" s="66" t="s">
        <v>39</v>
      </c>
      <c r="F51" s="3">
        <v>0.33333333333333331</v>
      </c>
      <c r="G51" s="3">
        <v>0.8125</v>
      </c>
      <c r="H51" s="3">
        <v>0</v>
      </c>
      <c r="I51" s="7"/>
      <c r="J51" s="5">
        <f t="shared" si="0"/>
        <v>0</v>
      </c>
      <c r="K51" s="21">
        <f t="shared" si="1"/>
        <v>0.45833333333333331</v>
      </c>
      <c r="L51" s="22">
        <f t="shared" si="2"/>
        <v>0.45833333333333331</v>
      </c>
      <c r="M51" s="22">
        <f t="shared" si="3"/>
        <v>-4.1666666666666685E-2</v>
      </c>
      <c r="N51" s="22">
        <f t="shared" si="4"/>
        <v>0</v>
      </c>
      <c r="O51" s="22">
        <f t="shared" si="17"/>
        <v>0.45833333333333331</v>
      </c>
      <c r="P51" s="22">
        <f t="shared" si="5"/>
        <v>0.45833333333333331</v>
      </c>
      <c r="Q51" s="22">
        <f t="shared" si="6"/>
        <v>0.45833333333333331</v>
      </c>
      <c r="R51" s="23">
        <f t="shared" si="7"/>
        <v>0.45833333333333331</v>
      </c>
      <c r="S51" s="22">
        <f t="shared" si="19"/>
        <v>-4.166666666666663E-2</v>
      </c>
      <c r="T51" s="22">
        <f t="shared" si="9"/>
        <v>0</v>
      </c>
      <c r="U51" s="21">
        <f t="shared" si="10"/>
        <v>2.083333333333337E-2</v>
      </c>
      <c r="V51" s="22">
        <f t="shared" si="11"/>
        <v>2.083333333333337E-2</v>
      </c>
      <c r="W51" s="24">
        <f t="shared" si="12"/>
        <v>2.083333333333337E-2</v>
      </c>
      <c r="X51" s="21">
        <f t="shared" si="13"/>
        <v>2.083333333333337E-2</v>
      </c>
      <c r="Y51" s="21">
        <f t="shared" si="14"/>
        <v>-2.083333333333337E-2</v>
      </c>
      <c r="Z51" s="21">
        <f t="shared" si="15"/>
        <v>2.083333333333337E-2</v>
      </c>
      <c r="AA51" s="25">
        <f t="shared" si="16"/>
        <v>2.083333333333337E-2</v>
      </c>
    </row>
    <row r="52" spans="2:27" ht="15" customHeight="1" thickBot="1">
      <c r="B52" s="219"/>
      <c r="C52" s="217"/>
      <c r="D52" s="148">
        <v>43516</v>
      </c>
      <c r="E52" s="66" t="s">
        <v>39</v>
      </c>
      <c r="F52" s="3">
        <v>0.33333333333333331</v>
      </c>
      <c r="G52" s="3">
        <v>0.8125</v>
      </c>
      <c r="H52" s="3">
        <v>0</v>
      </c>
      <c r="I52" s="7"/>
      <c r="J52" s="5">
        <f t="shared" si="0"/>
        <v>0</v>
      </c>
      <c r="K52" s="21">
        <f t="shared" si="1"/>
        <v>0.45833333333333331</v>
      </c>
      <c r="L52" s="22">
        <f t="shared" si="2"/>
        <v>0.45833333333333331</v>
      </c>
      <c r="M52" s="22">
        <f t="shared" si="3"/>
        <v>-4.1666666666666685E-2</v>
      </c>
      <c r="N52" s="22">
        <f t="shared" si="4"/>
        <v>0</v>
      </c>
      <c r="O52" s="22">
        <f t="shared" si="17"/>
        <v>0.45833333333333331</v>
      </c>
      <c r="P52" s="22">
        <f t="shared" si="5"/>
        <v>0.45833333333333331</v>
      </c>
      <c r="Q52" s="22">
        <f t="shared" si="6"/>
        <v>0.45833333333333331</v>
      </c>
      <c r="R52" s="23">
        <f t="shared" si="7"/>
        <v>0.45833333333333331</v>
      </c>
      <c r="S52" s="22">
        <f t="shared" si="19"/>
        <v>-4.166666666666663E-2</v>
      </c>
      <c r="T52" s="22">
        <f t="shared" si="9"/>
        <v>0</v>
      </c>
      <c r="U52" s="21">
        <f t="shared" si="10"/>
        <v>2.083333333333337E-2</v>
      </c>
      <c r="V52" s="22">
        <f t="shared" si="11"/>
        <v>2.083333333333337E-2</v>
      </c>
      <c r="W52" s="24">
        <f t="shared" si="12"/>
        <v>2.083333333333337E-2</v>
      </c>
      <c r="X52" s="21">
        <f t="shared" si="13"/>
        <v>2.083333333333337E-2</v>
      </c>
      <c r="Y52" s="21">
        <f t="shared" si="14"/>
        <v>-2.083333333333337E-2</v>
      </c>
      <c r="Z52" s="21">
        <f t="shared" si="15"/>
        <v>2.083333333333337E-2</v>
      </c>
      <c r="AA52" s="25">
        <f t="shared" si="16"/>
        <v>2.083333333333337E-2</v>
      </c>
    </row>
    <row r="53" spans="2:27" ht="15" customHeight="1" thickBot="1">
      <c r="B53" s="219"/>
      <c r="C53" s="217"/>
      <c r="D53" s="148">
        <v>43517</v>
      </c>
      <c r="E53" s="66" t="s">
        <v>39</v>
      </c>
      <c r="F53" s="3">
        <v>0.33333333333333331</v>
      </c>
      <c r="G53" s="3">
        <v>0.8125</v>
      </c>
      <c r="H53" s="3">
        <v>0</v>
      </c>
      <c r="I53" s="7"/>
      <c r="J53" s="5">
        <f t="shared" si="0"/>
        <v>0</v>
      </c>
      <c r="K53" s="21">
        <f t="shared" si="1"/>
        <v>0.45833333333333331</v>
      </c>
      <c r="L53" s="22">
        <f t="shared" si="2"/>
        <v>0.45833333333333331</v>
      </c>
      <c r="M53" s="22">
        <f t="shared" si="3"/>
        <v>-4.1666666666666685E-2</v>
      </c>
      <c r="N53" s="22">
        <f t="shared" si="4"/>
        <v>0</v>
      </c>
      <c r="O53" s="22">
        <f t="shared" si="17"/>
        <v>0.45833333333333331</v>
      </c>
      <c r="P53" s="22">
        <f t="shared" si="5"/>
        <v>0.45833333333333331</v>
      </c>
      <c r="Q53" s="22">
        <f t="shared" si="6"/>
        <v>0.45833333333333331</v>
      </c>
      <c r="R53" s="23">
        <f t="shared" si="7"/>
        <v>0.45833333333333331</v>
      </c>
      <c r="S53" s="22">
        <f t="shared" si="19"/>
        <v>-4.166666666666663E-2</v>
      </c>
      <c r="T53" s="22">
        <f t="shared" si="9"/>
        <v>0</v>
      </c>
      <c r="U53" s="21">
        <f t="shared" si="10"/>
        <v>2.083333333333337E-2</v>
      </c>
      <c r="V53" s="22">
        <f t="shared" si="11"/>
        <v>2.083333333333337E-2</v>
      </c>
      <c r="W53" s="24">
        <f t="shared" si="12"/>
        <v>2.083333333333337E-2</v>
      </c>
      <c r="X53" s="21">
        <f t="shared" si="13"/>
        <v>2.083333333333337E-2</v>
      </c>
      <c r="Y53" s="21">
        <f t="shared" si="14"/>
        <v>-2.083333333333337E-2</v>
      </c>
      <c r="Z53" s="21">
        <f t="shared" si="15"/>
        <v>2.083333333333337E-2</v>
      </c>
      <c r="AA53" s="25">
        <f t="shared" si="16"/>
        <v>2.083333333333337E-2</v>
      </c>
    </row>
    <row r="54" spans="2:27" ht="15" customHeight="1" thickBot="1">
      <c r="B54" s="219"/>
      <c r="C54" s="217"/>
      <c r="D54" s="148">
        <v>43518</v>
      </c>
      <c r="E54" s="66" t="s">
        <v>39</v>
      </c>
      <c r="F54" s="3">
        <v>0.33333333333333331</v>
      </c>
      <c r="G54" s="3">
        <v>0.8125</v>
      </c>
      <c r="H54" s="3">
        <v>0</v>
      </c>
      <c r="I54" s="7"/>
      <c r="J54" s="5">
        <f t="shared" si="0"/>
        <v>0</v>
      </c>
      <c r="K54" s="21">
        <f t="shared" si="1"/>
        <v>0.45833333333333331</v>
      </c>
      <c r="L54" s="22">
        <f t="shared" si="2"/>
        <v>0.45833333333333331</v>
      </c>
      <c r="M54" s="22">
        <f t="shared" si="3"/>
        <v>-4.1666666666666685E-2</v>
      </c>
      <c r="N54" s="22">
        <f t="shared" si="4"/>
        <v>0</v>
      </c>
      <c r="O54" s="22">
        <f t="shared" si="17"/>
        <v>0.45833333333333331</v>
      </c>
      <c r="P54" s="22">
        <f t="shared" si="5"/>
        <v>0.45833333333333331</v>
      </c>
      <c r="Q54" s="22">
        <f t="shared" si="6"/>
        <v>0.45833333333333331</v>
      </c>
      <c r="R54" s="23">
        <f t="shared" si="7"/>
        <v>0.45833333333333331</v>
      </c>
      <c r="S54" s="22">
        <f t="shared" si="19"/>
        <v>-4.166666666666663E-2</v>
      </c>
      <c r="T54" s="22">
        <f t="shared" si="9"/>
        <v>0</v>
      </c>
      <c r="U54" s="21">
        <f t="shared" si="10"/>
        <v>2.083333333333337E-2</v>
      </c>
      <c r="V54" s="22">
        <f t="shared" si="11"/>
        <v>2.083333333333337E-2</v>
      </c>
      <c r="W54" s="24">
        <f t="shared" si="12"/>
        <v>2.083333333333337E-2</v>
      </c>
      <c r="X54" s="21">
        <f t="shared" si="13"/>
        <v>2.083333333333337E-2</v>
      </c>
      <c r="Y54" s="21">
        <f t="shared" si="14"/>
        <v>-2.083333333333337E-2</v>
      </c>
      <c r="Z54" s="21">
        <f t="shared" si="15"/>
        <v>2.083333333333337E-2</v>
      </c>
      <c r="AA54" s="25">
        <f t="shared" si="16"/>
        <v>2.083333333333337E-2</v>
      </c>
    </row>
    <row r="55" spans="2:27" ht="15" customHeight="1" thickBot="1">
      <c r="B55" s="219"/>
      <c r="C55" s="217"/>
      <c r="D55" s="93">
        <v>43519</v>
      </c>
      <c r="E55" s="66" t="s">
        <v>40</v>
      </c>
      <c r="F55" s="3">
        <v>0.33333333333333331</v>
      </c>
      <c r="G55" s="3">
        <v>0.8125</v>
      </c>
      <c r="H55" s="3">
        <v>0</v>
      </c>
      <c r="I55" s="7">
        <f t="shared" si="18"/>
        <v>0.47916666666666669</v>
      </c>
      <c r="J55" s="5">
        <f t="shared" si="0"/>
        <v>0.47916666666666669</v>
      </c>
      <c r="K55" s="21">
        <f t="shared" si="1"/>
        <v>0.45833333333333331</v>
      </c>
      <c r="L55" s="22">
        <f t="shared" si="2"/>
        <v>0.45833333333333331</v>
      </c>
      <c r="M55" s="22">
        <f t="shared" si="3"/>
        <v>-4.1666666666666685E-2</v>
      </c>
      <c r="N55" s="22">
        <f t="shared" si="4"/>
        <v>0</v>
      </c>
      <c r="O55" s="22">
        <f t="shared" si="17"/>
        <v>0.45833333333333331</v>
      </c>
      <c r="P55" s="22">
        <f t="shared" si="5"/>
        <v>-2.083333333333337E-2</v>
      </c>
      <c r="Q55" s="22">
        <f t="shared" si="6"/>
        <v>0</v>
      </c>
      <c r="R55" s="23">
        <f t="shared" si="7"/>
        <v>0</v>
      </c>
      <c r="S55" s="22">
        <f t="shared" si="19"/>
        <v>-4.166666666666663E-2</v>
      </c>
      <c r="T55" s="22">
        <f t="shared" si="9"/>
        <v>0</v>
      </c>
      <c r="U55" s="21">
        <f t="shared" si="10"/>
        <v>2.083333333333337E-2</v>
      </c>
      <c r="V55" s="22">
        <f t="shared" si="11"/>
        <v>2.083333333333337E-2</v>
      </c>
      <c r="W55" s="24">
        <f t="shared" si="12"/>
        <v>2.083333333333337E-2</v>
      </c>
      <c r="X55" s="21">
        <f t="shared" si="13"/>
        <v>2.083333333333337E-2</v>
      </c>
      <c r="Y55" s="21">
        <f t="shared" si="14"/>
        <v>0.45833333333333331</v>
      </c>
      <c r="Z55" s="21">
        <f t="shared" si="15"/>
        <v>0.45833333333333331</v>
      </c>
      <c r="AA55" s="25">
        <f t="shared" si="16"/>
        <v>0</v>
      </c>
    </row>
    <row r="56" spans="2:27" ht="15" customHeight="1" thickBot="1">
      <c r="B56" s="219"/>
      <c r="C56" s="217"/>
      <c r="D56" s="93">
        <v>43520</v>
      </c>
      <c r="E56" s="66" t="s">
        <v>39</v>
      </c>
      <c r="F56" s="3">
        <v>0.33333333333333331</v>
      </c>
      <c r="G56" s="3">
        <v>0.8125</v>
      </c>
      <c r="H56" s="3">
        <v>0</v>
      </c>
      <c r="I56" s="7">
        <f t="shared" si="18"/>
        <v>0.47916666666666669</v>
      </c>
      <c r="J56" s="5">
        <f t="shared" si="0"/>
        <v>0.47916666666666669</v>
      </c>
      <c r="K56" s="21">
        <f t="shared" si="1"/>
        <v>0.45833333333333331</v>
      </c>
      <c r="L56" s="22">
        <f t="shared" si="2"/>
        <v>0.45833333333333331</v>
      </c>
      <c r="M56" s="22">
        <f t="shared" si="3"/>
        <v>-4.1666666666666685E-2</v>
      </c>
      <c r="N56" s="22">
        <f t="shared" si="4"/>
        <v>0</v>
      </c>
      <c r="O56" s="22">
        <f t="shared" si="17"/>
        <v>0.45833333333333331</v>
      </c>
      <c r="P56" s="22">
        <f t="shared" si="5"/>
        <v>-2.083333333333337E-2</v>
      </c>
      <c r="Q56" s="22">
        <f t="shared" si="6"/>
        <v>0</v>
      </c>
      <c r="R56" s="23">
        <f t="shared" si="7"/>
        <v>0</v>
      </c>
      <c r="S56" s="22">
        <f t="shared" si="19"/>
        <v>-4.166666666666663E-2</v>
      </c>
      <c r="T56" s="22">
        <f t="shared" si="9"/>
        <v>0</v>
      </c>
      <c r="U56" s="21">
        <f t="shared" si="10"/>
        <v>2.083333333333337E-2</v>
      </c>
      <c r="V56" s="22">
        <f t="shared" si="11"/>
        <v>2.083333333333337E-2</v>
      </c>
      <c r="W56" s="24">
        <f t="shared" si="12"/>
        <v>2.083333333333337E-2</v>
      </c>
      <c r="X56" s="21">
        <f t="shared" si="13"/>
        <v>2.083333333333337E-2</v>
      </c>
      <c r="Y56" s="21">
        <f t="shared" si="14"/>
        <v>0.45833333333333331</v>
      </c>
      <c r="Z56" s="21">
        <f t="shared" si="15"/>
        <v>0.45833333333333331</v>
      </c>
      <c r="AA56" s="25">
        <f t="shared" si="16"/>
        <v>0.45833333333333331</v>
      </c>
    </row>
    <row r="57" spans="2:27" ht="15" customHeight="1" thickBot="1">
      <c r="B57" s="219"/>
      <c r="C57" s="217"/>
      <c r="D57" s="148">
        <v>43521</v>
      </c>
      <c r="E57" s="66" t="s">
        <v>40</v>
      </c>
      <c r="F57" s="3">
        <v>0.25</v>
      </c>
      <c r="G57" s="3">
        <v>0.8125</v>
      </c>
      <c r="H57" s="3">
        <v>0</v>
      </c>
      <c r="I57" s="7"/>
      <c r="J57" s="5">
        <f t="shared" si="0"/>
        <v>0</v>
      </c>
      <c r="K57" s="21">
        <f t="shared" si="1"/>
        <v>0.49999999999999994</v>
      </c>
      <c r="L57" s="22">
        <f t="shared" si="2"/>
        <v>0.49999999999999994</v>
      </c>
      <c r="M57" s="22">
        <f t="shared" si="3"/>
        <v>-5.5511151231257827E-17</v>
      </c>
      <c r="N57" s="22">
        <f t="shared" si="4"/>
        <v>0</v>
      </c>
      <c r="O57" s="22">
        <f t="shared" si="17"/>
        <v>0.49999999999999994</v>
      </c>
      <c r="P57" s="22">
        <f t="shared" si="5"/>
        <v>0.49999999999999994</v>
      </c>
      <c r="Q57" s="22">
        <f t="shared" si="6"/>
        <v>0.49999999999999994</v>
      </c>
      <c r="R57" s="23">
        <f t="shared" si="7"/>
        <v>0</v>
      </c>
      <c r="S57" s="22">
        <f t="shared" si="19"/>
        <v>4.1666666666666685E-2</v>
      </c>
      <c r="T57" s="22">
        <f t="shared" si="9"/>
        <v>4.1666666666666685E-2</v>
      </c>
      <c r="U57" s="21">
        <f t="shared" si="10"/>
        <v>2.083333333333337E-2</v>
      </c>
      <c r="V57" s="22">
        <f t="shared" si="11"/>
        <v>2.083333333333337E-2</v>
      </c>
      <c r="W57" s="24">
        <f t="shared" si="12"/>
        <v>6.2500000000000056E-2</v>
      </c>
      <c r="X57" s="21">
        <f t="shared" si="13"/>
        <v>6.2500000000000056E-2</v>
      </c>
      <c r="Y57" s="21">
        <f t="shared" si="14"/>
        <v>-6.2500000000000056E-2</v>
      </c>
      <c r="Z57" s="21">
        <f t="shared" si="15"/>
        <v>6.2500000000000056E-2</v>
      </c>
      <c r="AA57" s="25">
        <f t="shared" si="16"/>
        <v>0</v>
      </c>
    </row>
    <row r="58" spans="2:27" ht="15" customHeight="1" thickBot="1">
      <c r="B58" s="219"/>
      <c r="C58" s="217"/>
      <c r="D58" s="148">
        <v>43522</v>
      </c>
      <c r="E58" s="66" t="s">
        <v>39</v>
      </c>
      <c r="F58" s="3">
        <v>0.33333333333333331</v>
      </c>
      <c r="G58" s="3">
        <v>0.8125</v>
      </c>
      <c r="H58" s="3">
        <v>0</v>
      </c>
      <c r="I58" s="7"/>
      <c r="J58" s="5">
        <f t="shared" si="0"/>
        <v>0</v>
      </c>
      <c r="K58" s="21">
        <f t="shared" si="1"/>
        <v>0.45833333333333331</v>
      </c>
      <c r="L58" s="22">
        <f t="shared" si="2"/>
        <v>0.45833333333333331</v>
      </c>
      <c r="M58" s="22">
        <f t="shared" si="3"/>
        <v>-4.1666666666666685E-2</v>
      </c>
      <c r="N58" s="22">
        <f t="shared" si="4"/>
        <v>0</v>
      </c>
      <c r="O58" s="22">
        <f t="shared" si="17"/>
        <v>0.45833333333333331</v>
      </c>
      <c r="P58" s="22">
        <f t="shared" si="5"/>
        <v>0.45833333333333331</v>
      </c>
      <c r="Q58" s="22">
        <f t="shared" si="6"/>
        <v>0.45833333333333331</v>
      </c>
      <c r="R58" s="23">
        <f t="shared" si="7"/>
        <v>0.45833333333333331</v>
      </c>
      <c r="S58" s="22">
        <f t="shared" si="19"/>
        <v>-4.166666666666663E-2</v>
      </c>
      <c r="T58" s="22">
        <f t="shared" si="9"/>
        <v>0</v>
      </c>
      <c r="U58" s="21">
        <f t="shared" si="10"/>
        <v>2.083333333333337E-2</v>
      </c>
      <c r="V58" s="22">
        <f t="shared" si="11"/>
        <v>2.083333333333337E-2</v>
      </c>
      <c r="W58" s="24">
        <f t="shared" si="12"/>
        <v>2.083333333333337E-2</v>
      </c>
      <c r="X58" s="21">
        <f t="shared" si="13"/>
        <v>2.083333333333337E-2</v>
      </c>
      <c r="Y58" s="21">
        <f t="shared" si="14"/>
        <v>-2.083333333333337E-2</v>
      </c>
      <c r="Z58" s="21">
        <f t="shared" si="15"/>
        <v>2.083333333333337E-2</v>
      </c>
      <c r="AA58" s="25">
        <f t="shared" si="16"/>
        <v>2.083333333333337E-2</v>
      </c>
    </row>
    <row r="59" spans="2:27" ht="15" customHeight="1" thickBot="1">
      <c r="B59" s="219"/>
      <c r="C59" s="217"/>
      <c r="D59" s="148">
        <v>43523</v>
      </c>
      <c r="E59" s="66" t="s">
        <v>39</v>
      </c>
      <c r="F59" s="3">
        <v>0.33333333333333331</v>
      </c>
      <c r="G59" s="3">
        <v>0.8125</v>
      </c>
      <c r="H59" s="3">
        <v>0</v>
      </c>
      <c r="I59" s="7"/>
      <c r="J59" s="5">
        <f t="shared" si="0"/>
        <v>0</v>
      </c>
      <c r="K59" s="21">
        <f t="shared" si="1"/>
        <v>0.45833333333333331</v>
      </c>
      <c r="L59" s="22">
        <f t="shared" si="2"/>
        <v>0.45833333333333331</v>
      </c>
      <c r="M59" s="22">
        <f t="shared" si="3"/>
        <v>-4.1666666666666685E-2</v>
      </c>
      <c r="N59" s="22">
        <f t="shared" si="4"/>
        <v>0</v>
      </c>
      <c r="O59" s="22">
        <f t="shared" si="17"/>
        <v>0.45833333333333331</v>
      </c>
      <c r="P59" s="22">
        <f t="shared" si="5"/>
        <v>0.45833333333333331</v>
      </c>
      <c r="Q59" s="22">
        <f t="shared" si="6"/>
        <v>0.45833333333333331</v>
      </c>
      <c r="R59" s="23">
        <f t="shared" si="7"/>
        <v>0.45833333333333331</v>
      </c>
      <c r="S59" s="22">
        <f t="shared" si="19"/>
        <v>-4.166666666666663E-2</v>
      </c>
      <c r="T59" s="22">
        <f t="shared" si="9"/>
        <v>0</v>
      </c>
      <c r="U59" s="21">
        <f t="shared" si="10"/>
        <v>2.083333333333337E-2</v>
      </c>
      <c r="V59" s="22">
        <f t="shared" si="11"/>
        <v>2.083333333333337E-2</v>
      </c>
      <c r="W59" s="24">
        <f t="shared" si="12"/>
        <v>2.083333333333337E-2</v>
      </c>
      <c r="X59" s="21">
        <f t="shared" si="13"/>
        <v>2.083333333333337E-2</v>
      </c>
      <c r="Y59" s="21">
        <f t="shared" si="14"/>
        <v>-2.083333333333337E-2</v>
      </c>
      <c r="Z59" s="21">
        <f t="shared" si="15"/>
        <v>2.083333333333337E-2</v>
      </c>
      <c r="AA59" s="25">
        <f t="shared" si="16"/>
        <v>2.083333333333337E-2</v>
      </c>
    </row>
    <row r="60" spans="2:27" ht="15" customHeight="1" thickBot="1">
      <c r="B60" s="219"/>
      <c r="C60" s="217"/>
      <c r="D60" s="151">
        <v>43524</v>
      </c>
      <c r="E60" s="75" t="s">
        <v>39</v>
      </c>
      <c r="F60" s="53">
        <v>0.33333333333333331</v>
      </c>
      <c r="G60" s="53">
        <v>0.8125</v>
      </c>
      <c r="H60" s="53">
        <v>0</v>
      </c>
      <c r="I60" s="146"/>
      <c r="J60" s="54">
        <f t="shared" si="0"/>
        <v>0</v>
      </c>
      <c r="K60" s="55">
        <f t="shared" si="1"/>
        <v>0.45833333333333331</v>
      </c>
      <c r="L60" s="10">
        <f t="shared" si="2"/>
        <v>0.45833333333333331</v>
      </c>
      <c r="M60" s="10">
        <f t="shared" si="3"/>
        <v>-4.1666666666666685E-2</v>
      </c>
      <c r="N60" s="10">
        <f t="shared" si="4"/>
        <v>0</v>
      </c>
      <c r="O60" s="10">
        <f t="shared" si="17"/>
        <v>0.45833333333333331</v>
      </c>
      <c r="P60" s="10">
        <f t="shared" si="5"/>
        <v>0.45833333333333331</v>
      </c>
      <c r="Q60" s="10">
        <f t="shared" si="6"/>
        <v>0.45833333333333331</v>
      </c>
      <c r="R60" s="76">
        <f t="shared" si="7"/>
        <v>0.45833333333333331</v>
      </c>
      <c r="S60" s="10">
        <f t="shared" si="19"/>
        <v>-4.166666666666663E-2</v>
      </c>
      <c r="T60" s="10">
        <f t="shared" si="9"/>
        <v>0</v>
      </c>
      <c r="U60" s="55">
        <f t="shared" si="10"/>
        <v>2.083333333333337E-2</v>
      </c>
      <c r="V60" s="10">
        <f t="shared" si="11"/>
        <v>2.083333333333337E-2</v>
      </c>
      <c r="W60" s="57">
        <f t="shared" si="12"/>
        <v>2.083333333333337E-2</v>
      </c>
      <c r="X60" s="55">
        <f t="shared" si="13"/>
        <v>2.083333333333337E-2</v>
      </c>
      <c r="Y60" s="55">
        <f t="shared" si="14"/>
        <v>-2.083333333333337E-2</v>
      </c>
      <c r="Z60" s="55">
        <f t="shared" si="15"/>
        <v>2.083333333333337E-2</v>
      </c>
      <c r="AA60" s="84">
        <f t="shared" si="16"/>
        <v>2.083333333333337E-2</v>
      </c>
    </row>
    <row r="61" spans="2:27" ht="15" customHeight="1" thickBot="1">
      <c r="B61" s="98" t="s">
        <v>10</v>
      </c>
      <c r="C61" s="221" t="s">
        <v>21</v>
      </c>
      <c r="D61" s="152">
        <v>43525</v>
      </c>
      <c r="E61" s="51" t="s">
        <v>40</v>
      </c>
      <c r="F61" s="6">
        <v>0.33333333333333331</v>
      </c>
      <c r="G61" s="6">
        <v>0.8125</v>
      </c>
      <c r="H61" s="6">
        <v>0</v>
      </c>
      <c r="I61" s="7"/>
      <c r="J61" s="7">
        <f t="shared" si="0"/>
        <v>0</v>
      </c>
      <c r="K61" s="15">
        <f t="shared" si="1"/>
        <v>0.45833333333333331</v>
      </c>
      <c r="L61" s="16">
        <f t="shared" si="2"/>
        <v>0.45833333333333331</v>
      </c>
      <c r="M61" s="16">
        <f t="shared" si="3"/>
        <v>-4.1666666666666685E-2</v>
      </c>
      <c r="N61" s="16">
        <f t="shared" si="4"/>
        <v>0</v>
      </c>
      <c r="O61" s="16">
        <f t="shared" si="17"/>
        <v>0.45833333333333331</v>
      </c>
      <c r="P61" s="16">
        <f t="shared" si="5"/>
        <v>0.45833333333333331</v>
      </c>
      <c r="Q61" s="16">
        <f t="shared" si="6"/>
        <v>0.45833333333333331</v>
      </c>
      <c r="R61" s="17">
        <f t="shared" si="7"/>
        <v>0</v>
      </c>
      <c r="S61" s="16">
        <f t="shared" si="19"/>
        <v>-4.166666666666663E-2</v>
      </c>
      <c r="T61" s="16">
        <f t="shared" si="9"/>
        <v>0</v>
      </c>
      <c r="U61" s="15">
        <f t="shared" si="10"/>
        <v>2.083333333333337E-2</v>
      </c>
      <c r="V61" s="16">
        <f t="shared" si="11"/>
        <v>2.083333333333337E-2</v>
      </c>
      <c r="W61" s="18">
        <f t="shared" si="12"/>
        <v>2.083333333333337E-2</v>
      </c>
      <c r="X61" s="15">
        <f t="shared" si="13"/>
        <v>2.083333333333337E-2</v>
      </c>
      <c r="Y61" s="15">
        <f t="shared" si="14"/>
        <v>-2.083333333333337E-2</v>
      </c>
      <c r="Z61" s="15">
        <f t="shared" si="15"/>
        <v>2.083333333333337E-2</v>
      </c>
      <c r="AA61" s="19">
        <f t="shared" si="16"/>
        <v>0</v>
      </c>
    </row>
    <row r="62" spans="2:27" ht="15" customHeight="1" thickBot="1">
      <c r="B62" s="223">
        <f>SUM(R61:R91)</f>
        <v>8.4166666666666643</v>
      </c>
      <c r="C62" s="217"/>
      <c r="D62" s="93">
        <v>43526</v>
      </c>
      <c r="E62" s="66" t="s">
        <v>40</v>
      </c>
      <c r="F62" s="3">
        <v>0.33333333333333331</v>
      </c>
      <c r="G62" s="3">
        <v>0.8125</v>
      </c>
      <c r="H62" s="3">
        <v>0</v>
      </c>
      <c r="I62" s="7">
        <f t="shared" si="18"/>
        <v>0.47916666666666669</v>
      </c>
      <c r="J62" s="5">
        <f t="shared" si="0"/>
        <v>0.47916666666666669</v>
      </c>
      <c r="K62" s="21">
        <f t="shared" si="1"/>
        <v>0.45833333333333331</v>
      </c>
      <c r="L62" s="22">
        <f t="shared" si="2"/>
        <v>0.45833333333333331</v>
      </c>
      <c r="M62" s="22">
        <f t="shared" si="3"/>
        <v>-4.1666666666666685E-2</v>
      </c>
      <c r="N62" s="22">
        <f t="shared" si="4"/>
        <v>0</v>
      </c>
      <c r="O62" s="22">
        <f t="shared" si="17"/>
        <v>0.45833333333333331</v>
      </c>
      <c r="P62" s="22">
        <f t="shared" si="5"/>
        <v>-2.083333333333337E-2</v>
      </c>
      <c r="Q62" s="22">
        <f t="shared" si="6"/>
        <v>0</v>
      </c>
      <c r="R62" s="23">
        <f t="shared" si="7"/>
        <v>0</v>
      </c>
      <c r="S62" s="22">
        <f t="shared" si="19"/>
        <v>-4.166666666666663E-2</v>
      </c>
      <c r="T62" s="22">
        <f t="shared" si="9"/>
        <v>0</v>
      </c>
      <c r="U62" s="21">
        <f t="shared" si="10"/>
        <v>2.083333333333337E-2</v>
      </c>
      <c r="V62" s="22">
        <f t="shared" si="11"/>
        <v>2.083333333333337E-2</v>
      </c>
      <c r="W62" s="24">
        <f t="shared" si="12"/>
        <v>2.083333333333337E-2</v>
      </c>
      <c r="X62" s="21">
        <f t="shared" si="13"/>
        <v>2.083333333333337E-2</v>
      </c>
      <c r="Y62" s="21">
        <f t="shared" si="14"/>
        <v>0.45833333333333331</v>
      </c>
      <c r="Z62" s="21">
        <f t="shared" si="15"/>
        <v>0.45833333333333331</v>
      </c>
      <c r="AA62" s="25">
        <f t="shared" si="16"/>
        <v>0</v>
      </c>
    </row>
    <row r="63" spans="2:27" ht="15" customHeight="1" thickBot="1">
      <c r="B63" s="224"/>
      <c r="C63" s="217"/>
      <c r="D63" s="93">
        <v>43527</v>
      </c>
      <c r="E63" s="66" t="s">
        <v>39</v>
      </c>
      <c r="F63" s="3">
        <v>0.33333333333333331</v>
      </c>
      <c r="G63" s="3">
        <v>0.8125</v>
      </c>
      <c r="H63" s="3">
        <v>0</v>
      </c>
      <c r="I63" s="7">
        <f t="shared" si="18"/>
        <v>0.47916666666666669</v>
      </c>
      <c r="J63" s="5">
        <f t="shared" si="0"/>
        <v>0.47916666666666669</v>
      </c>
      <c r="K63" s="21">
        <f t="shared" si="1"/>
        <v>0.45833333333333331</v>
      </c>
      <c r="L63" s="22">
        <f t="shared" si="2"/>
        <v>0.45833333333333331</v>
      </c>
      <c r="M63" s="22">
        <f t="shared" si="3"/>
        <v>-4.1666666666666685E-2</v>
      </c>
      <c r="N63" s="22">
        <f t="shared" si="4"/>
        <v>0</v>
      </c>
      <c r="O63" s="22">
        <f t="shared" si="17"/>
        <v>0.45833333333333331</v>
      </c>
      <c r="P63" s="22">
        <f t="shared" si="5"/>
        <v>-2.083333333333337E-2</v>
      </c>
      <c r="Q63" s="22">
        <f t="shared" si="6"/>
        <v>0</v>
      </c>
      <c r="R63" s="23">
        <f t="shared" si="7"/>
        <v>0</v>
      </c>
      <c r="S63" s="22">
        <f t="shared" si="19"/>
        <v>-4.166666666666663E-2</v>
      </c>
      <c r="T63" s="22">
        <f t="shared" si="9"/>
        <v>0</v>
      </c>
      <c r="U63" s="21">
        <f t="shared" si="10"/>
        <v>2.083333333333337E-2</v>
      </c>
      <c r="V63" s="22">
        <f t="shared" si="11"/>
        <v>2.083333333333337E-2</v>
      </c>
      <c r="W63" s="24">
        <f t="shared" si="12"/>
        <v>2.083333333333337E-2</v>
      </c>
      <c r="X63" s="21">
        <f t="shared" si="13"/>
        <v>2.083333333333337E-2</v>
      </c>
      <c r="Y63" s="21">
        <f t="shared" si="14"/>
        <v>0.45833333333333331</v>
      </c>
      <c r="Z63" s="21">
        <f t="shared" si="15"/>
        <v>0.45833333333333331</v>
      </c>
      <c r="AA63" s="25">
        <f t="shared" si="16"/>
        <v>0.45833333333333331</v>
      </c>
    </row>
    <row r="64" spans="2:27" ht="15" customHeight="1" thickBot="1">
      <c r="B64" s="224"/>
      <c r="C64" s="217"/>
      <c r="D64" s="148">
        <v>43528</v>
      </c>
      <c r="E64" s="66" t="s">
        <v>39</v>
      </c>
      <c r="F64" s="3">
        <v>0.33333333333333331</v>
      </c>
      <c r="G64" s="3">
        <v>0.8125</v>
      </c>
      <c r="H64" s="3">
        <v>0</v>
      </c>
      <c r="I64" s="7"/>
      <c r="J64" s="5">
        <f t="shared" si="0"/>
        <v>0</v>
      </c>
      <c r="K64" s="21">
        <f t="shared" si="1"/>
        <v>0.45833333333333331</v>
      </c>
      <c r="L64" s="22">
        <f t="shared" si="2"/>
        <v>0.45833333333333331</v>
      </c>
      <c r="M64" s="22">
        <f t="shared" si="3"/>
        <v>-4.1666666666666685E-2</v>
      </c>
      <c r="N64" s="22">
        <f t="shared" si="4"/>
        <v>0</v>
      </c>
      <c r="O64" s="22">
        <f t="shared" si="17"/>
        <v>0.45833333333333331</v>
      </c>
      <c r="P64" s="22">
        <f t="shared" si="5"/>
        <v>0.45833333333333331</v>
      </c>
      <c r="Q64" s="22">
        <f t="shared" si="6"/>
        <v>0.45833333333333331</v>
      </c>
      <c r="R64" s="23">
        <f t="shared" si="7"/>
        <v>0.45833333333333331</v>
      </c>
      <c r="S64" s="22">
        <f t="shared" si="19"/>
        <v>-4.166666666666663E-2</v>
      </c>
      <c r="T64" s="22">
        <f t="shared" si="9"/>
        <v>0</v>
      </c>
      <c r="U64" s="21">
        <f t="shared" si="10"/>
        <v>2.083333333333337E-2</v>
      </c>
      <c r="V64" s="22">
        <f t="shared" si="11"/>
        <v>2.083333333333337E-2</v>
      </c>
      <c r="W64" s="24">
        <f t="shared" si="12"/>
        <v>2.083333333333337E-2</v>
      </c>
      <c r="X64" s="21">
        <f t="shared" si="13"/>
        <v>2.083333333333337E-2</v>
      </c>
      <c r="Y64" s="21">
        <f t="shared" si="14"/>
        <v>-2.083333333333337E-2</v>
      </c>
      <c r="Z64" s="21">
        <f t="shared" si="15"/>
        <v>2.083333333333337E-2</v>
      </c>
      <c r="AA64" s="25">
        <f t="shared" si="16"/>
        <v>2.083333333333337E-2</v>
      </c>
    </row>
    <row r="65" spans="2:27" ht="15" customHeight="1" thickBot="1">
      <c r="B65" s="224"/>
      <c r="C65" s="217"/>
      <c r="D65" s="148">
        <v>43529</v>
      </c>
      <c r="E65" s="66" t="s">
        <v>39</v>
      </c>
      <c r="F65" s="3">
        <v>0.25</v>
      </c>
      <c r="G65" s="3">
        <v>0.8125</v>
      </c>
      <c r="H65" s="3">
        <v>0</v>
      </c>
      <c r="I65" s="7"/>
      <c r="J65" s="5">
        <f t="shared" si="0"/>
        <v>0</v>
      </c>
      <c r="K65" s="21">
        <f t="shared" si="1"/>
        <v>0.49999999999999994</v>
      </c>
      <c r="L65" s="22">
        <f t="shared" si="2"/>
        <v>0.49999999999999994</v>
      </c>
      <c r="M65" s="22">
        <f t="shared" si="3"/>
        <v>-5.5511151231257827E-17</v>
      </c>
      <c r="N65" s="22">
        <f t="shared" si="4"/>
        <v>0</v>
      </c>
      <c r="O65" s="22">
        <f t="shared" si="17"/>
        <v>0.49999999999999994</v>
      </c>
      <c r="P65" s="22">
        <f t="shared" si="5"/>
        <v>0.49999999999999994</v>
      </c>
      <c r="Q65" s="22">
        <f t="shared" si="6"/>
        <v>0.49999999999999994</v>
      </c>
      <c r="R65" s="23">
        <f t="shared" si="7"/>
        <v>0.49999999999999994</v>
      </c>
      <c r="S65" s="22">
        <f t="shared" si="19"/>
        <v>4.1666666666666685E-2</v>
      </c>
      <c r="T65" s="22">
        <f t="shared" si="9"/>
        <v>4.1666666666666685E-2</v>
      </c>
      <c r="U65" s="21">
        <f t="shared" si="10"/>
        <v>2.083333333333337E-2</v>
      </c>
      <c r="V65" s="22">
        <f t="shared" si="11"/>
        <v>2.083333333333337E-2</v>
      </c>
      <c r="W65" s="24">
        <f t="shared" si="12"/>
        <v>6.2500000000000056E-2</v>
      </c>
      <c r="X65" s="21">
        <f t="shared" si="13"/>
        <v>6.2500000000000056E-2</v>
      </c>
      <c r="Y65" s="21">
        <f t="shared" si="14"/>
        <v>-6.2500000000000056E-2</v>
      </c>
      <c r="Z65" s="21">
        <f t="shared" si="15"/>
        <v>6.2500000000000056E-2</v>
      </c>
      <c r="AA65" s="25">
        <f t="shared" si="16"/>
        <v>6.2500000000000056E-2</v>
      </c>
    </row>
    <row r="66" spans="2:27" ht="15.75" thickBot="1">
      <c r="B66" s="224"/>
      <c r="C66" s="217"/>
      <c r="D66" s="148">
        <v>43530</v>
      </c>
      <c r="E66" s="66" t="s">
        <v>39</v>
      </c>
      <c r="F66" s="3">
        <v>0.33333333333333331</v>
      </c>
      <c r="G66" s="3">
        <v>0.8125</v>
      </c>
      <c r="H66" s="3">
        <v>0</v>
      </c>
      <c r="I66" s="7"/>
      <c r="J66" s="5">
        <f t="shared" ref="J66:J129" si="20">IF(I66&lt;0,0,I66)</f>
        <v>0</v>
      </c>
      <c r="K66" s="21">
        <f t="shared" ref="K66:K129" si="21">(G66-F66)-W66</f>
        <v>0.45833333333333331</v>
      </c>
      <c r="L66" s="22">
        <f t="shared" ref="L66:L129" si="22">IF(K66&lt;0,0,K66)</f>
        <v>0.45833333333333331</v>
      </c>
      <c r="M66" s="22">
        <f t="shared" ref="M66:M129" si="23">(L66-$AB$7)</f>
        <v>-4.1666666666666685E-2</v>
      </c>
      <c r="N66" s="22">
        <f t="shared" ref="N66:N129" si="24">IF(M66&lt;0,0,M66)</f>
        <v>0</v>
      </c>
      <c r="O66" s="22">
        <f t="shared" ref="O66:O129" si="25">(L66-N66)-H66</f>
        <v>0.45833333333333331</v>
      </c>
      <c r="P66" s="22">
        <f t="shared" ref="P66:P129" si="26">O66-J66</f>
        <v>0.45833333333333331</v>
      </c>
      <c r="Q66" s="22">
        <f t="shared" ref="Q66:Q129" si="27">IF(P66&lt;0,0,P66)</f>
        <v>0.45833333333333331</v>
      </c>
      <c r="R66" s="23">
        <f t="shared" ref="R66:R129" si="28">IF(E66=$AC$7,Q66,0)</f>
        <v>0.45833333333333331</v>
      </c>
      <c r="S66" s="22">
        <f t="shared" si="19"/>
        <v>-4.166666666666663E-2</v>
      </c>
      <c r="T66" s="22">
        <f t="shared" ref="T66:T129" si="29">IF(S66&lt;0,0,S66)</f>
        <v>0</v>
      </c>
      <c r="U66" s="21">
        <f t="shared" ref="U66:U129" si="30">(G66-$AC$5)</f>
        <v>2.083333333333337E-2</v>
      </c>
      <c r="V66" s="22">
        <f t="shared" ref="V66:V129" si="31">IF(U66&lt;0,0,U66)</f>
        <v>2.083333333333337E-2</v>
      </c>
      <c r="W66" s="24">
        <f t="shared" ref="W66:W129" si="32">T66+V66</f>
        <v>2.083333333333337E-2</v>
      </c>
      <c r="X66" s="21">
        <f t="shared" ref="X66:X129" si="33">W66+N66</f>
        <v>2.083333333333337E-2</v>
      </c>
      <c r="Y66" s="21">
        <f t="shared" ref="Y66:Y129" si="34">J66-(T66+V66)</f>
        <v>-2.083333333333337E-2</v>
      </c>
      <c r="Z66" s="21">
        <f t="shared" ref="Z66:Z129" si="35">IF(Y66&lt;0,X66,Y66)</f>
        <v>2.083333333333337E-2</v>
      </c>
      <c r="AA66" s="25">
        <f t="shared" ref="AA66:AA129" si="36">IF(E66=$AC$7,Z66,0)</f>
        <v>2.083333333333337E-2</v>
      </c>
    </row>
    <row r="67" spans="2:27" ht="15.75" thickBot="1">
      <c r="B67" s="224"/>
      <c r="C67" s="217"/>
      <c r="D67" s="148">
        <v>43531</v>
      </c>
      <c r="E67" s="66" t="s">
        <v>39</v>
      </c>
      <c r="F67" s="3">
        <v>0.25</v>
      </c>
      <c r="G67" s="3">
        <v>0.8125</v>
      </c>
      <c r="H67" s="3">
        <v>0</v>
      </c>
      <c r="I67" s="7"/>
      <c r="J67" s="5">
        <f t="shared" si="20"/>
        <v>0</v>
      </c>
      <c r="K67" s="21">
        <f t="shared" si="21"/>
        <v>0.49999999999999994</v>
      </c>
      <c r="L67" s="22">
        <f t="shared" si="22"/>
        <v>0.49999999999999994</v>
      </c>
      <c r="M67" s="22">
        <f t="shared" si="23"/>
        <v>-5.5511151231257827E-17</v>
      </c>
      <c r="N67" s="22">
        <f t="shared" si="24"/>
        <v>0</v>
      </c>
      <c r="O67" s="22">
        <f t="shared" si="25"/>
        <v>0.49999999999999994</v>
      </c>
      <c r="P67" s="22">
        <f t="shared" si="26"/>
        <v>0.49999999999999994</v>
      </c>
      <c r="Q67" s="22">
        <f t="shared" si="27"/>
        <v>0.49999999999999994</v>
      </c>
      <c r="R67" s="23">
        <f t="shared" si="28"/>
        <v>0.49999999999999994</v>
      </c>
      <c r="S67" s="22">
        <f t="shared" si="19"/>
        <v>4.1666666666666685E-2</v>
      </c>
      <c r="T67" s="22">
        <f t="shared" si="29"/>
        <v>4.1666666666666685E-2</v>
      </c>
      <c r="U67" s="21">
        <f t="shared" si="30"/>
        <v>2.083333333333337E-2</v>
      </c>
      <c r="V67" s="22">
        <f t="shared" si="31"/>
        <v>2.083333333333337E-2</v>
      </c>
      <c r="W67" s="24">
        <f t="shared" si="32"/>
        <v>6.2500000000000056E-2</v>
      </c>
      <c r="X67" s="21">
        <f t="shared" si="33"/>
        <v>6.2500000000000056E-2</v>
      </c>
      <c r="Y67" s="21">
        <f t="shared" si="34"/>
        <v>-6.2500000000000056E-2</v>
      </c>
      <c r="Z67" s="21">
        <f t="shared" si="35"/>
        <v>6.2500000000000056E-2</v>
      </c>
      <c r="AA67" s="25">
        <f t="shared" si="36"/>
        <v>6.2500000000000056E-2</v>
      </c>
    </row>
    <row r="68" spans="2:27" ht="15.75" thickBot="1">
      <c r="B68" s="224"/>
      <c r="C68" s="217"/>
      <c r="D68" s="148">
        <v>43532</v>
      </c>
      <c r="E68" s="66" t="s">
        <v>39</v>
      </c>
      <c r="F68" s="3">
        <v>0.375</v>
      </c>
      <c r="G68" s="3">
        <v>0.8125</v>
      </c>
      <c r="H68" s="3">
        <v>0</v>
      </c>
      <c r="I68" s="7"/>
      <c r="J68" s="5">
        <f t="shared" si="20"/>
        <v>0</v>
      </c>
      <c r="K68" s="21">
        <f t="shared" si="21"/>
        <v>0.41666666666666663</v>
      </c>
      <c r="L68" s="22">
        <f t="shared" si="22"/>
        <v>0.41666666666666663</v>
      </c>
      <c r="M68" s="22">
        <f t="shared" si="23"/>
        <v>-8.333333333333337E-2</v>
      </c>
      <c r="N68" s="22">
        <f t="shared" si="24"/>
        <v>0</v>
      </c>
      <c r="O68" s="22">
        <f t="shared" si="25"/>
        <v>0.41666666666666663</v>
      </c>
      <c r="P68" s="22">
        <f t="shared" si="26"/>
        <v>0.41666666666666663</v>
      </c>
      <c r="Q68" s="22">
        <f t="shared" si="27"/>
        <v>0.41666666666666663</v>
      </c>
      <c r="R68" s="23">
        <f t="shared" si="28"/>
        <v>0.41666666666666663</v>
      </c>
      <c r="S68" s="22">
        <f t="shared" si="19"/>
        <v>-8.3333333333333315E-2</v>
      </c>
      <c r="T68" s="22">
        <f t="shared" si="29"/>
        <v>0</v>
      </c>
      <c r="U68" s="21">
        <f t="shared" si="30"/>
        <v>2.083333333333337E-2</v>
      </c>
      <c r="V68" s="22">
        <f t="shared" si="31"/>
        <v>2.083333333333337E-2</v>
      </c>
      <c r="W68" s="24">
        <f t="shared" si="32"/>
        <v>2.083333333333337E-2</v>
      </c>
      <c r="X68" s="21">
        <f t="shared" si="33"/>
        <v>2.083333333333337E-2</v>
      </c>
      <c r="Y68" s="21">
        <f t="shared" si="34"/>
        <v>-2.083333333333337E-2</v>
      </c>
      <c r="Z68" s="21">
        <f t="shared" si="35"/>
        <v>2.083333333333337E-2</v>
      </c>
      <c r="AA68" s="25">
        <f t="shared" si="36"/>
        <v>2.083333333333337E-2</v>
      </c>
    </row>
    <row r="69" spans="2:27" ht="15.75" thickBot="1">
      <c r="B69" s="224"/>
      <c r="C69" s="217"/>
      <c r="D69" s="93">
        <v>43533</v>
      </c>
      <c r="E69" s="66" t="s">
        <v>39</v>
      </c>
      <c r="F69" s="3">
        <v>0.33333333333333331</v>
      </c>
      <c r="G69" s="3">
        <v>0.8125</v>
      </c>
      <c r="H69" s="3">
        <v>0</v>
      </c>
      <c r="I69" s="7">
        <f t="shared" ref="I69:I129" si="37">(O69+X69)</f>
        <v>0.47916666666666669</v>
      </c>
      <c r="J69" s="5">
        <f t="shared" si="20"/>
        <v>0.47916666666666669</v>
      </c>
      <c r="K69" s="21">
        <f t="shared" si="21"/>
        <v>0.45833333333333331</v>
      </c>
      <c r="L69" s="22">
        <f t="shared" si="22"/>
        <v>0.45833333333333331</v>
      </c>
      <c r="M69" s="22">
        <f t="shared" si="23"/>
        <v>-4.1666666666666685E-2</v>
      </c>
      <c r="N69" s="22">
        <f t="shared" si="24"/>
        <v>0</v>
      </c>
      <c r="O69" s="22">
        <f t="shared" si="25"/>
        <v>0.45833333333333331</v>
      </c>
      <c r="P69" s="22">
        <f t="shared" si="26"/>
        <v>-2.083333333333337E-2</v>
      </c>
      <c r="Q69" s="22">
        <f t="shared" si="27"/>
        <v>0</v>
      </c>
      <c r="R69" s="23">
        <f t="shared" si="28"/>
        <v>0</v>
      </c>
      <c r="S69" s="22">
        <f t="shared" si="19"/>
        <v>-4.166666666666663E-2</v>
      </c>
      <c r="T69" s="22">
        <f t="shared" si="29"/>
        <v>0</v>
      </c>
      <c r="U69" s="21">
        <f t="shared" si="30"/>
        <v>2.083333333333337E-2</v>
      </c>
      <c r="V69" s="22">
        <f t="shared" si="31"/>
        <v>2.083333333333337E-2</v>
      </c>
      <c r="W69" s="24">
        <f t="shared" si="32"/>
        <v>2.083333333333337E-2</v>
      </c>
      <c r="X69" s="21">
        <f t="shared" si="33"/>
        <v>2.083333333333337E-2</v>
      </c>
      <c r="Y69" s="21">
        <f t="shared" si="34"/>
        <v>0.45833333333333331</v>
      </c>
      <c r="Z69" s="21">
        <f t="shared" si="35"/>
        <v>0.45833333333333331</v>
      </c>
      <c r="AA69" s="25">
        <f t="shared" si="36"/>
        <v>0.45833333333333331</v>
      </c>
    </row>
    <row r="70" spans="2:27" ht="15.75" thickBot="1">
      <c r="B70" s="224"/>
      <c r="C70" s="217"/>
      <c r="D70" s="93">
        <v>43534</v>
      </c>
      <c r="E70" s="66" t="s">
        <v>39</v>
      </c>
      <c r="F70" s="3">
        <v>0.33333333333333331</v>
      </c>
      <c r="G70" s="3">
        <v>0.8125</v>
      </c>
      <c r="H70" s="3">
        <v>0</v>
      </c>
      <c r="I70" s="7">
        <f t="shared" si="37"/>
        <v>0.47916666666666669</v>
      </c>
      <c r="J70" s="5">
        <f t="shared" si="20"/>
        <v>0.47916666666666669</v>
      </c>
      <c r="K70" s="21">
        <f t="shared" si="21"/>
        <v>0.45833333333333331</v>
      </c>
      <c r="L70" s="22">
        <f t="shared" si="22"/>
        <v>0.45833333333333331</v>
      </c>
      <c r="M70" s="22">
        <f t="shared" si="23"/>
        <v>-4.1666666666666685E-2</v>
      </c>
      <c r="N70" s="22">
        <f t="shared" si="24"/>
        <v>0</v>
      </c>
      <c r="O70" s="22">
        <f t="shared" si="25"/>
        <v>0.45833333333333331</v>
      </c>
      <c r="P70" s="22">
        <f t="shared" si="26"/>
        <v>-2.083333333333337E-2</v>
      </c>
      <c r="Q70" s="22">
        <f t="shared" si="27"/>
        <v>0</v>
      </c>
      <c r="R70" s="23">
        <f t="shared" si="28"/>
        <v>0</v>
      </c>
      <c r="S70" s="22">
        <f t="shared" si="19"/>
        <v>-4.166666666666663E-2</v>
      </c>
      <c r="T70" s="22">
        <f t="shared" si="29"/>
        <v>0</v>
      </c>
      <c r="U70" s="21">
        <f t="shared" si="30"/>
        <v>2.083333333333337E-2</v>
      </c>
      <c r="V70" s="22">
        <f t="shared" si="31"/>
        <v>2.083333333333337E-2</v>
      </c>
      <c r="W70" s="24">
        <f t="shared" si="32"/>
        <v>2.083333333333337E-2</v>
      </c>
      <c r="X70" s="21">
        <f t="shared" si="33"/>
        <v>2.083333333333337E-2</v>
      </c>
      <c r="Y70" s="21">
        <f t="shared" si="34"/>
        <v>0.45833333333333331</v>
      </c>
      <c r="Z70" s="21">
        <f t="shared" si="35"/>
        <v>0.45833333333333331</v>
      </c>
      <c r="AA70" s="25">
        <f t="shared" si="36"/>
        <v>0.45833333333333331</v>
      </c>
    </row>
    <row r="71" spans="2:27" ht="15.75" thickBot="1">
      <c r="B71" s="224"/>
      <c r="C71" s="217"/>
      <c r="D71" s="148">
        <v>43535</v>
      </c>
      <c r="E71" s="66" t="s">
        <v>39</v>
      </c>
      <c r="F71" s="3">
        <v>0.20833333333333334</v>
      </c>
      <c r="G71" s="3">
        <v>0.8125</v>
      </c>
      <c r="H71" s="3">
        <v>0</v>
      </c>
      <c r="I71" s="7"/>
      <c r="J71" s="5">
        <f t="shared" si="20"/>
        <v>0</v>
      </c>
      <c r="K71" s="21">
        <f t="shared" si="21"/>
        <v>0.49999999999999989</v>
      </c>
      <c r="L71" s="22">
        <f t="shared" si="22"/>
        <v>0.49999999999999989</v>
      </c>
      <c r="M71" s="22">
        <f t="shared" si="23"/>
        <v>-1.1102230246251565E-16</v>
      </c>
      <c r="N71" s="22">
        <f t="shared" si="24"/>
        <v>0</v>
      </c>
      <c r="O71" s="22">
        <f t="shared" si="25"/>
        <v>0.49999999999999989</v>
      </c>
      <c r="P71" s="22">
        <f t="shared" si="26"/>
        <v>0.49999999999999989</v>
      </c>
      <c r="Q71" s="22">
        <f t="shared" si="27"/>
        <v>0.49999999999999989</v>
      </c>
      <c r="R71" s="23">
        <f t="shared" si="28"/>
        <v>0.49999999999999989</v>
      </c>
      <c r="S71" s="22">
        <f t="shared" si="19"/>
        <v>8.3333333333333343E-2</v>
      </c>
      <c r="T71" s="22">
        <f t="shared" si="29"/>
        <v>8.3333333333333343E-2</v>
      </c>
      <c r="U71" s="21">
        <f t="shared" si="30"/>
        <v>2.083333333333337E-2</v>
      </c>
      <c r="V71" s="22">
        <f t="shared" si="31"/>
        <v>2.083333333333337E-2</v>
      </c>
      <c r="W71" s="24">
        <f t="shared" si="32"/>
        <v>0.10416666666666671</v>
      </c>
      <c r="X71" s="21">
        <f t="shared" si="33"/>
        <v>0.10416666666666671</v>
      </c>
      <c r="Y71" s="21">
        <f t="shared" si="34"/>
        <v>-0.10416666666666671</v>
      </c>
      <c r="Z71" s="21">
        <f t="shared" si="35"/>
        <v>0.10416666666666671</v>
      </c>
      <c r="AA71" s="25">
        <f t="shared" si="36"/>
        <v>0.10416666666666671</v>
      </c>
    </row>
    <row r="72" spans="2:27" ht="15.75" thickBot="1">
      <c r="B72" s="224"/>
      <c r="C72" s="217"/>
      <c r="D72" s="148">
        <v>43536</v>
      </c>
      <c r="E72" s="66" t="s">
        <v>39</v>
      </c>
      <c r="F72" s="3">
        <v>0.33333333333333331</v>
      </c>
      <c r="G72" s="3">
        <v>0.8125</v>
      </c>
      <c r="H72" s="3">
        <v>0</v>
      </c>
      <c r="I72" s="7"/>
      <c r="J72" s="5">
        <f t="shared" si="20"/>
        <v>0</v>
      </c>
      <c r="K72" s="21">
        <f t="shared" si="21"/>
        <v>0.45833333333333331</v>
      </c>
      <c r="L72" s="22">
        <f t="shared" si="22"/>
        <v>0.45833333333333331</v>
      </c>
      <c r="M72" s="22">
        <f t="shared" si="23"/>
        <v>-4.1666666666666685E-2</v>
      </c>
      <c r="N72" s="22">
        <f t="shared" si="24"/>
        <v>0</v>
      </c>
      <c r="O72" s="22">
        <f t="shared" si="25"/>
        <v>0.45833333333333331</v>
      </c>
      <c r="P72" s="22">
        <f t="shared" si="26"/>
        <v>0.45833333333333331</v>
      </c>
      <c r="Q72" s="22">
        <f t="shared" si="27"/>
        <v>0.45833333333333331</v>
      </c>
      <c r="R72" s="23">
        <f t="shared" si="28"/>
        <v>0.45833333333333331</v>
      </c>
      <c r="S72" s="22">
        <f t="shared" si="19"/>
        <v>-4.166666666666663E-2</v>
      </c>
      <c r="T72" s="22">
        <f t="shared" si="29"/>
        <v>0</v>
      </c>
      <c r="U72" s="21">
        <f t="shared" si="30"/>
        <v>2.083333333333337E-2</v>
      </c>
      <c r="V72" s="22">
        <f t="shared" si="31"/>
        <v>2.083333333333337E-2</v>
      </c>
      <c r="W72" s="24">
        <f t="shared" si="32"/>
        <v>2.083333333333337E-2</v>
      </c>
      <c r="X72" s="21">
        <f t="shared" si="33"/>
        <v>2.083333333333337E-2</v>
      </c>
      <c r="Y72" s="21">
        <f t="shared" si="34"/>
        <v>-2.083333333333337E-2</v>
      </c>
      <c r="Z72" s="21">
        <f t="shared" si="35"/>
        <v>2.083333333333337E-2</v>
      </c>
      <c r="AA72" s="25">
        <f t="shared" si="36"/>
        <v>2.083333333333337E-2</v>
      </c>
    </row>
    <row r="73" spans="2:27" ht="15.75" thickBot="1">
      <c r="B73" s="224"/>
      <c r="C73" s="217"/>
      <c r="D73" s="148">
        <v>43537</v>
      </c>
      <c r="E73" s="66" t="s">
        <v>39</v>
      </c>
      <c r="F73" s="3">
        <v>0.33333333333333331</v>
      </c>
      <c r="G73" s="3">
        <v>0.8125</v>
      </c>
      <c r="H73" s="3">
        <v>0</v>
      </c>
      <c r="I73" s="7"/>
      <c r="J73" s="5">
        <f t="shared" si="20"/>
        <v>0</v>
      </c>
      <c r="K73" s="21">
        <f t="shared" si="21"/>
        <v>0.45833333333333331</v>
      </c>
      <c r="L73" s="22">
        <f t="shared" si="22"/>
        <v>0.45833333333333331</v>
      </c>
      <c r="M73" s="22">
        <f t="shared" si="23"/>
        <v>-4.1666666666666685E-2</v>
      </c>
      <c r="N73" s="22">
        <f t="shared" si="24"/>
        <v>0</v>
      </c>
      <c r="O73" s="22">
        <f t="shared" si="25"/>
        <v>0.45833333333333331</v>
      </c>
      <c r="P73" s="22">
        <f t="shared" si="26"/>
        <v>0.45833333333333331</v>
      </c>
      <c r="Q73" s="22">
        <f t="shared" si="27"/>
        <v>0.45833333333333331</v>
      </c>
      <c r="R73" s="23">
        <f t="shared" si="28"/>
        <v>0.45833333333333331</v>
      </c>
      <c r="S73" s="22">
        <f t="shared" si="19"/>
        <v>-4.166666666666663E-2</v>
      </c>
      <c r="T73" s="22">
        <f t="shared" si="29"/>
        <v>0</v>
      </c>
      <c r="U73" s="21">
        <f t="shared" si="30"/>
        <v>2.083333333333337E-2</v>
      </c>
      <c r="V73" s="22">
        <f t="shared" si="31"/>
        <v>2.083333333333337E-2</v>
      </c>
      <c r="W73" s="24">
        <f t="shared" si="32"/>
        <v>2.083333333333337E-2</v>
      </c>
      <c r="X73" s="21">
        <f t="shared" si="33"/>
        <v>2.083333333333337E-2</v>
      </c>
      <c r="Y73" s="21">
        <f t="shared" si="34"/>
        <v>-2.083333333333337E-2</v>
      </c>
      <c r="Z73" s="21">
        <f t="shared" si="35"/>
        <v>2.083333333333337E-2</v>
      </c>
      <c r="AA73" s="25">
        <f t="shared" si="36"/>
        <v>2.083333333333337E-2</v>
      </c>
    </row>
    <row r="74" spans="2:27" ht="15.75" thickBot="1">
      <c r="B74" s="224"/>
      <c r="C74" s="217"/>
      <c r="D74" s="148">
        <v>43538</v>
      </c>
      <c r="E74" s="66" t="s">
        <v>39</v>
      </c>
      <c r="F74" s="3">
        <v>0.25</v>
      </c>
      <c r="G74" s="3">
        <v>0.8125</v>
      </c>
      <c r="H74" s="3">
        <v>0</v>
      </c>
      <c r="I74" s="7"/>
      <c r="J74" s="5">
        <f t="shared" si="20"/>
        <v>0</v>
      </c>
      <c r="K74" s="21">
        <f t="shared" si="21"/>
        <v>0.49999999999999994</v>
      </c>
      <c r="L74" s="22">
        <f t="shared" si="22"/>
        <v>0.49999999999999994</v>
      </c>
      <c r="M74" s="22">
        <f t="shared" si="23"/>
        <v>-5.5511151231257827E-17</v>
      </c>
      <c r="N74" s="22">
        <f t="shared" si="24"/>
        <v>0</v>
      </c>
      <c r="O74" s="22">
        <f t="shared" si="25"/>
        <v>0.49999999999999994</v>
      </c>
      <c r="P74" s="22">
        <f t="shared" si="26"/>
        <v>0.49999999999999994</v>
      </c>
      <c r="Q74" s="22">
        <f t="shared" si="27"/>
        <v>0.49999999999999994</v>
      </c>
      <c r="R74" s="23">
        <f t="shared" si="28"/>
        <v>0.49999999999999994</v>
      </c>
      <c r="S74" s="22">
        <f t="shared" si="19"/>
        <v>4.1666666666666685E-2</v>
      </c>
      <c r="T74" s="22">
        <f t="shared" si="29"/>
        <v>4.1666666666666685E-2</v>
      </c>
      <c r="U74" s="21">
        <f t="shared" si="30"/>
        <v>2.083333333333337E-2</v>
      </c>
      <c r="V74" s="22">
        <f t="shared" si="31"/>
        <v>2.083333333333337E-2</v>
      </c>
      <c r="W74" s="24">
        <f t="shared" si="32"/>
        <v>6.2500000000000056E-2</v>
      </c>
      <c r="X74" s="21">
        <f t="shared" si="33"/>
        <v>6.2500000000000056E-2</v>
      </c>
      <c r="Y74" s="21">
        <f t="shared" si="34"/>
        <v>-6.2500000000000056E-2</v>
      </c>
      <c r="Z74" s="21">
        <f t="shared" si="35"/>
        <v>6.2500000000000056E-2</v>
      </c>
      <c r="AA74" s="25">
        <f t="shared" si="36"/>
        <v>6.2500000000000056E-2</v>
      </c>
    </row>
    <row r="75" spans="2:27" ht="15.75" thickBot="1">
      <c r="B75" s="224"/>
      <c r="C75" s="217"/>
      <c r="D75" s="148">
        <v>43539</v>
      </c>
      <c r="E75" s="66" t="s">
        <v>39</v>
      </c>
      <c r="F75" s="3">
        <v>0.33333333333333331</v>
      </c>
      <c r="G75" s="3">
        <v>0.8125</v>
      </c>
      <c r="H75" s="3">
        <v>0</v>
      </c>
      <c r="I75" s="7"/>
      <c r="J75" s="5">
        <f t="shared" si="20"/>
        <v>0</v>
      </c>
      <c r="K75" s="21">
        <f t="shared" si="21"/>
        <v>0.45833333333333331</v>
      </c>
      <c r="L75" s="22">
        <f t="shared" si="22"/>
        <v>0.45833333333333331</v>
      </c>
      <c r="M75" s="22">
        <f t="shared" si="23"/>
        <v>-4.1666666666666685E-2</v>
      </c>
      <c r="N75" s="22">
        <f t="shared" si="24"/>
        <v>0</v>
      </c>
      <c r="O75" s="22">
        <f t="shared" si="25"/>
        <v>0.45833333333333331</v>
      </c>
      <c r="P75" s="22">
        <f t="shared" si="26"/>
        <v>0.45833333333333331</v>
      </c>
      <c r="Q75" s="22">
        <f t="shared" si="27"/>
        <v>0.45833333333333331</v>
      </c>
      <c r="R75" s="23">
        <f t="shared" si="28"/>
        <v>0.45833333333333331</v>
      </c>
      <c r="S75" s="22">
        <f t="shared" si="19"/>
        <v>-4.166666666666663E-2</v>
      </c>
      <c r="T75" s="22">
        <f t="shared" si="29"/>
        <v>0</v>
      </c>
      <c r="U75" s="21">
        <f t="shared" si="30"/>
        <v>2.083333333333337E-2</v>
      </c>
      <c r="V75" s="22">
        <f t="shared" si="31"/>
        <v>2.083333333333337E-2</v>
      </c>
      <c r="W75" s="24">
        <f t="shared" si="32"/>
        <v>2.083333333333337E-2</v>
      </c>
      <c r="X75" s="21">
        <f t="shared" si="33"/>
        <v>2.083333333333337E-2</v>
      </c>
      <c r="Y75" s="21">
        <f t="shared" si="34"/>
        <v>-2.083333333333337E-2</v>
      </c>
      <c r="Z75" s="21">
        <f t="shared" si="35"/>
        <v>2.083333333333337E-2</v>
      </c>
      <c r="AA75" s="25">
        <f t="shared" si="36"/>
        <v>2.083333333333337E-2</v>
      </c>
    </row>
    <row r="76" spans="2:27" ht="15.75" thickBot="1">
      <c r="B76" s="225"/>
      <c r="C76" s="217"/>
      <c r="D76" s="93">
        <v>43540</v>
      </c>
      <c r="E76" s="66" t="s">
        <v>39</v>
      </c>
      <c r="F76" s="3">
        <v>0.33333333333333331</v>
      </c>
      <c r="G76" s="3">
        <v>0.8125</v>
      </c>
      <c r="H76" s="3">
        <v>0</v>
      </c>
      <c r="I76" s="7">
        <f t="shared" si="37"/>
        <v>0.47916666666666669</v>
      </c>
      <c r="J76" s="5">
        <f t="shared" si="20"/>
        <v>0.47916666666666669</v>
      </c>
      <c r="K76" s="21">
        <f t="shared" si="21"/>
        <v>0.45833333333333331</v>
      </c>
      <c r="L76" s="22">
        <f t="shared" si="22"/>
        <v>0.45833333333333331</v>
      </c>
      <c r="M76" s="22">
        <f t="shared" si="23"/>
        <v>-4.1666666666666685E-2</v>
      </c>
      <c r="N76" s="22">
        <f t="shared" si="24"/>
        <v>0</v>
      </c>
      <c r="O76" s="22">
        <f t="shared" si="25"/>
        <v>0.45833333333333331</v>
      </c>
      <c r="P76" s="22">
        <f t="shared" si="26"/>
        <v>-2.083333333333337E-2</v>
      </c>
      <c r="Q76" s="22">
        <f t="shared" si="27"/>
        <v>0</v>
      </c>
      <c r="R76" s="23">
        <f t="shared" si="28"/>
        <v>0</v>
      </c>
      <c r="S76" s="22">
        <f t="shared" si="19"/>
        <v>-4.166666666666663E-2</v>
      </c>
      <c r="T76" s="22">
        <f t="shared" si="29"/>
        <v>0</v>
      </c>
      <c r="U76" s="21">
        <f t="shared" si="30"/>
        <v>2.083333333333337E-2</v>
      </c>
      <c r="V76" s="22">
        <f t="shared" si="31"/>
        <v>2.083333333333337E-2</v>
      </c>
      <c r="W76" s="24">
        <f t="shared" si="32"/>
        <v>2.083333333333337E-2</v>
      </c>
      <c r="X76" s="21">
        <f t="shared" si="33"/>
        <v>2.083333333333337E-2</v>
      </c>
      <c r="Y76" s="21">
        <f t="shared" si="34"/>
        <v>0.45833333333333331</v>
      </c>
      <c r="Z76" s="21">
        <f t="shared" si="35"/>
        <v>0.45833333333333331</v>
      </c>
      <c r="AA76" s="25">
        <f t="shared" si="36"/>
        <v>0.45833333333333331</v>
      </c>
    </row>
    <row r="77" spans="2:27" ht="15.75" thickBot="1">
      <c r="B77" s="99" t="s">
        <v>9</v>
      </c>
      <c r="C77" s="217"/>
      <c r="D77" s="93">
        <v>43541</v>
      </c>
      <c r="E77" s="66" t="s">
        <v>39</v>
      </c>
      <c r="F77" s="3">
        <v>0.33333333333333331</v>
      </c>
      <c r="G77" s="3">
        <v>0.8125</v>
      </c>
      <c r="H77" s="3">
        <v>0</v>
      </c>
      <c r="I77" s="7">
        <f t="shared" si="37"/>
        <v>0.47916666666666669</v>
      </c>
      <c r="J77" s="5">
        <f t="shared" si="20"/>
        <v>0.47916666666666669</v>
      </c>
      <c r="K77" s="21">
        <f t="shared" si="21"/>
        <v>0.45833333333333331</v>
      </c>
      <c r="L77" s="22">
        <f t="shared" si="22"/>
        <v>0.45833333333333331</v>
      </c>
      <c r="M77" s="22">
        <f t="shared" si="23"/>
        <v>-4.1666666666666685E-2</v>
      </c>
      <c r="N77" s="22">
        <f t="shared" si="24"/>
        <v>0</v>
      </c>
      <c r="O77" s="22">
        <f t="shared" si="25"/>
        <v>0.45833333333333331</v>
      </c>
      <c r="P77" s="22">
        <f t="shared" si="26"/>
        <v>-2.083333333333337E-2</v>
      </c>
      <c r="Q77" s="22">
        <f t="shared" si="27"/>
        <v>0</v>
      </c>
      <c r="R77" s="23">
        <f t="shared" si="28"/>
        <v>0</v>
      </c>
      <c r="S77" s="22">
        <f t="shared" si="19"/>
        <v>-4.166666666666663E-2</v>
      </c>
      <c r="T77" s="22">
        <f t="shared" si="29"/>
        <v>0</v>
      </c>
      <c r="U77" s="21">
        <f t="shared" si="30"/>
        <v>2.083333333333337E-2</v>
      </c>
      <c r="V77" s="22">
        <f t="shared" si="31"/>
        <v>2.083333333333337E-2</v>
      </c>
      <c r="W77" s="24">
        <f t="shared" si="32"/>
        <v>2.083333333333337E-2</v>
      </c>
      <c r="X77" s="21">
        <f t="shared" si="33"/>
        <v>2.083333333333337E-2</v>
      </c>
      <c r="Y77" s="21">
        <f t="shared" si="34"/>
        <v>0.45833333333333331</v>
      </c>
      <c r="Z77" s="21">
        <f t="shared" si="35"/>
        <v>0.45833333333333331</v>
      </c>
      <c r="AA77" s="25">
        <f t="shared" si="36"/>
        <v>0.45833333333333331</v>
      </c>
    </row>
    <row r="78" spans="2:27" ht="15.75" thickBot="1">
      <c r="B78" s="223">
        <f>SUM(AA61:AA91)</f>
        <v>4.7500000000000018</v>
      </c>
      <c r="C78" s="217"/>
      <c r="D78" s="148">
        <v>43542</v>
      </c>
      <c r="E78" s="66" t="s">
        <v>39</v>
      </c>
      <c r="F78" s="3">
        <v>0.33333333333333331</v>
      </c>
      <c r="G78" s="3">
        <v>0.8125</v>
      </c>
      <c r="H78" s="3">
        <v>0</v>
      </c>
      <c r="I78" s="7"/>
      <c r="J78" s="5">
        <f t="shared" si="20"/>
        <v>0</v>
      </c>
      <c r="K78" s="21">
        <f t="shared" si="21"/>
        <v>0.45833333333333331</v>
      </c>
      <c r="L78" s="22">
        <f t="shared" si="22"/>
        <v>0.45833333333333331</v>
      </c>
      <c r="M78" s="22">
        <f t="shared" si="23"/>
        <v>-4.1666666666666685E-2</v>
      </c>
      <c r="N78" s="22">
        <f t="shared" si="24"/>
        <v>0</v>
      </c>
      <c r="O78" s="22">
        <f t="shared" si="25"/>
        <v>0.45833333333333331</v>
      </c>
      <c r="P78" s="22">
        <f t="shared" si="26"/>
        <v>0.45833333333333331</v>
      </c>
      <c r="Q78" s="22">
        <f t="shared" si="27"/>
        <v>0.45833333333333331</v>
      </c>
      <c r="R78" s="23">
        <f t="shared" si="28"/>
        <v>0.45833333333333331</v>
      </c>
      <c r="S78" s="22">
        <f t="shared" si="19"/>
        <v>-4.166666666666663E-2</v>
      </c>
      <c r="T78" s="22">
        <f t="shared" si="29"/>
        <v>0</v>
      </c>
      <c r="U78" s="21">
        <f t="shared" si="30"/>
        <v>2.083333333333337E-2</v>
      </c>
      <c r="V78" s="22">
        <f t="shared" si="31"/>
        <v>2.083333333333337E-2</v>
      </c>
      <c r="W78" s="24">
        <f t="shared" si="32"/>
        <v>2.083333333333337E-2</v>
      </c>
      <c r="X78" s="21">
        <f t="shared" si="33"/>
        <v>2.083333333333337E-2</v>
      </c>
      <c r="Y78" s="21">
        <f t="shared" si="34"/>
        <v>-2.083333333333337E-2</v>
      </c>
      <c r="Z78" s="21">
        <f t="shared" si="35"/>
        <v>2.083333333333337E-2</v>
      </c>
      <c r="AA78" s="25">
        <f t="shared" si="36"/>
        <v>2.083333333333337E-2</v>
      </c>
    </row>
    <row r="79" spans="2:27" ht="15.75" thickBot="1">
      <c r="B79" s="224"/>
      <c r="C79" s="217"/>
      <c r="D79" s="148">
        <v>43543</v>
      </c>
      <c r="E79" s="66" t="s">
        <v>39</v>
      </c>
      <c r="F79" s="3">
        <v>0.33333333333333331</v>
      </c>
      <c r="G79" s="3">
        <v>0.8125</v>
      </c>
      <c r="H79" s="3">
        <v>0</v>
      </c>
      <c r="I79" s="7"/>
      <c r="J79" s="5">
        <f t="shared" si="20"/>
        <v>0</v>
      </c>
      <c r="K79" s="21">
        <f t="shared" si="21"/>
        <v>0.45833333333333331</v>
      </c>
      <c r="L79" s="22">
        <f t="shared" si="22"/>
        <v>0.45833333333333331</v>
      </c>
      <c r="M79" s="22">
        <f t="shared" si="23"/>
        <v>-4.1666666666666685E-2</v>
      </c>
      <c r="N79" s="22">
        <f t="shared" si="24"/>
        <v>0</v>
      </c>
      <c r="O79" s="22">
        <f t="shared" si="25"/>
        <v>0.45833333333333331</v>
      </c>
      <c r="P79" s="22">
        <f t="shared" si="26"/>
        <v>0.45833333333333331</v>
      </c>
      <c r="Q79" s="22">
        <f t="shared" si="27"/>
        <v>0.45833333333333331</v>
      </c>
      <c r="R79" s="23">
        <f t="shared" si="28"/>
        <v>0.45833333333333331</v>
      </c>
      <c r="S79" s="22">
        <f t="shared" si="19"/>
        <v>-4.166666666666663E-2</v>
      </c>
      <c r="T79" s="22">
        <f t="shared" si="29"/>
        <v>0</v>
      </c>
      <c r="U79" s="21">
        <f t="shared" si="30"/>
        <v>2.083333333333337E-2</v>
      </c>
      <c r="V79" s="22">
        <f t="shared" si="31"/>
        <v>2.083333333333337E-2</v>
      </c>
      <c r="W79" s="24">
        <f t="shared" si="32"/>
        <v>2.083333333333337E-2</v>
      </c>
      <c r="X79" s="21">
        <f t="shared" si="33"/>
        <v>2.083333333333337E-2</v>
      </c>
      <c r="Y79" s="21">
        <f t="shared" si="34"/>
        <v>-2.083333333333337E-2</v>
      </c>
      <c r="Z79" s="21">
        <f t="shared" si="35"/>
        <v>2.083333333333337E-2</v>
      </c>
      <c r="AA79" s="25">
        <f t="shared" si="36"/>
        <v>2.083333333333337E-2</v>
      </c>
    </row>
    <row r="80" spans="2:27" ht="15.75" thickBot="1">
      <c r="B80" s="224"/>
      <c r="C80" s="217"/>
      <c r="D80" s="148">
        <v>43544</v>
      </c>
      <c r="E80" s="66" t="s">
        <v>39</v>
      </c>
      <c r="F80" s="3">
        <v>0.33333333333333331</v>
      </c>
      <c r="G80" s="3">
        <v>0.8125</v>
      </c>
      <c r="H80" s="3">
        <v>0</v>
      </c>
      <c r="I80" s="7"/>
      <c r="J80" s="5">
        <f t="shared" si="20"/>
        <v>0</v>
      </c>
      <c r="K80" s="21">
        <f t="shared" si="21"/>
        <v>0.45833333333333331</v>
      </c>
      <c r="L80" s="22">
        <f t="shared" si="22"/>
        <v>0.45833333333333331</v>
      </c>
      <c r="M80" s="22">
        <f t="shared" si="23"/>
        <v>-4.1666666666666685E-2</v>
      </c>
      <c r="N80" s="22">
        <f t="shared" si="24"/>
        <v>0</v>
      </c>
      <c r="O80" s="22">
        <f t="shared" si="25"/>
        <v>0.45833333333333331</v>
      </c>
      <c r="P80" s="22">
        <f t="shared" si="26"/>
        <v>0.45833333333333331</v>
      </c>
      <c r="Q80" s="22">
        <f t="shared" si="27"/>
        <v>0.45833333333333331</v>
      </c>
      <c r="R80" s="23">
        <f t="shared" si="28"/>
        <v>0.45833333333333331</v>
      </c>
      <c r="S80" s="22">
        <f t="shared" ref="S80:S143" si="38">($AB$5-F80)</f>
        <v>-4.166666666666663E-2</v>
      </c>
      <c r="T80" s="22">
        <f t="shared" si="29"/>
        <v>0</v>
      </c>
      <c r="U80" s="21">
        <f t="shared" si="30"/>
        <v>2.083333333333337E-2</v>
      </c>
      <c r="V80" s="22">
        <f t="shared" si="31"/>
        <v>2.083333333333337E-2</v>
      </c>
      <c r="W80" s="24">
        <f t="shared" si="32"/>
        <v>2.083333333333337E-2</v>
      </c>
      <c r="X80" s="21">
        <f t="shared" si="33"/>
        <v>2.083333333333337E-2</v>
      </c>
      <c r="Y80" s="21">
        <f t="shared" si="34"/>
        <v>-2.083333333333337E-2</v>
      </c>
      <c r="Z80" s="21">
        <f t="shared" si="35"/>
        <v>2.083333333333337E-2</v>
      </c>
      <c r="AA80" s="25">
        <f t="shared" si="36"/>
        <v>2.083333333333337E-2</v>
      </c>
    </row>
    <row r="81" spans="2:27" ht="15.75" thickBot="1">
      <c r="B81" s="224"/>
      <c r="C81" s="217"/>
      <c r="D81" s="148">
        <v>43545</v>
      </c>
      <c r="E81" s="66" t="s">
        <v>39</v>
      </c>
      <c r="F81" s="3">
        <v>0.25</v>
      </c>
      <c r="G81" s="3">
        <v>0.8125</v>
      </c>
      <c r="H81" s="3">
        <v>0</v>
      </c>
      <c r="I81" s="7"/>
      <c r="J81" s="5">
        <f t="shared" si="20"/>
        <v>0</v>
      </c>
      <c r="K81" s="21">
        <f t="shared" si="21"/>
        <v>0.49999999999999994</v>
      </c>
      <c r="L81" s="22">
        <f t="shared" si="22"/>
        <v>0.49999999999999994</v>
      </c>
      <c r="M81" s="22">
        <f t="shared" si="23"/>
        <v>-5.5511151231257827E-17</v>
      </c>
      <c r="N81" s="22">
        <f t="shared" si="24"/>
        <v>0</v>
      </c>
      <c r="O81" s="22">
        <f t="shared" si="25"/>
        <v>0.49999999999999994</v>
      </c>
      <c r="P81" s="22">
        <f t="shared" si="26"/>
        <v>0.49999999999999994</v>
      </c>
      <c r="Q81" s="22">
        <f t="shared" si="27"/>
        <v>0.49999999999999994</v>
      </c>
      <c r="R81" s="23">
        <f t="shared" si="28"/>
        <v>0.49999999999999994</v>
      </c>
      <c r="S81" s="22">
        <f t="shared" si="38"/>
        <v>4.1666666666666685E-2</v>
      </c>
      <c r="T81" s="22">
        <f t="shared" si="29"/>
        <v>4.1666666666666685E-2</v>
      </c>
      <c r="U81" s="21">
        <f t="shared" si="30"/>
        <v>2.083333333333337E-2</v>
      </c>
      <c r="V81" s="22">
        <f t="shared" si="31"/>
        <v>2.083333333333337E-2</v>
      </c>
      <c r="W81" s="24">
        <f t="shared" si="32"/>
        <v>6.2500000000000056E-2</v>
      </c>
      <c r="X81" s="21">
        <f t="shared" si="33"/>
        <v>6.2500000000000056E-2</v>
      </c>
      <c r="Y81" s="21">
        <f t="shared" si="34"/>
        <v>-6.2500000000000056E-2</v>
      </c>
      <c r="Z81" s="21">
        <f t="shared" si="35"/>
        <v>6.2500000000000056E-2</v>
      </c>
      <c r="AA81" s="25">
        <f t="shared" si="36"/>
        <v>6.2500000000000056E-2</v>
      </c>
    </row>
    <row r="82" spans="2:27" ht="15.75" thickBot="1">
      <c r="B82" s="224"/>
      <c r="C82" s="217"/>
      <c r="D82" s="148">
        <v>43546</v>
      </c>
      <c r="E82" s="66" t="s">
        <v>39</v>
      </c>
      <c r="F82" s="3">
        <v>0.33333333333333331</v>
      </c>
      <c r="G82" s="3">
        <v>0.8125</v>
      </c>
      <c r="H82" s="3">
        <v>0</v>
      </c>
      <c r="I82" s="7"/>
      <c r="J82" s="5">
        <f t="shared" si="20"/>
        <v>0</v>
      </c>
      <c r="K82" s="21">
        <f t="shared" si="21"/>
        <v>0.45833333333333331</v>
      </c>
      <c r="L82" s="22">
        <f t="shared" si="22"/>
        <v>0.45833333333333331</v>
      </c>
      <c r="M82" s="22">
        <f t="shared" si="23"/>
        <v>-4.1666666666666685E-2</v>
      </c>
      <c r="N82" s="22">
        <f t="shared" si="24"/>
        <v>0</v>
      </c>
      <c r="O82" s="22">
        <f t="shared" si="25"/>
        <v>0.45833333333333331</v>
      </c>
      <c r="P82" s="22">
        <f t="shared" si="26"/>
        <v>0.45833333333333331</v>
      </c>
      <c r="Q82" s="22">
        <f t="shared" si="27"/>
        <v>0.45833333333333331</v>
      </c>
      <c r="R82" s="23">
        <f t="shared" si="28"/>
        <v>0.45833333333333331</v>
      </c>
      <c r="S82" s="22">
        <f t="shared" si="38"/>
        <v>-4.166666666666663E-2</v>
      </c>
      <c r="T82" s="22">
        <f t="shared" si="29"/>
        <v>0</v>
      </c>
      <c r="U82" s="21">
        <f t="shared" si="30"/>
        <v>2.083333333333337E-2</v>
      </c>
      <c r="V82" s="22">
        <f t="shared" si="31"/>
        <v>2.083333333333337E-2</v>
      </c>
      <c r="W82" s="24">
        <f t="shared" si="32"/>
        <v>2.083333333333337E-2</v>
      </c>
      <c r="X82" s="21">
        <f t="shared" si="33"/>
        <v>2.083333333333337E-2</v>
      </c>
      <c r="Y82" s="21">
        <f t="shared" si="34"/>
        <v>-2.083333333333337E-2</v>
      </c>
      <c r="Z82" s="21">
        <f t="shared" si="35"/>
        <v>2.083333333333337E-2</v>
      </c>
      <c r="AA82" s="25">
        <f t="shared" si="36"/>
        <v>2.083333333333337E-2</v>
      </c>
    </row>
    <row r="83" spans="2:27" ht="15.75" thickBot="1">
      <c r="B83" s="224"/>
      <c r="C83" s="217"/>
      <c r="D83" s="93">
        <v>43547</v>
      </c>
      <c r="E83" s="66" t="s">
        <v>39</v>
      </c>
      <c r="F83" s="3">
        <v>0.33333333333333331</v>
      </c>
      <c r="G83" s="3">
        <v>0.8125</v>
      </c>
      <c r="H83" s="3">
        <v>0</v>
      </c>
      <c r="I83" s="7">
        <f t="shared" si="37"/>
        <v>0.47916666666666669</v>
      </c>
      <c r="J83" s="5">
        <f t="shared" si="20"/>
        <v>0.47916666666666669</v>
      </c>
      <c r="K83" s="21">
        <f t="shared" si="21"/>
        <v>0.45833333333333331</v>
      </c>
      <c r="L83" s="22">
        <f t="shared" si="22"/>
        <v>0.45833333333333331</v>
      </c>
      <c r="M83" s="22">
        <f t="shared" si="23"/>
        <v>-4.1666666666666685E-2</v>
      </c>
      <c r="N83" s="22">
        <f t="shared" si="24"/>
        <v>0</v>
      </c>
      <c r="O83" s="22">
        <f t="shared" si="25"/>
        <v>0.45833333333333331</v>
      </c>
      <c r="P83" s="22">
        <f t="shared" si="26"/>
        <v>-2.083333333333337E-2</v>
      </c>
      <c r="Q83" s="22">
        <f t="shared" si="27"/>
        <v>0</v>
      </c>
      <c r="R83" s="23">
        <f t="shared" si="28"/>
        <v>0</v>
      </c>
      <c r="S83" s="22">
        <f t="shared" si="38"/>
        <v>-4.166666666666663E-2</v>
      </c>
      <c r="T83" s="22">
        <f t="shared" si="29"/>
        <v>0</v>
      </c>
      <c r="U83" s="21">
        <f t="shared" si="30"/>
        <v>2.083333333333337E-2</v>
      </c>
      <c r="V83" s="22">
        <f t="shared" si="31"/>
        <v>2.083333333333337E-2</v>
      </c>
      <c r="W83" s="24">
        <f t="shared" si="32"/>
        <v>2.083333333333337E-2</v>
      </c>
      <c r="X83" s="21">
        <f t="shared" si="33"/>
        <v>2.083333333333337E-2</v>
      </c>
      <c r="Y83" s="21">
        <f t="shared" si="34"/>
        <v>0.45833333333333331</v>
      </c>
      <c r="Z83" s="21">
        <f t="shared" si="35"/>
        <v>0.45833333333333331</v>
      </c>
      <c r="AA83" s="25">
        <f t="shared" si="36"/>
        <v>0.45833333333333331</v>
      </c>
    </row>
    <row r="84" spans="2:27" ht="15.75" thickBot="1">
      <c r="B84" s="224"/>
      <c r="C84" s="217"/>
      <c r="D84" s="93">
        <v>43548</v>
      </c>
      <c r="E84" s="66" t="s">
        <v>39</v>
      </c>
      <c r="F84" s="3">
        <v>0.33333333333333331</v>
      </c>
      <c r="G84" s="3">
        <v>0.8125</v>
      </c>
      <c r="H84" s="3">
        <v>0</v>
      </c>
      <c r="I84" s="7">
        <f t="shared" si="37"/>
        <v>0.47916666666666669</v>
      </c>
      <c r="J84" s="5">
        <f t="shared" si="20"/>
        <v>0.47916666666666669</v>
      </c>
      <c r="K84" s="21">
        <f t="shared" si="21"/>
        <v>0.45833333333333331</v>
      </c>
      <c r="L84" s="22">
        <f t="shared" si="22"/>
        <v>0.45833333333333331</v>
      </c>
      <c r="M84" s="22">
        <f t="shared" si="23"/>
        <v>-4.1666666666666685E-2</v>
      </c>
      <c r="N84" s="22">
        <f t="shared" si="24"/>
        <v>0</v>
      </c>
      <c r="O84" s="22">
        <f t="shared" si="25"/>
        <v>0.45833333333333331</v>
      </c>
      <c r="P84" s="22">
        <f t="shared" si="26"/>
        <v>-2.083333333333337E-2</v>
      </c>
      <c r="Q84" s="22">
        <f t="shared" si="27"/>
        <v>0</v>
      </c>
      <c r="R84" s="23">
        <f t="shared" si="28"/>
        <v>0</v>
      </c>
      <c r="S84" s="22">
        <f t="shared" si="38"/>
        <v>-4.166666666666663E-2</v>
      </c>
      <c r="T84" s="22">
        <f t="shared" si="29"/>
        <v>0</v>
      </c>
      <c r="U84" s="21">
        <f t="shared" si="30"/>
        <v>2.083333333333337E-2</v>
      </c>
      <c r="V84" s="22">
        <f t="shared" si="31"/>
        <v>2.083333333333337E-2</v>
      </c>
      <c r="W84" s="24">
        <f t="shared" si="32"/>
        <v>2.083333333333337E-2</v>
      </c>
      <c r="X84" s="21">
        <f t="shared" si="33"/>
        <v>2.083333333333337E-2</v>
      </c>
      <c r="Y84" s="21">
        <f t="shared" si="34"/>
        <v>0.45833333333333331</v>
      </c>
      <c r="Z84" s="21">
        <f t="shared" si="35"/>
        <v>0.45833333333333331</v>
      </c>
      <c r="AA84" s="25">
        <f t="shared" si="36"/>
        <v>0.45833333333333331</v>
      </c>
    </row>
    <row r="85" spans="2:27" ht="15.75" thickBot="1">
      <c r="B85" s="224"/>
      <c r="C85" s="217"/>
      <c r="D85" s="148">
        <v>43549</v>
      </c>
      <c r="E85" s="66" t="s">
        <v>39</v>
      </c>
      <c r="F85" s="3">
        <v>0.33333333333333331</v>
      </c>
      <c r="G85" s="3">
        <v>0.8125</v>
      </c>
      <c r="H85" s="3">
        <v>0</v>
      </c>
      <c r="I85" s="7"/>
      <c r="J85" s="5">
        <f t="shared" si="20"/>
        <v>0</v>
      </c>
      <c r="K85" s="21">
        <f t="shared" si="21"/>
        <v>0.45833333333333331</v>
      </c>
      <c r="L85" s="22">
        <f t="shared" si="22"/>
        <v>0.45833333333333331</v>
      </c>
      <c r="M85" s="22">
        <f t="shared" si="23"/>
        <v>-4.1666666666666685E-2</v>
      </c>
      <c r="N85" s="22">
        <f t="shared" si="24"/>
        <v>0</v>
      </c>
      <c r="O85" s="22">
        <f t="shared" si="25"/>
        <v>0.45833333333333331</v>
      </c>
      <c r="P85" s="22">
        <f t="shared" si="26"/>
        <v>0.45833333333333331</v>
      </c>
      <c r="Q85" s="22">
        <f t="shared" si="27"/>
        <v>0.45833333333333331</v>
      </c>
      <c r="R85" s="23">
        <f t="shared" si="28"/>
        <v>0.45833333333333331</v>
      </c>
      <c r="S85" s="22">
        <f t="shared" si="38"/>
        <v>-4.166666666666663E-2</v>
      </c>
      <c r="T85" s="22">
        <f t="shared" si="29"/>
        <v>0</v>
      </c>
      <c r="U85" s="21">
        <f t="shared" si="30"/>
        <v>2.083333333333337E-2</v>
      </c>
      <c r="V85" s="22">
        <f t="shared" si="31"/>
        <v>2.083333333333337E-2</v>
      </c>
      <c r="W85" s="24">
        <f t="shared" si="32"/>
        <v>2.083333333333337E-2</v>
      </c>
      <c r="X85" s="21">
        <f t="shared" si="33"/>
        <v>2.083333333333337E-2</v>
      </c>
      <c r="Y85" s="21">
        <f t="shared" si="34"/>
        <v>-2.083333333333337E-2</v>
      </c>
      <c r="Z85" s="21">
        <f t="shared" si="35"/>
        <v>2.083333333333337E-2</v>
      </c>
      <c r="AA85" s="25">
        <f t="shared" si="36"/>
        <v>2.083333333333337E-2</v>
      </c>
    </row>
    <row r="86" spans="2:27" ht="15.75" thickBot="1">
      <c r="B86" s="224"/>
      <c r="C86" s="217"/>
      <c r="D86" s="148">
        <v>43550</v>
      </c>
      <c r="E86" s="66" t="s">
        <v>40</v>
      </c>
      <c r="F86" s="3">
        <v>0.33333333333333331</v>
      </c>
      <c r="G86" s="3">
        <v>0.8125</v>
      </c>
      <c r="H86" s="3">
        <v>0</v>
      </c>
      <c r="I86" s="7"/>
      <c r="J86" s="5">
        <f t="shared" si="20"/>
        <v>0</v>
      </c>
      <c r="K86" s="21">
        <f t="shared" si="21"/>
        <v>0.45833333333333331</v>
      </c>
      <c r="L86" s="22">
        <f t="shared" si="22"/>
        <v>0.45833333333333331</v>
      </c>
      <c r="M86" s="22">
        <f t="shared" si="23"/>
        <v>-4.1666666666666685E-2</v>
      </c>
      <c r="N86" s="22">
        <f t="shared" si="24"/>
        <v>0</v>
      </c>
      <c r="O86" s="22">
        <f t="shared" si="25"/>
        <v>0.45833333333333331</v>
      </c>
      <c r="P86" s="22">
        <f t="shared" si="26"/>
        <v>0.45833333333333331</v>
      </c>
      <c r="Q86" s="22">
        <f t="shared" si="27"/>
        <v>0.45833333333333331</v>
      </c>
      <c r="R86" s="23">
        <f t="shared" si="28"/>
        <v>0</v>
      </c>
      <c r="S86" s="22">
        <f t="shared" si="38"/>
        <v>-4.166666666666663E-2</v>
      </c>
      <c r="T86" s="22">
        <f t="shared" si="29"/>
        <v>0</v>
      </c>
      <c r="U86" s="21">
        <f t="shared" si="30"/>
        <v>2.083333333333337E-2</v>
      </c>
      <c r="V86" s="22">
        <f t="shared" si="31"/>
        <v>2.083333333333337E-2</v>
      </c>
      <c r="W86" s="24">
        <f t="shared" si="32"/>
        <v>2.083333333333337E-2</v>
      </c>
      <c r="X86" s="21">
        <f t="shared" si="33"/>
        <v>2.083333333333337E-2</v>
      </c>
      <c r="Y86" s="21">
        <f t="shared" si="34"/>
        <v>-2.083333333333337E-2</v>
      </c>
      <c r="Z86" s="21">
        <f t="shared" si="35"/>
        <v>2.083333333333337E-2</v>
      </c>
      <c r="AA86" s="25">
        <f t="shared" si="36"/>
        <v>0</v>
      </c>
    </row>
    <row r="87" spans="2:27" ht="15.75" thickBot="1">
      <c r="B87" s="224"/>
      <c r="C87" s="217"/>
      <c r="D87" s="148">
        <v>43551</v>
      </c>
      <c r="E87" s="66" t="s">
        <v>39</v>
      </c>
      <c r="F87" s="3">
        <v>0.33333333333333331</v>
      </c>
      <c r="G87" s="3">
        <v>0.8125</v>
      </c>
      <c r="H87" s="3">
        <v>0</v>
      </c>
      <c r="I87" s="7"/>
      <c r="J87" s="5">
        <f t="shared" si="20"/>
        <v>0</v>
      </c>
      <c r="K87" s="21">
        <f t="shared" si="21"/>
        <v>0.45833333333333331</v>
      </c>
      <c r="L87" s="22">
        <f t="shared" si="22"/>
        <v>0.45833333333333331</v>
      </c>
      <c r="M87" s="22">
        <f t="shared" si="23"/>
        <v>-4.1666666666666685E-2</v>
      </c>
      <c r="N87" s="22">
        <f t="shared" si="24"/>
        <v>0</v>
      </c>
      <c r="O87" s="22">
        <f t="shared" si="25"/>
        <v>0.45833333333333331</v>
      </c>
      <c r="P87" s="22">
        <f t="shared" si="26"/>
        <v>0.45833333333333331</v>
      </c>
      <c r="Q87" s="22">
        <f t="shared" si="27"/>
        <v>0.45833333333333331</v>
      </c>
      <c r="R87" s="23">
        <f t="shared" si="28"/>
        <v>0.45833333333333331</v>
      </c>
      <c r="S87" s="22">
        <f t="shared" si="38"/>
        <v>-4.166666666666663E-2</v>
      </c>
      <c r="T87" s="22">
        <f t="shared" si="29"/>
        <v>0</v>
      </c>
      <c r="U87" s="21">
        <f t="shared" si="30"/>
        <v>2.083333333333337E-2</v>
      </c>
      <c r="V87" s="22">
        <f t="shared" si="31"/>
        <v>2.083333333333337E-2</v>
      </c>
      <c r="W87" s="24">
        <f t="shared" si="32"/>
        <v>2.083333333333337E-2</v>
      </c>
      <c r="X87" s="21">
        <f t="shared" si="33"/>
        <v>2.083333333333337E-2</v>
      </c>
      <c r="Y87" s="21">
        <f t="shared" si="34"/>
        <v>-2.083333333333337E-2</v>
      </c>
      <c r="Z87" s="21">
        <f t="shared" si="35"/>
        <v>2.083333333333337E-2</v>
      </c>
      <c r="AA87" s="25">
        <f t="shared" si="36"/>
        <v>2.083333333333337E-2</v>
      </c>
    </row>
    <row r="88" spans="2:27" ht="15.75" thickBot="1">
      <c r="B88" s="224"/>
      <c r="C88" s="217"/>
      <c r="D88" s="148">
        <v>43552</v>
      </c>
      <c r="E88" s="66" t="s">
        <v>40</v>
      </c>
      <c r="F88" s="3">
        <v>0.25</v>
      </c>
      <c r="G88" s="3">
        <v>0.8125</v>
      </c>
      <c r="H88" s="3">
        <v>0</v>
      </c>
      <c r="I88" s="7"/>
      <c r="J88" s="5">
        <f t="shared" si="20"/>
        <v>0</v>
      </c>
      <c r="K88" s="21">
        <f t="shared" si="21"/>
        <v>0.49999999999999994</v>
      </c>
      <c r="L88" s="22">
        <f t="shared" si="22"/>
        <v>0.49999999999999994</v>
      </c>
      <c r="M88" s="22">
        <f t="shared" si="23"/>
        <v>-5.5511151231257827E-17</v>
      </c>
      <c r="N88" s="22">
        <f t="shared" si="24"/>
        <v>0</v>
      </c>
      <c r="O88" s="22">
        <f t="shared" si="25"/>
        <v>0.49999999999999994</v>
      </c>
      <c r="P88" s="22">
        <f t="shared" si="26"/>
        <v>0.49999999999999994</v>
      </c>
      <c r="Q88" s="22">
        <f t="shared" si="27"/>
        <v>0.49999999999999994</v>
      </c>
      <c r="R88" s="23">
        <f t="shared" si="28"/>
        <v>0</v>
      </c>
      <c r="S88" s="22">
        <f t="shared" si="38"/>
        <v>4.1666666666666685E-2</v>
      </c>
      <c r="T88" s="22">
        <f t="shared" si="29"/>
        <v>4.1666666666666685E-2</v>
      </c>
      <c r="U88" s="21">
        <f t="shared" si="30"/>
        <v>2.083333333333337E-2</v>
      </c>
      <c r="V88" s="22">
        <f t="shared" si="31"/>
        <v>2.083333333333337E-2</v>
      </c>
      <c r="W88" s="24">
        <f t="shared" si="32"/>
        <v>6.2500000000000056E-2</v>
      </c>
      <c r="X88" s="21">
        <f t="shared" si="33"/>
        <v>6.2500000000000056E-2</v>
      </c>
      <c r="Y88" s="21">
        <f t="shared" si="34"/>
        <v>-6.2500000000000056E-2</v>
      </c>
      <c r="Z88" s="21">
        <f t="shared" si="35"/>
        <v>6.2500000000000056E-2</v>
      </c>
      <c r="AA88" s="25">
        <f t="shared" si="36"/>
        <v>0</v>
      </c>
    </row>
    <row r="89" spans="2:27" ht="15.75" thickBot="1">
      <c r="B89" s="224"/>
      <c r="C89" s="217"/>
      <c r="D89" s="148">
        <v>43553</v>
      </c>
      <c r="E89" s="66" t="s">
        <v>39</v>
      </c>
      <c r="F89" s="3">
        <v>0.33333333333333331</v>
      </c>
      <c r="G89" s="3">
        <v>0.8125</v>
      </c>
      <c r="H89" s="3">
        <v>0</v>
      </c>
      <c r="I89" s="7"/>
      <c r="J89" s="5">
        <f t="shared" si="20"/>
        <v>0</v>
      </c>
      <c r="K89" s="21">
        <f t="shared" si="21"/>
        <v>0.45833333333333331</v>
      </c>
      <c r="L89" s="22">
        <f t="shared" si="22"/>
        <v>0.45833333333333331</v>
      </c>
      <c r="M89" s="22">
        <f t="shared" si="23"/>
        <v>-4.1666666666666685E-2</v>
      </c>
      <c r="N89" s="22">
        <f t="shared" si="24"/>
        <v>0</v>
      </c>
      <c r="O89" s="22">
        <f t="shared" si="25"/>
        <v>0.45833333333333331</v>
      </c>
      <c r="P89" s="22">
        <f t="shared" si="26"/>
        <v>0.45833333333333331</v>
      </c>
      <c r="Q89" s="22">
        <f t="shared" si="27"/>
        <v>0.45833333333333331</v>
      </c>
      <c r="R89" s="23">
        <f t="shared" si="28"/>
        <v>0.45833333333333331</v>
      </c>
      <c r="S89" s="22">
        <f t="shared" si="38"/>
        <v>-4.166666666666663E-2</v>
      </c>
      <c r="T89" s="22">
        <f t="shared" si="29"/>
        <v>0</v>
      </c>
      <c r="U89" s="21">
        <f t="shared" si="30"/>
        <v>2.083333333333337E-2</v>
      </c>
      <c r="V89" s="22">
        <f t="shared" si="31"/>
        <v>2.083333333333337E-2</v>
      </c>
      <c r="W89" s="24">
        <f t="shared" si="32"/>
        <v>2.083333333333337E-2</v>
      </c>
      <c r="X89" s="21">
        <f t="shared" si="33"/>
        <v>2.083333333333337E-2</v>
      </c>
      <c r="Y89" s="21">
        <f t="shared" si="34"/>
        <v>-2.083333333333337E-2</v>
      </c>
      <c r="Z89" s="21">
        <f t="shared" si="35"/>
        <v>2.083333333333337E-2</v>
      </c>
      <c r="AA89" s="25">
        <f t="shared" si="36"/>
        <v>2.083333333333337E-2</v>
      </c>
    </row>
    <row r="90" spans="2:27" ht="15.75" thickBot="1">
      <c r="B90" s="224"/>
      <c r="C90" s="217"/>
      <c r="D90" s="93">
        <v>43554</v>
      </c>
      <c r="E90" s="66" t="s">
        <v>39</v>
      </c>
      <c r="F90" s="3">
        <v>0.33333333333333331</v>
      </c>
      <c r="G90" s="3">
        <v>0.8125</v>
      </c>
      <c r="H90" s="3">
        <v>0</v>
      </c>
      <c r="I90" s="7">
        <f t="shared" si="37"/>
        <v>0.47916666666666669</v>
      </c>
      <c r="J90" s="5">
        <f t="shared" si="20"/>
        <v>0.47916666666666669</v>
      </c>
      <c r="K90" s="21">
        <f t="shared" si="21"/>
        <v>0.45833333333333331</v>
      </c>
      <c r="L90" s="22">
        <f t="shared" si="22"/>
        <v>0.45833333333333331</v>
      </c>
      <c r="M90" s="22">
        <f t="shared" si="23"/>
        <v>-4.1666666666666685E-2</v>
      </c>
      <c r="N90" s="22">
        <f t="shared" si="24"/>
        <v>0</v>
      </c>
      <c r="O90" s="22">
        <f t="shared" si="25"/>
        <v>0.45833333333333331</v>
      </c>
      <c r="P90" s="22">
        <f t="shared" si="26"/>
        <v>-2.083333333333337E-2</v>
      </c>
      <c r="Q90" s="22">
        <f t="shared" si="27"/>
        <v>0</v>
      </c>
      <c r="R90" s="23">
        <f t="shared" si="28"/>
        <v>0</v>
      </c>
      <c r="S90" s="22">
        <f t="shared" si="38"/>
        <v>-4.166666666666663E-2</v>
      </c>
      <c r="T90" s="22">
        <f t="shared" si="29"/>
        <v>0</v>
      </c>
      <c r="U90" s="21">
        <f t="shared" si="30"/>
        <v>2.083333333333337E-2</v>
      </c>
      <c r="V90" s="22">
        <f t="shared" si="31"/>
        <v>2.083333333333337E-2</v>
      </c>
      <c r="W90" s="24">
        <f t="shared" si="32"/>
        <v>2.083333333333337E-2</v>
      </c>
      <c r="X90" s="21">
        <f t="shared" si="33"/>
        <v>2.083333333333337E-2</v>
      </c>
      <c r="Y90" s="21">
        <f t="shared" si="34"/>
        <v>0.45833333333333331</v>
      </c>
      <c r="Z90" s="21">
        <f t="shared" si="35"/>
        <v>0.45833333333333331</v>
      </c>
      <c r="AA90" s="25">
        <f t="shared" si="36"/>
        <v>0.45833333333333331</v>
      </c>
    </row>
    <row r="91" spans="2:27" ht="15.75" thickBot="1">
      <c r="B91" s="226"/>
      <c r="C91" s="222"/>
      <c r="D91" s="95">
        <v>43555</v>
      </c>
      <c r="E91" s="67" t="s">
        <v>39</v>
      </c>
      <c r="F91" s="4">
        <v>0.33333333333333331</v>
      </c>
      <c r="G91" s="4">
        <v>0.8125</v>
      </c>
      <c r="H91" s="4">
        <v>0</v>
      </c>
      <c r="I91" s="145">
        <f t="shared" si="37"/>
        <v>0.47916666666666669</v>
      </c>
      <c r="J91" s="8">
        <f t="shared" si="20"/>
        <v>0.47916666666666669</v>
      </c>
      <c r="K91" s="30">
        <f t="shared" si="21"/>
        <v>0.45833333333333331</v>
      </c>
      <c r="L91" s="31">
        <f t="shared" si="22"/>
        <v>0.45833333333333331</v>
      </c>
      <c r="M91" s="31">
        <f t="shared" si="23"/>
        <v>-4.1666666666666685E-2</v>
      </c>
      <c r="N91" s="31">
        <f t="shared" si="24"/>
        <v>0</v>
      </c>
      <c r="O91" s="31">
        <f t="shared" si="25"/>
        <v>0.45833333333333331</v>
      </c>
      <c r="P91" s="31">
        <f t="shared" si="26"/>
        <v>-2.083333333333337E-2</v>
      </c>
      <c r="Q91" s="31">
        <f t="shared" si="27"/>
        <v>0</v>
      </c>
      <c r="R91" s="32">
        <f t="shared" si="28"/>
        <v>0</v>
      </c>
      <c r="S91" s="31">
        <f t="shared" si="38"/>
        <v>-4.166666666666663E-2</v>
      </c>
      <c r="T91" s="31">
        <f t="shared" si="29"/>
        <v>0</v>
      </c>
      <c r="U91" s="30">
        <f t="shared" si="30"/>
        <v>2.083333333333337E-2</v>
      </c>
      <c r="V91" s="31">
        <f t="shared" si="31"/>
        <v>2.083333333333337E-2</v>
      </c>
      <c r="W91" s="33">
        <f t="shared" si="32"/>
        <v>2.083333333333337E-2</v>
      </c>
      <c r="X91" s="30">
        <f t="shared" si="33"/>
        <v>2.083333333333337E-2</v>
      </c>
      <c r="Y91" s="30">
        <f t="shared" si="34"/>
        <v>0.45833333333333331</v>
      </c>
      <c r="Z91" s="30">
        <f t="shared" si="35"/>
        <v>0.45833333333333331</v>
      </c>
      <c r="AA91" s="34">
        <f t="shared" si="36"/>
        <v>0.45833333333333331</v>
      </c>
    </row>
    <row r="92" spans="2:27" ht="15.75" thickBot="1">
      <c r="B92" s="147" t="s">
        <v>10</v>
      </c>
      <c r="C92" s="217" t="s">
        <v>22</v>
      </c>
      <c r="D92" s="150">
        <v>43556</v>
      </c>
      <c r="E92" s="59" t="s">
        <v>40</v>
      </c>
      <c r="F92" s="60">
        <v>0.33333333333333331</v>
      </c>
      <c r="G92" s="60">
        <v>0.8125</v>
      </c>
      <c r="H92" s="60">
        <v>0</v>
      </c>
      <c r="I92" s="61"/>
      <c r="J92" s="61">
        <f t="shared" si="20"/>
        <v>0</v>
      </c>
      <c r="K92" s="62">
        <f t="shared" si="21"/>
        <v>0.45833333333333331</v>
      </c>
      <c r="L92" s="63">
        <f t="shared" si="22"/>
        <v>0.45833333333333331</v>
      </c>
      <c r="M92" s="63">
        <f t="shared" si="23"/>
        <v>-4.1666666666666685E-2</v>
      </c>
      <c r="N92" s="63">
        <f t="shared" si="24"/>
        <v>0</v>
      </c>
      <c r="O92" s="63">
        <f t="shared" si="25"/>
        <v>0.45833333333333331</v>
      </c>
      <c r="P92" s="63">
        <f t="shared" si="26"/>
        <v>0.45833333333333331</v>
      </c>
      <c r="Q92" s="63">
        <f t="shared" si="27"/>
        <v>0.45833333333333331</v>
      </c>
      <c r="R92" s="49">
        <f t="shared" si="28"/>
        <v>0</v>
      </c>
      <c r="S92" s="63">
        <f t="shared" si="38"/>
        <v>-4.166666666666663E-2</v>
      </c>
      <c r="T92" s="63">
        <f t="shared" si="29"/>
        <v>0</v>
      </c>
      <c r="U92" s="62">
        <f t="shared" si="30"/>
        <v>2.083333333333337E-2</v>
      </c>
      <c r="V92" s="63">
        <f t="shared" si="31"/>
        <v>2.083333333333337E-2</v>
      </c>
      <c r="W92" s="64">
        <f t="shared" si="32"/>
        <v>2.083333333333337E-2</v>
      </c>
      <c r="X92" s="62">
        <f t="shared" si="33"/>
        <v>2.083333333333337E-2</v>
      </c>
      <c r="Y92" s="62">
        <f t="shared" si="34"/>
        <v>-2.083333333333337E-2</v>
      </c>
      <c r="Z92" s="62">
        <f t="shared" si="35"/>
        <v>2.083333333333337E-2</v>
      </c>
      <c r="AA92" s="144">
        <f t="shared" si="36"/>
        <v>0</v>
      </c>
    </row>
    <row r="93" spans="2:27" ht="15.75" thickBot="1">
      <c r="B93" s="223">
        <f>SUM(R92:R121)</f>
        <v>8.7499999999999982</v>
      </c>
      <c r="C93" s="217"/>
      <c r="D93" s="148">
        <v>43557</v>
      </c>
      <c r="E93" s="66" t="s">
        <v>40</v>
      </c>
      <c r="F93" s="3">
        <v>0.33333333333333331</v>
      </c>
      <c r="G93" s="3">
        <v>0.8125</v>
      </c>
      <c r="H93" s="3">
        <v>0</v>
      </c>
      <c r="I93" s="7"/>
      <c r="J93" s="5">
        <f t="shared" si="20"/>
        <v>0</v>
      </c>
      <c r="K93" s="21">
        <f t="shared" si="21"/>
        <v>0.45833333333333331</v>
      </c>
      <c r="L93" s="22">
        <f t="shared" si="22"/>
        <v>0.45833333333333331</v>
      </c>
      <c r="M93" s="22">
        <f t="shared" si="23"/>
        <v>-4.1666666666666685E-2</v>
      </c>
      <c r="N93" s="22">
        <f t="shared" si="24"/>
        <v>0</v>
      </c>
      <c r="O93" s="22">
        <f t="shared" si="25"/>
        <v>0.45833333333333331</v>
      </c>
      <c r="P93" s="22">
        <f t="shared" si="26"/>
        <v>0.45833333333333331</v>
      </c>
      <c r="Q93" s="22">
        <f t="shared" si="27"/>
        <v>0.45833333333333331</v>
      </c>
      <c r="R93" s="23">
        <f t="shared" si="28"/>
        <v>0</v>
      </c>
      <c r="S93" s="22">
        <f t="shared" si="38"/>
        <v>-4.166666666666663E-2</v>
      </c>
      <c r="T93" s="22">
        <f t="shared" si="29"/>
        <v>0</v>
      </c>
      <c r="U93" s="21">
        <f t="shared" si="30"/>
        <v>2.083333333333337E-2</v>
      </c>
      <c r="V93" s="22">
        <f t="shared" si="31"/>
        <v>2.083333333333337E-2</v>
      </c>
      <c r="W93" s="24">
        <f t="shared" si="32"/>
        <v>2.083333333333337E-2</v>
      </c>
      <c r="X93" s="21">
        <f t="shared" si="33"/>
        <v>2.083333333333337E-2</v>
      </c>
      <c r="Y93" s="21">
        <f t="shared" si="34"/>
        <v>-2.083333333333337E-2</v>
      </c>
      <c r="Z93" s="21">
        <f t="shared" si="35"/>
        <v>2.083333333333337E-2</v>
      </c>
      <c r="AA93" s="25">
        <f t="shared" si="36"/>
        <v>0</v>
      </c>
    </row>
    <row r="94" spans="2:27" ht="15.75" thickBot="1">
      <c r="B94" s="224"/>
      <c r="C94" s="217"/>
      <c r="D94" s="148">
        <v>43558</v>
      </c>
      <c r="E94" s="66" t="s">
        <v>39</v>
      </c>
      <c r="F94" s="3">
        <v>0.33333333333333331</v>
      </c>
      <c r="G94" s="3">
        <v>0.8125</v>
      </c>
      <c r="H94" s="3">
        <v>0</v>
      </c>
      <c r="I94" s="7"/>
      <c r="J94" s="5">
        <f t="shared" si="20"/>
        <v>0</v>
      </c>
      <c r="K94" s="21">
        <f t="shared" si="21"/>
        <v>0.45833333333333331</v>
      </c>
      <c r="L94" s="22">
        <f t="shared" si="22"/>
        <v>0.45833333333333331</v>
      </c>
      <c r="M94" s="22">
        <f t="shared" si="23"/>
        <v>-4.1666666666666685E-2</v>
      </c>
      <c r="N94" s="22">
        <f t="shared" si="24"/>
        <v>0</v>
      </c>
      <c r="O94" s="22">
        <f t="shared" si="25"/>
        <v>0.45833333333333331</v>
      </c>
      <c r="P94" s="22">
        <f t="shared" si="26"/>
        <v>0.45833333333333331</v>
      </c>
      <c r="Q94" s="22">
        <f t="shared" si="27"/>
        <v>0.45833333333333331</v>
      </c>
      <c r="R94" s="23">
        <f t="shared" si="28"/>
        <v>0.45833333333333331</v>
      </c>
      <c r="S94" s="22">
        <f t="shared" si="38"/>
        <v>-4.166666666666663E-2</v>
      </c>
      <c r="T94" s="22">
        <f t="shared" si="29"/>
        <v>0</v>
      </c>
      <c r="U94" s="21">
        <f t="shared" si="30"/>
        <v>2.083333333333337E-2</v>
      </c>
      <c r="V94" s="22">
        <f t="shared" si="31"/>
        <v>2.083333333333337E-2</v>
      </c>
      <c r="W94" s="24">
        <f t="shared" si="32"/>
        <v>2.083333333333337E-2</v>
      </c>
      <c r="X94" s="21">
        <f t="shared" si="33"/>
        <v>2.083333333333337E-2</v>
      </c>
      <c r="Y94" s="21">
        <f t="shared" si="34"/>
        <v>-2.083333333333337E-2</v>
      </c>
      <c r="Z94" s="21">
        <f t="shared" si="35"/>
        <v>2.083333333333337E-2</v>
      </c>
      <c r="AA94" s="25">
        <f t="shared" si="36"/>
        <v>2.083333333333337E-2</v>
      </c>
    </row>
    <row r="95" spans="2:27" ht="15" customHeight="1" thickBot="1">
      <c r="B95" s="224"/>
      <c r="C95" s="217"/>
      <c r="D95" s="148">
        <v>43559</v>
      </c>
      <c r="E95" s="66" t="s">
        <v>39</v>
      </c>
      <c r="F95" s="3">
        <v>0.33333333333333331</v>
      </c>
      <c r="G95" s="3">
        <v>0.8125</v>
      </c>
      <c r="H95" s="3">
        <v>0</v>
      </c>
      <c r="I95" s="7"/>
      <c r="J95" s="5">
        <f t="shared" si="20"/>
        <v>0</v>
      </c>
      <c r="K95" s="21">
        <f t="shared" si="21"/>
        <v>0.45833333333333331</v>
      </c>
      <c r="L95" s="22">
        <f t="shared" si="22"/>
        <v>0.45833333333333331</v>
      </c>
      <c r="M95" s="22">
        <f t="shared" si="23"/>
        <v>-4.1666666666666685E-2</v>
      </c>
      <c r="N95" s="22">
        <f t="shared" si="24"/>
        <v>0</v>
      </c>
      <c r="O95" s="22">
        <f t="shared" si="25"/>
        <v>0.45833333333333331</v>
      </c>
      <c r="P95" s="22">
        <f t="shared" si="26"/>
        <v>0.45833333333333331</v>
      </c>
      <c r="Q95" s="22">
        <f t="shared" si="27"/>
        <v>0.45833333333333331</v>
      </c>
      <c r="R95" s="23">
        <f t="shared" si="28"/>
        <v>0.45833333333333331</v>
      </c>
      <c r="S95" s="22">
        <f t="shared" si="38"/>
        <v>-4.166666666666663E-2</v>
      </c>
      <c r="T95" s="22">
        <f t="shared" si="29"/>
        <v>0</v>
      </c>
      <c r="U95" s="21">
        <f t="shared" si="30"/>
        <v>2.083333333333337E-2</v>
      </c>
      <c r="V95" s="22">
        <f t="shared" si="31"/>
        <v>2.083333333333337E-2</v>
      </c>
      <c r="W95" s="24">
        <f t="shared" si="32"/>
        <v>2.083333333333337E-2</v>
      </c>
      <c r="X95" s="21">
        <f t="shared" si="33"/>
        <v>2.083333333333337E-2</v>
      </c>
      <c r="Y95" s="21">
        <f t="shared" si="34"/>
        <v>-2.083333333333337E-2</v>
      </c>
      <c r="Z95" s="21">
        <f t="shared" si="35"/>
        <v>2.083333333333337E-2</v>
      </c>
      <c r="AA95" s="25">
        <f t="shared" si="36"/>
        <v>2.083333333333337E-2</v>
      </c>
    </row>
    <row r="96" spans="2:27" ht="15.75" thickBot="1">
      <c r="B96" s="224"/>
      <c r="C96" s="217"/>
      <c r="D96" s="148">
        <v>43560</v>
      </c>
      <c r="E96" s="66" t="s">
        <v>39</v>
      </c>
      <c r="F96" s="3">
        <v>0.25</v>
      </c>
      <c r="G96" s="3">
        <v>0.8125</v>
      </c>
      <c r="H96" s="3">
        <v>0</v>
      </c>
      <c r="I96" s="7"/>
      <c r="J96" s="5">
        <f t="shared" si="20"/>
        <v>0</v>
      </c>
      <c r="K96" s="21">
        <f t="shared" si="21"/>
        <v>0.49999999999999994</v>
      </c>
      <c r="L96" s="22">
        <f t="shared" si="22"/>
        <v>0.49999999999999994</v>
      </c>
      <c r="M96" s="22">
        <f t="shared" si="23"/>
        <v>-5.5511151231257827E-17</v>
      </c>
      <c r="N96" s="22">
        <f t="shared" si="24"/>
        <v>0</v>
      </c>
      <c r="O96" s="22">
        <f t="shared" si="25"/>
        <v>0.49999999999999994</v>
      </c>
      <c r="P96" s="22">
        <f t="shared" si="26"/>
        <v>0.49999999999999994</v>
      </c>
      <c r="Q96" s="22">
        <f t="shared" si="27"/>
        <v>0.49999999999999994</v>
      </c>
      <c r="R96" s="23">
        <f t="shared" si="28"/>
        <v>0.49999999999999994</v>
      </c>
      <c r="S96" s="22">
        <f t="shared" si="38"/>
        <v>4.1666666666666685E-2</v>
      </c>
      <c r="T96" s="22">
        <f t="shared" si="29"/>
        <v>4.1666666666666685E-2</v>
      </c>
      <c r="U96" s="21">
        <f t="shared" si="30"/>
        <v>2.083333333333337E-2</v>
      </c>
      <c r="V96" s="22">
        <f t="shared" si="31"/>
        <v>2.083333333333337E-2</v>
      </c>
      <c r="W96" s="24">
        <f t="shared" si="32"/>
        <v>6.2500000000000056E-2</v>
      </c>
      <c r="X96" s="21">
        <f t="shared" si="33"/>
        <v>6.2500000000000056E-2</v>
      </c>
      <c r="Y96" s="21">
        <f t="shared" si="34"/>
        <v>-6.2500000000000056E-2</v>
      </c>
      <c r="Z96" s="21">
        <f t="shared" si="35"/>
        <v>6.2500000000000056E-2</v>
      </c>
      <c r="AA96" s="25">
        <f t="shared" si="36"/>
        <v>6.2500000000000056E-2</v>
      </c>
    </row>
    <row r="97" spans="2:27" ht="15.75" thickBot="1">
      <c r="B97" s="224"/>
      <c r="C97" s="217"/>
      <c r="D97" s="93">
        <v>43561</v>
      </c>
      <c r="E97" s="66" t="s">
        <v>39</v>
      </c>
      <c r="F97" s="3">
        <v>0.33333333333333331</v>
      </c>
      <c r="G97" s="3">
        <v>0.8125</v>
      </c>
      <c r="H97" s="3">
        <v>0</v>
      </c>
      <c r="I97" s="7">
        <f t="shared" si="37"/>
        <v>0.47916666666666669</v>
      </c>
      <c r="J97" s="5">
        <f t="shared" si="20"/>
        <v>0.47916666666666669</v>
      </c>
      <c r="K97" s="21">
        <f t="shared" si="21"/>
        <v>0.45833333333333331</v>
      </c>
      <c r="L97" s="22">
        <f t="shared" si="22"/>
        <v>0.45833333333333331</v>
      </c>
      <c r="M97" s="22">
        <f t="shared" si="23"/>
        <v>-4.1666666666666685E-2</v>
      </c>
      <c r="N97" s="22">
        <f t="shared" si="24"/>
        <v>0</v>
      </c>
      <c r="O97" s="22">
        <f t="shared" si="25"/>
        <v>0.45833333333333331</v>
      </c>
      <c r="P97" s="22">
        <f t="shared" si="26"/>
        <v>-2.083333333333337E-2</v>
      </c>
      <c r="Q97" s="22">
        <f t="shared" si="27"/>
        <v>0</v>
      </c>
      <c r="R97" s="23">
        <f t="shared" si="28"/>
        <v>0</v>
      </c>
      <c r="S97" s="22">
        <f t="shared" si="38"/>
        <v>-4.166666666666663E-2</v>
      </c>
      <c r="T97" s="22">
        <f t="shared" si="29"/>
        <v>0</v>
      </c>
      <c r="U97" s="21">
        <f t="shared" si="30"/>
        <v>2.083333333333337E-2</v>
      </c>
      <c r="V97" s="22">
        <f t="shared" si="31"/>
        <v>2.083333333333337E-2</v>
      </c>
      <c r="W97" s="24">
        <f t="shared" si="32"/>
        <v>2.083333333333337E-2</v>
      </c>
      <c r="X97" s="21">
        <f t="shared" si="33"/>
        <v>2.083333333333337E-2</v>
      </c>
      <c r="Y97" s="21">
        <f t="shared" si="34"/>
        <v>0.45833333333333331</v>
      </c>
      <c r="Z97" s="21">
        <f t="shared" si="35"/>
        <v>0.45833333333333331</v>
      </c>
      <c r="AA97" s="25">
        <f t="shared" si="36"/>
        <v>0.45833333333333331</v>
      </c>
    </row>
    <row r="98" spans="2:27" ht="15.75" thickBot="1">
      <c r="B98" s="224"/>
      <c r="C98" s="217"/>
      <c r="D98" s="93">
        <v>43562</v>
      </c>
      <c r="E98" s="66" t="s">
        <v>39</v>
      </c>
      <c r="F98" s="3">
        <v>0.25</v>
      </c>
      <c r="G98" s="3">
        <v>0.8125</v>
      </c>
      <c r="H98" s="3">
        <v>0</v>
      </c>
      <c r="I98" s="7">
        <f t="shared" si="37"/>
        <v>0.5625</v>
      </c>
      <c r="J98" s="5">
        <f t="shared" si="20"/>
        <v>0.5625</v>
      </c>
      <c r="K98" s="21">
        <f t="shared" si="21"/>
        <v>0.49999999999999994</v>
      </c>
      <c r="L98" s="22">
        <f t="shared" si="22"/>
        <v>0.49999999999999994</v>
      </c>
      <c r="M98" s="22">
        <f t="shared" si="23"/>
        <v>-5.5511151231257827E-17</v>
      </c>
      <c r="N98" s="22">
        <f t="shared" si="24"/>
        <v>0</v>
      </c>
      <c r="O98" s="22">
        <f t="shared" si="25"/>
        <v>0.49999999999999994</v>
      </c>
      <c r="P98" s="22">
        <f t="shared" si="26"/>
        <v>-6.2500000000000056E-2</v>
      </c>
      <c r="Q98" s="22">
        <f t="shared" si="27"/>
        <v>0</v>
      </c>
      <c r="R98" s="23">
        <f t="shared" si="28"/>
        <v>0</v>
      </c>
      <c r="S98" s="22">
        <f t="shared" si="38"/>
        <v>4.1666666666666685E-2</v>
      </c>
      <c r="T98" s="22">
        <f t="shared" si="29"/>
        <v>4.1666666666666685E-2</v>
      </c>
      <c r="U98" s="21">
        <f t="shared" si="30"/>
        <v>2.083333333333337E-2</v>
      </c>
      <c r="V98" s="22">
        <f t="shared" si="31"/>
        <v>2.083333333333337E-2</v>
      </c>
      <c r="W98" s="24">
        <f t="shared" si="32"/>
        <v>6.2500000000000056E-2</v>
      </c>
      <c r="X98" s="21">
        <f t="shared" si="33"/>
        <v>6.2500000000000056E-2</v>
      </c>
      <c r="Y98" s="21">
        <f t="shared" si="34"/>
        <v>0.49999999999999994</v>
      </c>
      <c r="Z98" s="21">
        <f t="shared" si="35"/>
        <v>0.49999999999999994</v>
      </c>
      <c r="AA98" s="25">
        <f t="shared" si="36"/>
        <v>0.49999999999999994</v>
      </c>
    </row>
    <row r="99" spans="2:27" ht="15.75" thickBot="1">
      <c r="B99" s="224"/>
      <c r="C99" s="217"/>
      <c r="D99" s="148">
        <v>43563</v>
      </c>
      <c r="E99" s="66" t="s">
        <v>39</v>
      </c>
      <c r="F99" s="3">
        <v>0.375</v>
      </c>
      <c r="G99" s="3">
        <v>0.8125</v>
      </c>
      <c r="H99" s="3">
        <v>0</v>
      </c>
      <c r="I99" s="7"/>
      <c r="J99" s="5">
        <f t="shared" si="20"/>
        <v>0</v>
      </c>
      <c r="K99" s="21">
        <f t="shared" si="21"/>
        <v>0.41666666666666663</v>
      </c>
      <c r="L99" s="22">
        <f t="shared" si="22"/>
        <v>0.41666666666666663</v>
      </c>
      <c r="M99" s="22">
        <f t="shared" si="23"/>
        <v>-8.333333333333337E-2</v>
      </c>
      <c r="N99" s="22">
        <f t="shared" si="24"/>
        <v>0</v>
      </c>
      <c r="O99" s="22">
        <f t="shared" si="25"/>
        <v>0.41666666666666663</v>
      </c>
      <c r="P99" s="22">
        <f t="shared" si="26"/>
        <v>0.41666666666666663</v>
      </c>
      <c r="Q99" s="22">
        <f t="shared" si="27"/>
        <v>0.41666666666666663</v>
      </c>
      <c r="R99" s="23">
        <f t="shared" si="28"/>
        <v>0.41666666666666663</v>
      </c>
      <c r="S99" s="22">
        <f t="shared" si="38"/>
        <v>-8.3333333333333315E-2</v>
      </c>
      <c r="T99" s="22">
        <f t="shared" si="29"/>
        <v>0</v>
      </c>
      <c r="U99" s="21">
        <f t="shared" si="30"/>
        <v>2.083333333333337E-2</v>
      </c>
      <c r="V99" s="22">
        <f t="shared" si="31"/>
        <v>2.083333333333337E-2</v>
      </c>
      <c r="W99" s="24">
        <f t="shared" si="32"/>
        <v>2.083333333333337E-2</v>
      </c>
      <c r="X99" s="21">
        <f t="shared" si="33"/>
        <v>2.083333333333337E-2</v>
      </c>
      <c r="Y99" s="21">
        <f t="shared" si="34"/>
        <v>-2.083333333333337E-2</v>
      </c>
      <c r="Z99" s="21">
        <f t="shared" si="35"/>
        <v>2.083333333333337E-2</v>
      </c>
      <c r="AA99" s="25">
        <f t="shared" si="36"/>
        <v>2.083333333333337E-2</v>
      </c>
    </row>
    <row r="100" spans="2:27" ht="15.75" thickBot="1">
      <c r="B100" s="224"/>
      <c r="C100" s="217"/>
      <c r="D100" s="148">
        <v>43564</v>
      </c>
      <c r="E100" s="66" t="s">
        <v>39</v>
      </c>
      <c r="F100" s="3">
        <v>0.33333333333333331</v>
      </c>
      <c r="G100" s="3">
        <v>0.8125</v>
      </c>
      <c r="H100" s="3">
        <v>0</v>
      </c>
      <c r="I100" s="7"/>
      <c r="J100" s="5">
        <f t="shared" si="20"/>
        <v>0</v>
      </c>
      <c r="K100" s="21">
        <f t="shared" si="21"/>
        <v>0.45833333333333331</v>
      </c>
      <c r="L100" s="22">
        <f t="shared" si="22"/>
        <v>0.45833333333333331</v>
      </c>
      <c r="M100" s="22">
        <f t="shared" si="23"/>
        <v>-4.1666666666666685E-2</v>
      </c>
      <c r="N100" s="22">
        <f t="shared" si="24"/>
        <v>0</v>
      </c>
      <c r="O100" s="22">
        <f t="shared" si="25"/>
        <v>0.45833333333333331</v>
      </c>
      <c r="P100" s="22">
        <f t="shared" si="26"/>
        <v>0.45833333333333331</v>
      </c>
      <c r="Q100" s="22">
        <f t="shared" si="27"/>
        <v>0.45833333333333331</v>
      </c>
      <c r="R100" s="23">
        <f t="shared" si="28"/>
        <v>0.45833333333333331</v>
      </c>
      <c r="S100" s="22">
        <f t="shared" si="38"/>
        <v>-4.166666666666663E-2</v>
      </c>
      <c r="T100" s="22">
        <f t="shared" si="29"/>
        <v>0</v>
      </c>
      <c r="U100" s="21">
        <f t="shared" si="30"/>
        <v>2.083333333333337E-2</v>
      </c>
      <c r="V100" s="22">
        <f t="shared" si="31"/>
        <v>2.083333333333337E-2</v>
      </c>
      <c r="W100" s="24">
        <f t="shared" si="32"/>
        <v>2.083333333333337E-2</v>
      </c>
      <c r="X100" s="21">
        <f t="shared" si="33"/>
        <v>2.083333333333337E-2</v>
      </c>
      <c r="Y100" s="21">
        <f t="shared" si="34"/>
        <v>-2.083333333333337E-2</v>
      </c>
      <c r="Z100" s="21">
        <f t="shared" si="35"/>
        <v>2.083333333333337E-2</v>
      </c>
      <c r="AA100" s="25">
        <f t="shared" si="36"/>
        <v>2.083333333333337E-2</v>
      </c>
    </row>
    <row r="101" spans="2:27" ht="15.75" thickBot="1">
      <c r="B101" s="224"/>
      <c r="C101" s="217"/>
      <c r="D101" s="148">
        <v>43565</v>
      </c>
      <c r="E101" s="66" t="s">
        <v>39</v>
      </c>
      <c r="F101" s="3">
        <v>0.33333333333333331</v>
      </c>
      <c r="G101" s="3">
        <v>0.8125</v>
      </c>
      <c r="H101" s="3">
        <v>0</v>
      </c>
      <c r="I101" s="7"/>
      <c r="J101" s="5">
        <f t="shared" si="20"/>
        <v>0</v>
      </c>
      <c r="K101" s="21">
        <f t="shared" si="21"/>
        <v>0.45833333333333331</v>
      </c>
      <c r="L101" s="22">
        <f t="shared" si="22"/>
        <v>0.45833333333333331</v>
      </c>
      <c r="M101" s="22">
        <f t="shared" si="23"/>
        <v>-4.1666666666666685E-2</v>
      </c>
      <c r="N101" s="22">
        <f t="shared" si="24"/>
        <v>0</v>
      </c>
      <c r="O101" s="22">
        <f t="shared" si="25"/>
        <v>0.45833333333333331</v>
      </c>
      <c r="P101" s="22">
        <f t="shared" si="26"/>
        <v>0.45833333333333331</v>
      </c>
      <c r="Q101" s="22">
        <f t="shared" si="27"/>
        <v>0.45833333333333331</v>
      </c>
      <c r="R101" s="23">
        <f t="shared" si="28"/>
        <v>0.45833333333333331</v>
      </c>
      <c r="S101" s="22">
        <f t="shared" si="38"/>
        <v>-4.166666666666663E-2</v>
      </c>
      <c r="T101" s="22">
        <f t="shared" si="29"/>
        <v>0</v>
      </c>
      <c r="U101" s="21">
        <f t="shared" si="30"/>
        <v>2.083333333333337E-2</v>
      </c>
      <c r="V101" s="22">
        <f t="shared" si="31"/>
        <v>2.083333333333337E-2</v>
      </c>
      <c r="W101" s="24">
        <f t="shared" si="32"/>
        <v>2.083333333333337E-2</v>
      </c>
      <c r="X101" s="21">
        <f t="shared" si="33"/>
        <v>2.083333333333337E-2</v>
      </c>
      <c r="Y101" s="21">
        <f t="shared" si="34"/>
        <v>-2.083333333333337E-2</v>
      </c>
      <c r="Z101" s="21">
        <f t="shared" si="35"/>
        <v>2.083333333333337E-2</v>
      </c>
      <c r="AA101" s="25">
        <f t="shared" si="36"/>
        <v>2.083333333333337E-2</v>
      </c>
    </row>
    <row r="102" spans="2:27" ht="15.75" thickBot="1">
      <c r="B102" s="224"/>
      <c r="C102" s="217"/>
      <c r="D102" s="148">
        <v>43566</v>
      </c>
      <c r="E102" s="66" t="s">
        <v>39</v>
      </c>
      <c r="F102" s="3">
        <v>0.20833333333333334</v>
      </c>
      <c r="G102" s="3">
        <v>0.8125</v>
      </c>
      <c r="H102" s="3">
        <v>0</v>
      </c>
      <c r="I102" s="7"/>
      <c r="J102" s="5">
        <f t="shared" si="20"/>
        <v>0</v>
      </c>
      <c r="K102" s="21">
        <f t="shared" si="21"/>
        <v>0.49999999999999989</v>
      </c>
      <c r="L102" s="22">
        <f t="shared" si="22"/>
        <v>0.49999999999999989</v>
      </c>
      <c r="M102" s="22">
        <f t="shared" si="23"/>
        <v>-1.1102230246251565E-16</v>
      </c>
      <c r="N102" s="22">
        <f t="shared" si="24"/>
        <v>0</v>
      </c>
      <c r="O102" s="22">
        <f t="shared" si="25"/>
        <v>0.49999999999999989</v>
      </c>
      <c r="P102" s="22">
        <f t="shared" si="26"/>
        <v>0.49999999999999989</v>
      </c>
      <c r="Q102" s="22">
        <f t="shared" si="27"/>
        <v>0.49999999999999989</v>
      </c>
      <c r="R102" s="23">
        <f t="shared" si="28"/>
        <v>0.49999999999999989</v>
      </c>
      <c r="S102" s="22">
        <f t="shared" si="38"/>
        <v>8.3333333333333343E-2</v>
      </c>
      <c r="T102" s="22">
        <f t="shared" si="29"/>
        <v>8.3333333333333343E-2</v>
      </c>
      <c r="U102" s="21">
        <f t="shared" si="30"/>
        <v>2.083333333333337E-2</v>
      </c>
      <c r="V102" s="22">
        <f t="shared" si="31"/>
        <v>2.083333333333337E-2</v>
      </c>
      <c r="W102" s="24">
        <f t="shared" si="32"/>
        <v>0.10416666666666671</v>
      </c>
      <c r="X102" s="21">
        <f t="shared" si="33"/>
        <v>0.10416666666666671</v>
      </c>
      <c r="Y102" s="21">
        <f t="shared" si="34"/>
        <v>-0.10416666666666671</v>
      </c>
      <c r="Z102" s="21">
        <f t="shared" si="35"/>
        <v>0.10416666666666671</v>
      </c>
      <c r="AA102" s="25">
        <f t="shared" si="36"/>
        <v>0.10416666666666671</v>
      </c>
    </row>
    <row r="103" spans="2:27" ht="15.75" thickBot="1">
      <c r="B103" s="224"/>
      <c r="C103" s="217"/>
      <c r="D103" s="148">
        <v>43567</v>
      </c>
      <c r="E103" s="66" t="s">
        <v>39</v>
      </c>
      <c r="F103" s="3">
        <v>0.33333333333333331</v>
      </c>
      <c r="G103" s="3">
        <v>0.8125</v>
      </c>
      <c r="H103" s="3">
        <v>0</v>
      </c>
      <c r="I103" s="7"/>
      <c r="J103" s="5">
        <f t="shared" si="20"/>
        <v>0</v>
      </c>
      <c r="K103" s="21">
        <f t="shared" si="21"/>
        <v>0.45833333333333331</v>
      </c>
      <c r="L103" s="22">
        <f t="shared" si="22"/>
        <v>0.45833333333333331</v>
      </c>
      <c r="M103" s="22">
        <f t="shared" si="23"/>
        <v>-4.1666666666666685E-2</v>
      </c>
      <c r="N103" s="22">
        <f t="shared" si="24"/>
        <v>0</v>
      </c>
      <c r="O103" s="22">
        <f t="shared" si="25"/>
        <v>0.45833333333333331</v>
      </c>
      <c r="P103" s="22">
        <f t="shared" si="26"/>
        <v>0.45833333333333331</v>
      </c>
      <c r="Q103" s="22">
        <f t="shared" si="27"/>
        <v>0.45833333333333331</v>
      </c>
      <c r="R103" s="23">
        <f t="shared" si="28"/>
        <v>0.45833333333333331</v>
      </c>
      <c r="S103" s="22">
        <f t="shared" si="38"/>
        <v>-4.166666666666663E-2</v>
      </c>
      <c r="T103" s="22">
        <f t="shared" si="29"/>
        <v>0</v>
      </c>
      <c r="U103" s="21">
        <f t="shared" si="30"/>
        <v>2.083333333333337E-2</v>
      </c>
      <c r="V103" s="22">
        <f t="shared" si="31"/>
        <v>2.083333333333337E-2</v>
      </c>
      <c r="W103" s="24">
        <f t="shared" si="32"/>
        <v>2.083333333333337E-2</v>
      </c>
      <c r="X103" s="21">
        <f t="shared" si="33"/>
        <v>2.083333333333337E-2</v>
      </c>
      <c r="Y103" s="21">
        <f t="shared" si="34"/>
        <v>-2.083333333333337E-2</v>
      </c>
      <c r="Z103" s="21">
        <f t="shared" si="35"/>
        <v>2.083333333333337E-2</v>
      </c>
      <c r="AA103" s="25">
        <f t="shared" si="36"/>
        <v>2.083333333333337E-2</v>
      </c>
    </row>
    <row r="104" spans="2:27" ht="15.75" thickBot="1">
      <c r="B104" s="224"/>
      <c r="C104" s="217"/>
      <c r="D104" s="93">
        <v>43568</v>
      </c>
      <c r="E104" s="66" t="s">
        <v>39</v>
      </c>
      <c r="F104" s="3">
        <v>0.33333333333333331</v>
      </c>
      <c r="G104" s="3">
        <v>0.8125</v>
      </c>
      <c r="H104" s="3">
        <v>0</v>
      </c>
      <c r="I104" s="7">
        <f t="shared" si="37"/>
        <v>0.47916666666666669</v>
      </c>
      <c r="J104" s="5">
        <f t="shared" si="20"/>
        <v>0.47916666666666669</v>
      </c>
      <c r="K104" s="21">
        <f t="shared" si="21"/>
        <v>0.45833333333333331</v>
      </c>
      <c r="L104" s="22">
        <f t="shared" si="22"/>
        <v>0.45833333333333331</v>
      </c>
      <c r="M104" s="22">
        <f t="shared" si="23"/>
        <v>-4.1666666666666685E-2</v>
      </c>
      <c r="N104" s="22">
        <f t="shared" si="24"/>
        <v>0</v>
      </c>
      <c r="O104" s="22">
        <f t="shared" si="25"/>
        <v>0.45833333333333331</v>
      </c>
      <c r="P104" s="22">
        <f t="shared" si="26"/>
        <v>-2.083333333333337E-2</v>
      </c>
      <c r="Q104" s="22">
        <f t="shared" si="27"/>
        <v>0</v>
      </c>
      <c r="R104" s="23">
        <f t="shared" si="28"/>
        <v>0</v>
      </c>
      <c r="S104" s="22">
        <f t="shared" si="38"/>
        <v>-4.166666666666663E-2</v>
      </c>
      <c r="T104" s="22">
        <f t="shared" si="29"/>
        <v>0</v>
      </c>
      <c r="U104" s="21">
        <f t="shared" si="30"/>
        <v>2.083333333333337E-2</v>
      </c>
      <c r="V104" s="22">
        <f t="shared" si="31"/>
        <v>2.083333333333337E-2</v>
      </c>
      <c r="W104" s="24">
        <f t="shared" si="32"/>
        <v>2.083333333333337E-2</v>
      </c>
      <c r="X104" s="21">
        <f t="shared" si="33"/>
        <v>2.083333333333337E-2</v>
      </c>
      <c r="Y104" s="21">
        <f t="shared" si="34"/>
        <v>0.45833333333333331</v>
      </c>
      <c r="Z104" s="21">
        <f t="shared" si="35"/>
        <v>0.45833333333333331</v>
      </c>
      <c r="AA104" s="25">
        <f t="shared" si="36"/>
        <v>0.45833333333333331</v>
      </c>
    </row>
    <row r="105" spans="2:27" ht="15.75" thickBot="1">
      <c r="B105" s="224"/>
      <c r="C105" s="217"/>
      <c r="D105" s="93">
        <v>43569</v>
      </c>
      <c r="E105" s="66" t="s">
        <v>39</v>
      </c>
      <c r="F105" s="3">
        <v>0.25</v>
      </c>
      <c r="G105" s="3">
        <v>0.8125</v>
      </c>
      <c r="H105" s="3">
        <v>0</v>
      </c>
      <c r="I105" s="7">
        <f t="shared" si="37"/>
        <v>0.5625</v>
      </c>
      <c r="J105" s="5">
        <f t="shared" si="20"/>
        <v>0.5625</v>
      </c>
      <c r="K105" s="21">
        <f t="shared" si="21"/>
        <v>0.49999999999999994</v>
      </c>
      <c r="L105" s="22">
        <f t="shared" si="22"/>
        <v>0.49999999999999994</v>
      </c>
      <c r="M105" s="22">
        <f t="shared" si="23"/>
        <v>-5.5511151231257827E-17</v>
      </c>
      <c r="N105" s="22">
        <f t="shared" si="24"/>
        <v>0</v>
      </c>
      <c r="O105" s="22">
        <f t="shared" si="25"/>
        <v>0.49999999999999994</v>
      </c>
      <c r="P105" s="22">
        <f t="shared" si="26"/>
        <v>-6.2500000000000056E-2</v>
      </c>
      <c r="Q105" s="22">
        <f t="shared" si="27"/>
        <v>0</v>
      </c>
      <c r="R105" s="23">
        <f t="shared" si="28"/>
        <v>0</v>
      </c>
      <c r="S105" s="22">
        <f t="shared" si="38"/>
        <v>4.1666666666666685E-2</v>
      </c>
      <c r="T105" s="22">
        <f t="shared" si="29"/>
        <v>4.1666666666666685E-2</v>
      </c>
      <c r="U105" s="21">
        <f t="shared" si="30"/>
        <v>2.083333333333337E-2</v>
      </c>
      <c r="V105" s="22">
        <f t="shared" si="31"/>
        <v>2.083333333333337E-2</v>
      </c>
      <c r="W105" s="24">
        <f t="shared" si="32"/>
        <v>6.2500000000000056E-2</v>
      </c>
      <c r="X105" s="21">
        <f t="shared" si="33"/>
        <v>6.2500000000000056E-2</v>
      </c>
      <c r="Y105" s="21">
        <f t="shared" si="34"/>
        <v>0.49999999999999994</v>
      </c>
      <c r="Z105" s="21">
        <f t="shared" si="35"/>
        <v>0.49999999999999994</v>
      </c>
      <c r="AA105" s="25">
        <f t="shared" si="36"/>
        <v>0.49999999999999994</v>
      </c>
    </row>
    <row r="106" spans="2:27" ht="15.75" thickBot="1">
      <c r="B106" s="224"/>
      <c r="C106" s="217"/>
      <c r="D106" s="148">
        <v>43570</v>
      </c>
      <c r="E106" s="66" t="s">
        <v>39</v>
      </c>
      <c r="F106" s="3">
        <v>0.33333333333333331</v>
      </c>
      <c r="G106" s="3">
        <v>0.8125</v>
      </c>
      <c r="H106" s="3">
        <v>0</v>
      </c>
      <c r="I106" s="7"/>
      <c r="J106" s="5">
        <f t="shared" si="20"/>
        <v>0</v>
      </c>
      <c r="K106" s="21">
        <f t="shared" si="21"/>
        <v>0.45833333333333331</v>
      </c>
      <c r="L106" s="22">
        <f t="shared" si="22"/>
        <v>0.45833333333333331</v>
      </c>
      <c r="M106" s="22">
        <f t="shared" si="23"/>
        <v>-4.1666666666666685E-2</v>
      </c>
      <c r="N106" s="22">
        <f t="shared" si="24"/>
        <v>0</v>
      </c>
      <c r="O106" s="22">
        <f t="shared" si="25"/>
        <v>0.45833333333333331</v>
      </c>
      <c r="P106" s="22">
        <f t="shared" si="26"/>
        <v>0.45833333333333331</v>
      </c>
      <c r="Q106" s="22">
        <f t="shared" si="27"/>
        <v>0.45833333333333331</v>
      </c>
      <c r="R106" s="23">
        <f t="shared" si="28"/>
        <v>0.45833333333333331</v>
      </c>
      <c r="S106" s="22">
        <f t="shared" si="38"/>
        <v>-4.166666666666663E-2</v>
      </c>
      <c r="T106" s="22">
        <f t="shared" si="29"/>
        <v>0</v>
      </c>
      <c r="U106" s="21">
        <f t="shared" si="30"/>
        <v>2.083333333333337E-2</v>
      </c>
      <c r="V106" s="22">
        <f t="shared" si="31"/>
        <v>2.083333333333337E-2</v>
      </c>
      <c r="W106" s="24">
        <f t="shared" si="32"/>
        <v>2.083333333333337E-2</v>
      </c>
      <c r="X106" s="21">
        <f t="shared" si="33"/>
        <v>2.083333333333337E-2</v>
      </c>
      <c r="Y106" s="21">
        <f t="shared" si="34"/>
        <v>-2.083333333333337E-2</v>
      </c>
      <c r="Z106" s="21">
        <f t="shared" si="35"/>
        <v>2.083333333333337E-2</v>
      </c>
      <c r="AA106" s="25">
        <f t="shared" si="36"/>
        <v>2.083333333333337E-2</v>
      </c>
    </row>
    <row r="107" spans="2:27" ht="15.75" thickBot="1">
      <c r="B107" s="224"/>
      <c r="C107" s="217"/>
      <c r="D107" s="148">
        <v>43571</v>
      </c>
      <c r="E107" s="66" t="s">
        <v>39</v>
      </c>
      <c r="F107" s="3">
        <v>0.33333333333333331</v>
      </c>
      <c r="G107" s="3">
        <v>0.8125</v>
      </c>
      <c r="H107" s="3">
        <v>0</v>
      </c>
      <c r="I107" s="7"/>
      <c r="J107" s="5">
        <f t="shared" si="20"/>
        <v>0</v>
      </c>
      <c r="K107" s="21">
        <f t="shared" si="21"/>
        <v>0.45833333333333331</v>
      </c>
      <c r="L107" s="22">
        <f t="shared" si="22"/>
        <v>0.45833333333333331</v>
      </c>
      <c r="M107" s="22">
        <f t="shared" si="23"/>
        <v>-4.1666666666666685E-2</v>
      </c>
      <c r="N107" s="22">
        <f t="shared" si="24"/>
        <v>0</v>
      </c>
      <c r="O107" s="22">
        <f t="shared" si="25"/>
        <v>0.45833333333333331</v>
      </c>
      <c r="P107" s="22">
        <f t="shared" si="26"/>
        <v>0.45833333333333331</v>
      </c>
      <c r="Q107" s="22">
        <f t="shared" si="27"/>
        <v>0.45833333333333331</v>
      </c>
      <c r="R107" s="23">
        <f t="shared" si="28"/>
        <v>0.45833333333333331</v>
      </c>
      <c r="S107" s="22">
        <f t="shared" si="38"/>
        <v>-4.166666666666663E-2</v>
      </c>
      <c r="T107" s="22">
        <f t="shared" si="29"/>
        <v>0</v>
      </c>
      <c r="U107" s="21">
        <f t="shared" si="30"/>
        <v>2.083333333333337E-2</v>
      </c>
      <c r="V107" s="22">
        <f t="shared" si="31"/>
        <v>2.083333333333337E-2</v>
      </c>
      <c r="W107" s="24">
        <f t="shared" si="32"/>
        <v>2.083333333333337E-2</v>
      </c>
      <c r="X107" s="21">
        <f t="shared" si="33"/>
        <v>2.083333333333337E-2</v>
      </c>
      <c r="Y107" s="21">
        <f t="shared" si="34"/>
        <v>-2.083333333333337E-2</v>
      </c>
      <c r="Z107" s="21">
        <f t="shared" si="35"/>
        <v>2.083333333333337E-2</v>
      </c>
      <c r="AA107" s="25">
        <f t="shared" si="36"/>
        <v>2.083333333333337E-2</v>
      </c>
    </row>
    <row r="108" spans="2:27" ht="15.75" thickBot="1">
      <c r="B108" s="225"/>
      <c r="C108" s="217"/>
      <c r="D108" s="148">
        <v>43572</v>
      </c>
      <c r="E108" s="66" t="s">
        <v>39</v>
      </c>
      <c r="F108" s="3">
        <v>0.33333333333333331</v>
      </c>
      <c r="G108" s="3">
        <v>0.8125</v>
      </c>
      <c r="H108" s="3">
        <v>0</v>
      </c>
      <c r="I108" s="7"/>
      <c r="J108" s="5">
        <f t="shared" si="20"/>
        <v>0</v>
      </c>
      <c r="K108" s="21">
        <f t="shared" si="21"/>
        <v>0.45833333333333331</v>
      </c>
      <c r="L108" s="22">
        <f t="shared" si="22"/>
        <v>0.45833333333333331</v>
      </c>
      <c r="M108" s="22">
        <f t="shared" si="23"/>
        <v>-4.1666666666666685E-2</v>
      </c>
      <c r="N108" s="22">
        <f t="shared" si="24"/>
        <v>0</v>
      </c>
      <c r="O108" s="22">
        <f t="shared" si="25"/>
        <v>0.45833333333333331</v>
      </c>
      <c r="P108" s="22">
        <f t="shared" si="26"/>
        <v>0.45833333333333331</v>
      </c>
      <c r="Q108" s="22">
        <f t="shared" si="27"/>
        <v>0.45833333333333331</v>
      </c>
      <c r="R108" s="23">
        <f t="shared" si="28"/>
        <v>0.45833333333333331</v>
      </c>
      <c r="S108" s="22">
        <f t="shared" si="38"/>
        <v>-4.166666666666663E-2</v>
      </c>
      <c r="T108" s="22">
        <f t="shared" si="29"/>
        <v>0</v>
      </c>
      <c r="U108" s="21">
        <f t="shared" si="30"/>
        <v>2.083333333333337E-2</v>
      </c>
      <c r="V108" s="22">
        <f t="shared" si="31"/>
        <v>2.083333333333337E-2</v>
      </c>
      <c r="W108" s="24">
        <f t="shared" si="32"/>
        <v>2.083333333333337E-2</v>
      </c>
      <c r="X108" s="21">
        <f t="shared" si="33"/>
        <v>2.083333333333337E-2</v>
      </c>
      <c r="Y108" s="21">
        <f t="shared" si="34"/>
        <v>-2.083333333333337E-2</v>
      </c>
      <c r="Z108" s="21">
        <f t="shared" si="35"/>
        <v>2.083333333333337E-2</v>
      </c>
      <c r="AA108" s="25">
        <f t="shared" si="36"/>
        <v>2.083333333333337E-2</v>
      </c>
    </row>
    <row r="109" spans="2:27" ht="15.75" thickBot="1">
      <c r="B109" s="99" t="s">
        <v>9</v>
      </c>
      <c r="C109" s="217"/>
      <c r="D109" s="148">
        <v>43573</v>
      </c>
      <c r="E109" s="66" t="s">
        <v>39</v>
      </c>
      <c r="F109" s="3">
        <v>0.33333333333333331</v>
      </c>
      <c r="G109" s="3">
        <v>0.8125</v>
      </c>
      <c r="H109" s="3">
        <v>0</v>
      </c>
      <c r="I109" s="7"/>
      <c r="J109" s="5">
        <f t="shared" si="20"/>
        <v>0</v>
      </c>
      <c r="K109" s="21">
        <f t="shared" si="21"/>
        <v>0.45833333333333331</v>
      </c>
      <c r="L109" s="22">
        <f t="shared" si="22"/>
        <v>0.45833333333333331</v>
      </c>
      <c r="M109" s="22">
        <f t="shared" si="23"/>
        <v>-4.1666666666666685E-2</v>
      </c>
      <c r="N109" s="22">
        <f t="shared" si="24"/>
        <v>0</v>
      </c>
      <c r="O109" s="22">
        <f t="shared" si="25"/>
        <v>0.45833333333333331</v>
      </c>
      <c r="P109" s="22">
        <f t="shared" si="26"/>
        <v>0.45833333333333331</v>
      </c>
      <c r="Q109" s="22">
        <f t="shared" si="27"/>
        <v>0.45833333333333331</v>
      </c>
      <c r="R109" s="23">
        <f t="shared" si="28"/>
        <v>0.45833333333333331</v>
      </c>
      <c r="S109" s="22">
        <f t="shared" si="38"/>
        <v>-4.166666666666663E-2</v>
      </c>
      <c r="T109" s="22">
        <f t="shared" si="29"/>
        <v>0</v>
      </c>
      <c r="U109" s="21">
        <f t="shared" si="30"/>
        <v>2.083333333333337E-2</v>
      </c>
      <c r="V109" s="22">
        <f t="shared" si="31"/>
        <v>2.083333333333337E-2</v>
      </c>
      <c r="W109" s="24">
        <f t="shared" si="32"/>
        <v>2.083333333333337E-2</v>
      </c>
      <c r="X109" s="21">
        <f t="shared" si="33"/>
        <v>2.083333333333337E-2</v>
      </c>
      <c r="Y109" s="21">
        <f t="shared" si="34"/>
        <v>-2.083333333333337E-2</v>
      </c>
      <c r="Z109" s="21">
        <f t="shared" si="35"/>
        <v>2.083333333333337E-2</v>
      </c>
      <c r="AA109" s="25">
        <f t="shared" si="36"/>
        <v>2.083333333333337E-2</v>
      </c>
    </row>
    <row r="110" spans="2:27" ht="15.75" thickBot="1">
      <c r="B110" s="223">
        <f>SUM(AA92:AA121)</f>
        <v>3.8541666666666687</v>
      </c>
      <c r="C110" s="217"/>
      <c r="D110" s="148">
        <v>43574</v>
      </c>
      <c r="E110" s="66" t="s">
        <v>39</v>
      </c>
      <c r="F110" s="3">
        <v>0.33333333333333331</v>
      </c>
      <c r="G110" s="3">
        <v>0.8125</v>
      </c>
      <c r="H110" s="3">
        <v>0</v>
      </c>
      <c r="I110" s="7"/>
      <c r="J110" s="5">
        <f t="shared" si="20"/>
        <v>0</v>
      </c>
      <c r="K110" s="21">
        <f t="shared" si="21"/>
        <v>0.45833333333333331</v>
      </c>
      <c r="L110" s="22">
        <f t="shared" si="22"/>
        <v>0.45833333333333331</v>
      </c>
      <c r="M110" s="22">
        <f t="shared" si="23"/>
        <v>-4.1666666666666685E-2</v>
      </c>
      <c r="N110" s="22">
        <f t="shared" si="24"/>
        <v>0</v>
      </c>
      <c r="O110" s="22">
        <f t="shared" si="25"/>
        <v>0.45833333333333331</v>
      </c>
      <c r="P110" s="22">
        <f t="shared" si="26"/>
        <v>0.45833333333333331</v>
      </c>
      <c r="Q110" s="22">
        <f t="shared" si="27"/>
        <v>0.45833333333333331</v>
      </c>
      <c r="R110" s="23">
        <f t="shared" si="28"/>
        <v>0.45833333333333331</v>
      </c>
      <c r="S110" s="22">
        <f t="shared" si="38"/>
        <v>-4.166666666666663E-2</v>
      </c>
      <c r="T110" s="22">
        <f t="shared" si="29"/>
        <v>0</v>
      </c>
      <c r="U110" s="21">
        <f t="shared" si="30"/>
        <v>2.083333333333337E-2</v>
      </c>
      <c r="V110" s="22">
        <f t="shared" si="31"/>
        <v>2.083333333333337E-2</v>
      </c>
      <c r="W110" s="24">
        <f t="shared" si="32"/>
        <v>2.083333333333337E-2</v>
      </c>
      <c r="X110" s="21">
        <f t="shared" si="33"/>
        <v>2.083333333333337E-2</v>
      </c>
      <c r="Y110" s="21">
        <f t="shared" si="34"/>
        <v>-2.083333333333337E-2</v>
      </c>
      <c r="Z110" s="21">
        <f t="shared" si="35"/>
        <v>2.083333333333337E-2</v>
      </c>
      <c r="AA110" s="25">
        <f t="shared" si="36"/>
        <v>2.083333333333337E-2</v>
      </c>
    </row>
    <row r="111" spans="2:27" ht="15.75" thickBot="1">
      <c r="B111" s="224"/>
      <c r="C111" s="217"/>
      <c r="D111" s="148">
        <v>43575</v>
      </c>
      <c r="E111" s="66" t="s">
        <v>39</v>
      </c>
      <c r="F111" s="3">
        <v>0.33333333333333331</v>
      </c>
      <c r="G111" s="3">
        <v>0.8125</v>
      </c>
      <c r="H111" s="3">
        <v>0</v>
      </c>
      <c r="I111" s="7"/>
      <c r="J111" s="5">
        <f t="shared" si="20"/>
        <v>0</v>
      </c>
      <c r="K111" s="21">
        <f t="shared" si="21"/>
        <v>0.45833333333333331</v>
      </c>
      <c r="L111" s="22">
        <f t="shared" si="22"/>
        <v>0.45833333333333331</v>
      </c>
      <c r="M111" s="22">
        <f t="shared" si="23"/>
        <v>-4.1666666666666685E-2</v>
      </c>
      <c r="N111" s="22">
        <f t="shared" si="24"/>
        <v>0</v>
      </c>
      <c r="O111" s="22">
        <f t="shared" si="25"/>
        <v>0.45833333333333331</v>
      </c>
      <c r="P111" s="22">
        <f t="shared" si="26"/>
        <v>0.45833333333333331</v>
      </c>
      <c r="Q111" s="22">
        <f t="shared" si="27"/>
        <v>0.45833333333333331</v>
      </c>
      <c r="R111" s="23">
        <f t="shared" si="28"/>
        <v>0.45833333333333331</v>
      </c>
      <c r="S111" s="22">
        <f t="shared" si="38"/>
        <v>-4.166666666666663E-2</v>
      </c>
      <c r="T111" s="22">
        <f t="shared" si="29"/>
        <v>0</v>
      </c>
      <c r="U111" s="21">
        <f t="shared" si="30"/>
        <v>2.083333333333337E-2</v>
      </c>
      <c r="V111" s="22">
        <f t="shared" si="31"/>
        <v>2.083333333333337E-2</v>
      </c>
      <c r="W111" s="24">
        <f t="shared" si="32"/>
        <v>2.083333333333337E-2</v>
      </c>
      <c r="X111" s="21">
        <f t="shared" si="33"/>
        <v>2.083333333333337E-2</v>
      </c>
      <c r="Y111" s="21">
        <f t="shared" si="34"/>
        <v>-2.083333333333337E-2</v>
      </c>
      <c r="Z111" s="21">
        <f t="shared" si="35"/>
        <v>2.083333333333337E-2</v>
      </c>
      <c r="AA111" s="25">
        <f t="shared" si="36"/>
        <v>2.083333333333337E-2</v>
      </c>
    </row>
    <row r="112" spans="2:27" ht="15.75" thickBot="1">
      <c r="B112" s="224"/>
      <c r="C112" s="217"/>
      <c r="D112" s="93">
        <v>43576</v>
      </c>
      <c r="E112" s="66" t="s">
        <v>39</v>
      </c>
      <c r="F112" s="3">
        <v>0.25</v>
      </c>
      <c r="G112" s="3">
        <v>0.8125</v>
      </c>
      <c r="H112" s="3">
        <v>0</v>
      </c>
      <c r="I112" s="7">
        <f t="shared" si="37"/>
        <v>0.5625</v>
      </c>
      <c r="J112" s="5">
        <f t="shared" si="20"/>
        <v>0.5625</v>
      </c>
      <c r="K112" s="21">
        <f t="shared" si="21"/>
        <v>0.49999999999999994</v>
      </c>
      <c r="L112" s="22">
        <f t="shared" si="22"/>
        <v>0.49999999999999994</v>
      </c>
      <c r="M112" s="22">
        <f t="shared" si="23"/>
        <v>-5.5511151231257827E-17</v>
      </c>
      <c r="N112" s="22">
        <f t="shared" si="24"/>
        <v>0</v>
      </c>
      <c r="O112" s="22">
        <f t="shared" si="25"/>
        <v>0.49999999999999994</v>
      </c>
      <c r="P112" s="22">
        <f t="shared" si="26"/>
        <v>-6.2500000000000056E-2</v>
      </c>
      <c r="Q112" s="22">
        <f t="shared" si="27"/>
        <v>0</v>
      </c>
      <c r="R112" s="23">
        <f t="shared" si="28"/>
        <v>0</v>
      </c>
      <c r="S112" s="22">
        <f t="shared" si="38"/>
        <v>4.1666666666666685E-2</v>
      </c>
      <c r="T112" s="22">
        <f t="shared" si="29"/>
        <v>4.1666666666666685E-2</v>
      </c>
      <c r="U112" s="21">
        <f t="shared" si="30"/>
        <v>2.083333333333337E-2</v>
      </c>
      <c r="V112" s="22">
        <f t="shared" si="31"/>
        <v>2.083333333333337E-2</v>
      </c>
      <c r="W112" s="24">
        <f t="shared" si="32"/>
        <v>6.2500000000000056E-2</v>
      </c>
      <c r="X112" s="21">
        <f t="shared" si="33"/>
        <v>6.2500000000000056E-2</v>
      </c>
      <c r="Y112" s="21">
        <f t="shared" si="34"/>
        <v>0.49999999999999994</v>
      </c>
      <c r="Z112" s="21">
        <f t="shared" si="35"/>
        <v>0.49999999999999994</v>
      </c>
      <c r="AA112" s="25">
        <f t="shared" si="36"/>
        <v>0.49999999999999994</v>
      </c>
    </row>
    <row r="113" spans="2:27" ht="15.75" thickBot="1">
      <c r="B113" s="224"/>
      <c r="C113" s="217"/>
      <c r="D113" s="93">
        <v>43577</v>
      </c>
      <c r="E113" s="66" t="s">
        <v>39</v>
      </c>
      <c r="F113" s="3">
        <v>0.33333333333333331</v>
      </c>
      <c r="G113" s="3">
        <v>0.8125</v>
      </c>
      <c r="H113" s="3">
        <v>0</v>
      </c>
      <c r="I113" s="7">
        <f t="shared" si="37"/>
        <v>0.47916666666666669</v>
      </c>
      <c r="J113" s="5">
        <f t="shared" si="20"/>
        <v>0.47916666666666669</v>
      </c>
      <c r="K113" s="21">
        <f t="shared" si="21"/>
        <v>0.45833333333333331</v>
      </c>
      <c r="L113" s="22">
        <f t="shared" si="22"/>
        <v>0.45833333333333331</v>
      </c>
      <c r="M113" s="22">
        <f t="shared" si="23"/>
        <v>-4.1666666666666685E-2</v>
      </c>
      <c r="N113" s="22">
        <f t="shared" si="24"/>
        <v>0</v>
      </c>
      <c r="O113" s="22">
        <f t="shared" si="25"/>
        <v>0.45833333333333331</v>
      </c>
      <c r="P113" s="22">
        <f t="shared" si="26"/>
        <v>-2.083333333333337E-2</v>
      </c>
      <c r="Q113" s="22">
        <f t="shared" si="27"/>
        <v>0</v>
      </c>
      <c r="R113" s="23">
        <f t="shared" si="28"/>
        <v>0</v>
      </c>
      <c r="S113" s="22">
        <f t="shared" si="38"/>
        <v>-4.166666666666663E-2</v>
      </c>
      <c r="T113" s="22">
        <f t="shared" si="29"/>
        <v>0</v>
      </c>
      <c r="U113" s="21">
        <f t="shared" si="30"/>
        <v>2.083333333333337E-2</v>
      </c>
      <c r="V113" s="22">
        <f t="shared" si="31"/>
        <v>2.083333333333337E-2</v>
      </c>
      <c r="W113" s="24">
        <f t="shared" si="32"/>
        <v>2.083333333333337E-2</v>
      </c>
      <c r="X113" s="21">
        <f t="shared" si="33"/>
        <v>2.083333333333337E-2</v>
      </c>
      <c r="Y113" s="21">
        <f t="shared" si="34"/>
        <v>0.45833333333333331</v>
      </c>
      <c r="Z113" s="21">
        <f t="shared" si="35"/>
        <v>0.45833333333333331</v>
      </c>
      <c r="AA113" s="25">
        <f t="shared" si="36"/>
        <v>0.45833333333333331</v>
      </c>
    </row>
    <row r="114" spans="2:27" ht="15.75" thickBot="1">
      <c r="B114" s="224"/>
      <c r="C114" s="217"/>
      <c r="D114" s="148">
        <v>43578</v>
      </c>
      <c r="E114" s="66" t="s">
        <v>39</v>
      </c>
      <c r="F114" s="3">
        <v>0.33333333333333331</v>
      </c>
      <c r="G114" s="3">
        <v>0.8125</v>
      </c>
      <c r="H114" s="3">
        <v>0</v>
      </c>
      <c r="I114" s="7"/>
      <c r="J114" s="5">
        <f t="shared" si="20"/>
        <v>0</v>
      </c>
      <c r="K114" s="21">
        <f t="shared" si="21"/>
        <v>0.45833333333333331</v>
      </c>
      <c r="L114" s="22">
        <f t="shared" si="22"/>
        <v>0.45833333333333331</v>
      </c>
      <c r="M114" s="22">
        <f t="shared" si="23"/>
        <v>-4.1666666666666685E-2</v>
      </c>
      <c r="N114" s="22">
        <f t="shared" si="24"/>
        <v>0</v>
      </c>
      <c r="O114" s="22">
        <f t="shared" si="25"/>
        <v>0.45833333333333331</v>
      </c>
      <c r="P114" s="22">
        <f t="shared" si="26"/>
        <v>0.45833333333333331</v>
      </c>
      <c r="Q114" s="22">
        <f t="shared" si="27"/>
        <v>0.45833333333333331</v>
      </c>
      <c r="R114" s="23">
        <f t="shared" si="28"/>
        <v>0.45833333333333331</v>
      </c>
      <c r="S114" s="22">
        <f t="shared" si="38"/>
        <v>-4.166666666666663E-2</v>
      </c>
      <c r="T114" s="22">
        <f t="shared" si="29"/>
        <v>0</v>
      </c>
      <c r="U114" s="21">
        <f t="shared" si="30"/>
        <v>2.083333333333337E-2</v>
      </c>
      <c r="V114" s="22">
        <f t="shared" si="31"/>
        <v>2.083333333333337E-2</v>
      </c>
      <c r="W114" s="24">
        <f t="shared" si="32"/>
        <v>2.083333333333337E-2</v>
      </c>
      <c r="X114" s="21">
        <f t="shared" si="33"/>
        <v>2.083333333333337E-2</v>
      </c>
      <c r="Y114" s="21">
        <f t="shared" si="34"/>
        <v>-2.083333333333337E-2</v>
      </c>
      <c r="Z114" s="21">
        <f t="shared" si="35"/>
        <v>2.083333333333337E-2</v>
      </c>
      <c r="AA114" s="25">
        <f t="shared" si="36"/>
        <v>2.083333333333337E-2</v>
      </c>
    </row>
    <row r="115" spans="2:27" ht="15.75" thickBot="1">
      <c r="B115" s="224"/>
      <c r="C115" s="217"/>
      <c r="D115" s="148">
        <v>43579</v>
      </c>
      <c r="E115" s="66" t="s">
        <v>39</v>
      </c>
      <c r="F115" s="3">
        <v>0.33333333333333331</v>
      </c>
      <c r="G115" s="3">
        <v>0.8125</v>
      </c>
      <c r="H115" s="3">
        <v>0</v>
      </c>
      <c r="I115" s="7"/>
      <c r="J115" s="5">
        <f t="shared" si="20"/>
        <v>0</v>
      </c>
      <c r="K115" s="21">
        <f t="shared" si="21"/>
        <v>0.45833333333333331</v>
      </c>
      <c r="L115" s="22">
        <f t="shared" si="22"/>
        <v>0.45833333333333331</v>
      </c>
      <c r="M115" s="22">
        <f t="shared" si="23"/>
        <v>-4.1666666666666685E-2</v>
      </c>
      <c r="N115" s="22">
        <f t="shared" si="24"/>
        <v>0</v>
      </c>
      <c r="O115" s="22">
        <f t="shared" si="25"/>
        <v>0.45833333333333331</v>
      </c>
      <c r="P115" s="22">
        <f t="shared" si="26"/>
        <v>0.45833333333333331</v>
      </c>
      <c r="Q115" s="22">
        <f t="shared" si="27"/>
        <v>0.45833333333333331</v>
      </c>
      <c r="R115" s="23">
        <f t="shared" si="28"/>
        <v>0.45833333333333331</v>
      </c>
      <c r="S115" s="22">
        <f t="shared" si="38"/>
        <v>-4.166666666666663E-2</v>
      </c>
      <c r="T115" s="22">
        <f t="shared" si="29"/>
        <v>0</v>
      </c>
      <c r="U115" s="21">
        <f t="shared" si="30"/>
        <v>2.083333333333337E-2</v>
      </c>
      <c r="V115" s="22">
        <f t="shared" si="31"/>
        <v>2.083333333333337E-2</v>
      </c>
      <c r="W115" s="24">
        <f t="shared" si="32"/>
        <v>2.083333333333337E-2</v>
      </c>
      <c r="X115" s="21">
        <f t="shared" si="33"/>
        <v>2.083333333333337E-2</v>
      </c>
      <c r="Y115" s="21">
        <f t="shared" si="34"/>
        <v>-2.083333333333337E-2</v>
      </c>
      <c r="Z115" s="21">
        <f t="shared" si="35"/>
        <v>2.083333333333337E-2</v>
      </c>
      <c r="AA115" s="25">
        <f t="shared" si="36"/>
        <v>2.083333333333337E-2</v>
      </c>
    </row>
    <row r="116" spans="2:27" ht="15.75" thickBot="1">
      <c r="B116" s="224"/>
      <c r="C116" s="217"/>
      <c r="D116" s="148">
        <v>43580</v>
      </c>
      <c r="E116" s="66" t="s">
        <v>39</v>
      </c>
      <c r="F116" s="3">
        <v>0.33333333333333331</v>
      </c>
      <c r="G116" s="3">
        <v>0.8125</v>
      </c>
      <c r="H116" s="3">
        <v>0</v>
      </c>
      <c r="I116" s="7"/>
      <c r="J116" s="5">
        <f t="shared" si="20"/>
        <v>0</v>
      </c>
      <c r="K116" s="21">
        <f t="shared" si="21"/>
        <v>0.45833333333333331</v>
      </c>
      <c r="L116" s="22">
        <f t="shared" si="22"/>
        <v>0.45833333333333331</v>
      </c>
      <c r="M116" s="22">
        <f t="shared" si="23"/>
        <v>-4.1666666666666685E-2</v>
      </c>
      <c r="N116" s="22">
        <f t="shared" si="24"/>
        <v>0</v>
      </c>
      <c r="O116" s="22">
        <f t="shared" si="25"/>
        <v>0.45833333333333331</v>
      </c>
      <c r="P116" s="22">
        <f t="shared" si="26"/>
        <v>0.45833333333333331</v>
      </c>
      <c r="Q116" s="22">
        <f t="shared" si="27"/>
        <v>0.45833333333333331</v>
      </c>
      <c r="R116" s="23">
        <f t="shared" si="28"/>
        <v>0.45833333333333331</v>
      </c>
      <c r="S116" s="22">
        <f t="shared" si="38"/>
        <v>-4.166666666666663E-2</v>
      </c>
      <c r="T116" s="22">
        <f t="shared" si="29"/>
        <v>0</v>
      </c>
      <c r="U116" s="21">
        <f t="shared" si="30"/>
        <v>2.083333333333337E-2</v>
      </c>
      <c r="V116" s="22">
        <f t="shared" si="31"/>
        <v>2.083333333333337E-2</v>
      </c>
      <c r="W116" s="24">
        <f t="shared" si="32"/>
        <v>2.083333333333337E-2</v>
      </c>
      <c r="X116" s="21">
        <f t="shared" si="33"/>
        <v>2.083333333333337E-2</v>
      </c>
      <c r="Y116" s="21">
        <f t="shared" si="34"/>
        <v>-2.083333333333337E-2</v>
      </c>
      <c r="Z116" s="21">
        <f t="shared" si="35"/>
        <v>2.083333333333337E-2</v>
      </c>
      <c r="AA116" s="25">
        <f t="shared" si="36"/>
        <v>2.083333333333337E-2</v>
      </c>
    </row>
    <row r="117" spans="2:27" ht="15.75" thickBot="1">
      <c r="B117" s="224"/>
      <c r="C117" s="217"/>
      <c r="D117" s="148">
        <v>43581</v>
      </c>
      <c r="E117" s="66" t="s">
        <v>40</v>
      </c>
      <c r="F117" s="3">
        <v>0.33333333333333331</v>
      </c>
      <c r="G117" s="3">
        <v>0.8125</v>
      </c>
      <c r="H117" s="3">
        <v>0</v>
      </c>
      <c r="I117" s="7"/>
      <c r="J117" s="5">
        <f t="shared" si="20"/>
        <v>0</v>
      </c>
      <c r="K117" s="21">
        <f t="shared" si="21"/>
        <v>0.45833333333333331</v>
      </c>
      <c r="L117" s="22">
        <f t="shared" si="22"/>
        <v>0.45833333333333331</v>
      </c>
      <c r="M117" s="22">
        <f t="shared" si="23"/>
        <v>-4.1666666666666685E-2</v>
      </c>
      <c r="N117" s="22">
        <f t="shared" si="24"/>
        <v>0</v>
      </c>
      <c r="O117" s="22">
        <f t="shared" si="25"/>
        <v>0.45833333333333331</v>
      </c>
      <c r="P117" s="22">
        <f t="shared" si="26"/>
        <v>0.45833333333333331</v>
      </c>
      <c r="Q117" s="22">
        <f t="shared" si="27"/>
        <v>0.45833333333333331</v>
      </c>
      <c r="R117" s="23">
        <f t="shared" si="28"/>
        <v>0</v>
      </c>
      <c r="S117" s="22">
        <f t="shared" si="38"/>
        <v>-4.166666666666663E-2</v>
      </c>
      <c r="T117" s="22">
        <f t="shared" si="29"/>
        <v>0</v>
      </c>
      <c r="U117" s="21">
        <f t="shared" si="30"/>
        <v>2.083333333333337E-2</v>
      </c>
      <c r="V117" s="22">
        <f t="shared" si="31"/>
        <v>2.083333333333337E-2</v>
      </c>
      <c r="W117" s="24">
        <f t="shared" si="32"/>
        <v>2.083333333333337E-2</v>
      </c>
      <c r="X117" s="21">
        <f t="shared" si="33"/>
        <v>2.083333333333337E-2</v>
      </c>
      <c r="Y117" s="21">
        <f t="shared" si="34"/>
        <v>-2.083333333333337E-2</v>
      </c>
      <c r="Z117" s="21">
        <f t="shared" si="35"/>
        <v>2.083333333333337E-2</v>
      </c>
      <c r="AA117" s="25">
        <f t="shared" si="36"/>
        <v>0</v>
      </c>
    </row>
    <row r="118" spans="2:27" ht="15.75" thickBot="1">
      <c r="B118" s="224"/>
      <c r="C118" s="217"/>
      <c r="D118" s="93">
        <v>43582</v>
      </c>
      <c r="E118" s="66" t="s">
        <v>39</v>
      </c>
      <c r="F118" s="3">
        <v>0.33333333333333331</v>
      </c>
      <c r="G118" s="3">
        <v>0.8125</v>
      </c>
      <c r="H118" s="3">
        <v>0</v>
      </c>
      <c r="I118" s="7">
        <f t="shared" si="37"/>
        <v>0.47916666666666669</v>
      </c>
      <c r="J118" s="5">
        <f t="shared" si="20"/>
        <v>0.47916666666666669</v>
      </c>
      <c r="K118" s="21">
        <f t="shared" si="21"/>
        <v>0.45833333333333331</v>
      </c>
      <c r="L118" s="22">
        <f t="shared" si="22"/>
        <v>0.45833333333333331</v>
      </c>
      <c r="M118" s="22">
        <f t="shared" si="23"/>
        <v>-4.1666666666666685E-2</v>
      </c>
      <c r="N118" s="22">
        <f t="shared" si="24"/>
        <v>0</v>
      </c>
      <c r="O118" s="22">
        <f t="shared" si="25"/>
        <v>0.45833333333333331</v>
      </c>
      <c r="P118" s="22">
        <f t="shared" si="26"/>
        <v>-2.083333333333337E-2</v>
      </c>
      <c r="Q118" s="22">
        <f t="shared" si="27"/>
        <v>0</v>
      </c>
      <c r="R118" s="23">
        <f t="shared" si="28"/>
        <v>0</v>
      </c>
      <c r="S118" s="22">
        <f t="shared" si="38"/>
        <v>-4.166666666666663E-2</v>
      </c>
      <c r="T118" s="22">
        <f t="shared" si="29"/>
        <v>0</v>
      </c>
      <c r="U118" s="21">
        <f t="shared" si="30"/>
        <v>2.083333333333337E-2</v>
      </c>
      <c r="V118" s="22">
        <f t="shared" si="31"/>
        <v>2.083333333333337E-2</v>
      </c>
      <c r="W118" s="24">
        <f t="shared" si="32"/>
        <v>2.083333333333337E-2</v>
      </c>
      <c r="X118" s="21">
        <f t="shared" si="33"/>
        <v>2.083333333333337E-2</v>
      </c>
      <c r="Y118" s="21">
        <f t="shared" si="34"/>
        <v>0.45833333333333331</v>
      </c>
      <c r="Z118" s="21">
        <f t="shared" si="35"/>
        <v>0.45833333333333331</v>
      </c>
      <c r="AA118" s="25">
        <f t="shared" si="36"/>
        <v>0.45833333333333331</v>
      </c>
    </row>
    <row r="119" spans="2:27" ht="15.75" thickBot="1">
      <c r="B119" s="224"/>
      <c r="C119" s="217"/>
      <c r="D119" s="93">
        <v>43583</v>
      </c>
      <c r="E119" s="66" t="s">
        <v>40</v>
      </c>
      <c r="F119" s="3">
        <v>0.25</v>
      </c>
      <c r="G119" s="3">
        <v>0.8125</v>
      </c>
      <c r="H119" s="3">
        <v>0</v>
      </c>
      <c r="I119" s="7">
        <f t="shared" si="37"/>
        <v>0.5625</v>
      </c>
      <c r="J119" s="5">
        <f t="shared" si="20"/>
        <v>0.5625</v>
      </c>
      <c r="K119" s="21">
        <f t="shared" si="21"/>
        <v>0.49999999999999994</v>
      </c>
      <c r="L119" s="22">
        <f t="shared" si="22"/>
        <v>0.49999999999999994</v>
      </c>
      <c r="M119" s="22">
        <f t="shared" si="23"/>
        <v>-5.5511151231257827E-17</v>
      </c>
      <c r="N119" s="22">
        <f t="shared" si="24"/>
        <v>0</v>
      </c>
      <c r="O119" s="22">
        <f t="shared" si="25"/>
        <v>0.49999999999999994</v>
      </c>
      <c r="P119" s="22">
        <f t="shared" si="26"/>
        <v>-6.2500000000000056E-2</v>
      </c>
      <c r="Q119" s="22">
        <f t="shared" si="27"/>
        <v>0</v>
      </c>
      <c r="R119" s="23">
        <f t="shared" si="28"/>
        <v>0</v>
      </c>
      <c r="S119" s="22">
        <f t="shared" si="38"/>
        <v>4.1666666666666685E-2</v>
      </c>
      <c r="T119" s="22">
        <f t="shared" si="29"/>
        <v>4.1666666666666685E-2</v>
      </c>
      <c r="U119" s="21">
        <f t="shared" si="30"/>
        <v>2.083333333333337E-2</v>
      </c>
      <c r="V119" s="22">
        <f t="shared" si="31"/>
        <v>2.083333333333337E-2</v>
      </c>
      <c r="W119" s="24">
        <f t="shared" si="32"/>
        <v>6.2500000000000056E-2</v>
      </c>
      <c r="X119" s="21">
        <f t="shared" si="33"/>
        <v>6.2500000000000056E-2</v>
      </c>
      <c r="Y119" s="21">
        <f t="shared" si="34"/>
        <v>0.49999999999999994</v>
      </c>
      <c r="Z119" s="21">
        <f t="shared" si="35"/>
        <v>0.49999999999999994</v>
      </c>
      <c r="AA119" s="25">
        <f t="shared" si="36"/>
        <v>0</v>
      </c>
    </row>
    <row r="120" spans="2:27" ht="15.75" thickBot="1">
      <c r="B120" s="224"/>
      <c r="C120" s="217"/>
      <c r="D120" s="148">
        <v>43584</v>
      </c>
      <c r="E120" s="66" t="s">
        <v>39</v>
      </c>
      <c r="F120" s="3">
        <v>0.33333333333333331</v>
      </c>
      <c r="G120" s="3">
        <v>0.8125</v>
      </c>
      <c r="H120" s="3">
        <v>0</v>
      </c>
      <c r="I120" s="7"/>
      <c r="J120" s="5">
        <f t="shared" si="20"/>
        <v>0</v>
      </c>
      <c r="K120" s="21">
        <f t="shared" si="21"/>
        <v>0.45833333333333331</v>
      </c>
      <c r="L120" s="22">
        <f t="shared" si="22"/>
        <v>0.45833333333333331</v>
      </c>
      <c r="M120" s="22">
        <f t="shared" si="23"/>
        <v>-4.1666666666666685E-2</v>
      </c>
      <c r="N120" s="22">
        <f t="shared" si="24"/>
        <v>0</v>
      </c>
      <c r="O120" s="22">
        <f t="shared" si="25"/>
        <v>0.45833333333333331</v>
      </c>
      <c r="P120" s="22">
        <f t="shared" si="26"/>
        <v>0.45833333333333331</v>
      </c>
      <c r="Q120" s="22">
        <f t="shared" si="27"/>
        <v>0.45833333333333331</v>
      </c>
      <c r="R120" s="23">
        <f t="shared" si="28"/>
        <v>0.45833333333333331</v>
      </c>
      <c r="S120" s="22">
        <f t="shared" si="38"/>
        <v>-4.166666666666663E-2</v>
      </c>
      <c r="T120" s="22">
        <f t="shared" si="29"/>
        <v>0</v>
      </c>
      <c r="U120" s="21">
        <f t="shared" si="30"/>
        <v>2.083333333333337E-2</v>
      </c>
      <c r="V120" s="22">
        <f t="shared" si="31"/>
        <v>2.083333333333337E-2</v>
      </c>
      <c r="W120" s="24">
        <f t="shared" si="32"/>
        <v>2.083333333333337E-2</v>
      </c>
      <c r="X120" s="21">
        <f t="shared" si="33"/>
        <v>2.083333333333337E-2</v>
      </c>
      <c r="Y120" s="21">
        <f t="shared" si="34"/>
        <v>-2.083333333333337E-2</v>
      </c>
      <c r="Z120" s="21">
        <f t="shared" si="35"/>
        <v>2.083333333333337E-2</v>
      </c>
      <c r="AA120" s="25">
        <f t="shared" si="36"/>
        <v>2.083333333333337E-2</v>
      </c>
    </row>
    <row r="121" spans="2:27" ht="15.75" thickBot="1">
      <c r="B121" s="224"/>
      <c r="C121" s="217"/>
      <c r="D121" s="151">
        <v>43585</v>
      </c>
      <c r="E121" s="75" t="s">
        <v>39</v>
      </c>
      <c r="F121" s="53">
        <v>0.33333333333333331</v>
      </c>
      <c r="G121" s="53">
        <v>0.8125</v>
      </c>
      <c r="H121" s="53">
        <v>0</v>
      </c>
      <c r="I121" s="146"/>
      <c r="J121" s="54">
        <f t="shared" si="20"/>
        <v>0</v>
      </c>
      <c r="K121" s="55">
        <f t="shared" si="21"/>
        <v>0.45833333333333331</v>
      </c>
      <c r="L121" s="10">
        <f t="shared" si="22"/>
        <v>0.45833333333333331</v>
      </c>
      <c r="M121" s="10">
        <f t="shared" si="23"/>
        <v>-4.1666666666666685E-2</v>
      </c>
      <c r="N121" s="10">
        <f t="shared" si="24"/>
        <v>0</v>
      </c>
      <c r="O121" s="10">
        <f t="shared" si="25"/>
        <v>0.45833333333333331</v>
      </c>
      <c r="P121" s="10">
        <f t="shared" si="26"/>
        <v>0.45833333333333331</v>
      </c>
      <c r="Q121" s="10">
        <f t="shared" si="27"/>
        <v>0.45833333333333331</v>
      </c>
      <c r="R121" s="76">
        <f t="shared" si="28"/>
        <v>0.45833333333333331</v>
      </c>
      <c r="S121" s="10">
        <f t="shared" si="38"/>
        <v>-4.166666666666663E-2</v>
      </c>
      <c r="T121" s="10">
        <f t="shared" si="29"/>
        <v>0</v>
      </c>
      <c r="U121" s="55">
        <f t="shared" si="30"/>
        <v>2.083333333333337E-2</v>
      </c>
      <c r="V121" s="10">
        <f t="shared" si="31"/>
        <v>2.083333333333337E-2</v>
      </c>
      <c r="W121" s="57">
        <f t="shared" si="32"/>
        <v>2.083333333333337E-2</v>
      </c>
      <c r="X121" s="55">
        <f t="shared" si="33"/>
        <v>2.083333333333337E-2</v>
      </c>
      <c r="Y121" s="55">
        <f t="shared" si="34"/>
        <v>-2.083333333333337E-2</v>
      </c>
      <c r="Z121" s="55">
        <f t="shared" si="35"/>
        <v>2.083333333333337E-2</v>
      </c>
      <c r="AA121" s="84">
        <f t="shared" si="36"/>
        <v>2.083333333333337E-2</v>
      </c>
    </row>
    <row r="122" spans="2:27" ht="15.75" thickBot="1">
      <c r="B122" s="98" t="s">
        <v>10</v>
      </c>
      <c r="C122" s="221" t="s">
        <v>23</v>
      </c>
      <c r="D122" s="100">
        <v>43586</v>
      </c>
      <c r="E122" s="51" t="s">
        <v>39</v>
      </c>
      <c r="F122" s="6">
        <v>0.33333333333333331</v>
      </c>
      <c r="G122" s="6">
        <v>0.8125</v>
      </c>
      <c r="H122" s="6">
        <v>0</v>
      </c>
      <c r="I122" s="7">
        <f t="shared" si="37"/>
        <v>0.47916666666666669</v>
      </c>
      <c r="J122" s="7">
        <f t="shared" si="20"/>
        <v>0.47916666666666669</v>
      </c>
      <c r="K122" s="15">
        <f t="shared" si="21"/>
        <v>0.45833333333333331</v>
      </c>
      <c r="L122" s="16">
        <f t="shared" si="22"/>
        <v>0.45833333333333331</v>
      </c>
      <c r="M122" s="16">
        <f t="shared" si="23"/>
        <v>-4.1666666666666685E-2</v>
      </c>
      <c r="N122" s="16">
        <f t="shared" si="24"/>
        <v>0</v>
      </c>
      <c r="O122" s="16">
        <f t="shared" si="25"/>
        <v>0.45833333333333331</v>
      </c>
      <c r="P122" s="16">
        <f t="shared" si="26"/>
        <v>-2.083333333333337E-2</v>
      </c>
      <c r="Q122" s="16">
        <f t="shared" si="27"/>
        <v>0</v>
      </c>
      <c r="R122" s="17">
        <f t="shared" si="28"/>
        <v>0</v>
      </c>
      <c r="S122" s="16">
        <f t="shared" si="38"/>
        <v>-4.166666666666663E-2</v>
      </c>
      <c r="T122" s="16">
        <f t="shared" si="29"/>
        <v>0</v>
      </c>
      <c r="U122" s="15">
        <f t="shared" si="30"/>
        <v>2.083333333333337E-2</v>
      </c>
      <c r="V122" s="16">
        <f t="shared" si="31"/>
        <v>2.083333333333337E-2</v>
      </c>
      <c r="W122" s="18">
        <f t="shared" si="32"/>
        <v>2.083333333333337E-2</v>
      </c>
      <c r="X122" s="15">
        <f t="shared" si="33"/>
        <v>2.083333333333337E-2</v>
      </c>
      <c r="Y122" s="15">
        <f t="shared" si="34"/>
        <v>0.45833333333333331</v>
      </c>
      <c r="Z122" s="15">
        <f t="shared" si="35"/>
        <v>0.45833333333333331</v>
      </c>
      <c r="AA122" s="19">
        <f t="shared" si="36"/>
        <v>0.45833333333333331</v>
      </c>
    </row>
    <row r="123" spans="2:27" ht="15.75" thickBot="1">
      <c r="B123" s="223">
        <f>SUM(R122:R152)</f>
        <v>7.4166666666666652</v>
      </c>
      <c r="C123" s="217"/>
      <c r="D123" s="148">
        <v>43587</v>
      </c>
      <c r="E123" s="66" t="s">
        <v>40</v>
      </c>
      <c r="F123" s="3">
        <v>0.33333333333333331</v>
      </c>
      <c r="G123" s="3">
        <v>0.8125</v>
      </c>
      <c r="H123" s="3">
        <v>0</v>
      </c>
      <c r="I123" s="7"/>
      <c r="J123" s="5">
        <f t="shared" si="20"/>
        <v>0</v>
      </c>
      <c r="K123" s="21">
        <f t="shared" si="21"/>
        <v>0.45833333333333331</v>
      </c>
      <c r="L123" s="22">
        <f t="shared" si="22"/>
        <v>0.45833333333333331</v>
      </c>
      <c r="M123" s="22">
        <f t="shared" si="23"/>
        <v>-4.1666666666666685E-2</v>
      </c>
      <c r="N123" s="22">
        <f t="shared" si="24"/>
        <v>0</v>
      </c>
      <c r="O123" s="22">
        <f t="shared" si="25"/>
        <v>0.45833333333333331</v>
      </c>
      <c r="P123" s="22">
        <f t="shared" si="26"/>
        <v>0.45833333333333331</v>
      </c>
      <c r="Q123" s="22">
        <f t="shared" si="27"/>
        <v>0.45833333333333331</v>
      </c>
      <c r="R123" s="23">
        <f t="shared" si="28"/>
        <v>0</v>
      </c>
      <c r="S123" s="22">
        <f t="shared" si="38"/>
        <v>-4.166666666666663E-2</v>
      </c>
      <c r="T123" s="22">
        <f t="shared" si="29"/>
        <v>0</v>
      </c>
      <c r="U123" s="21">
        <f t="shared" si="30"/>
        <v>2.083333333333337E-2</v>
      </c>
      <c r="V123" s="22">
        <f t="shared" si="31"/>
        <v>2.083333333333337E-2</v>
      </c>
      <c r="W123" s="24">
        <f t="shared" si="32"/>
        <v>2.083333333333337E-2</v>
      </c>
      <c r="X123" s="21">
        <f t="shared" si="33"/>
        <v>2.083333333333337E-2</v>
      </c>
      <c r="Y123" s="21">
        <f t="shared" si="34"/>
        <v>-2.083333333333337E-2</v>
      </c>
      <c r="Z123" s="21">
        <f t="shared" si="35"/>
        <v>2.083333333333337E-2</v>
      </c>
      <c r="AA123" s="25">
        <f t="shared" si="36"/>
        <v>0</v>
      </c>
    </row>
    <row r="124" spans="2:27" ht="15.75" thickBot="1">
      <c r="B124" s="224"/>
      <c r="C124" s="217"/>
      <c r="D124" s="148">
        <v>43588</v>
      </c>
      <c r="E124" s="66" t="s">
        <v>40</v>
      </c>
      <c r="F124" s="3">
        <v>0.33333333333333331</v>
      </c>
      <c r="G124" s="3">
        <v>0.8125</v>
      </c>
      <c r="H124" s="3">
        <v>0</v>
      </c>
      <c r="I124" s="7"/>
      <c r="J124" s="5">
        <f t="shared" si="20"/>
        <v>0</v>
      </c>
      <c r="K124" s="21">
        <f t="shared" si="21"/>
        <v>0.45833333333333331</v>
      </c>
      <c r="L124" s="22">
        <f t="shared" si="22"/>
        <v>0.45833333333333331</v>
      </c>
      <c r="M124" s="22">
        <f t="shared" si="23"/>
        <v>-4.1666666666666685E-2</v>
      </c>
      <c r="N124" s="22">
        <f t="shared" si="24"/>
        <v>0</v>
      </c>
      <c r="O124" s="22">
        <f t="shared" si="25"/>
        <v>0.45833333333333331</v>
      </c>
      <c r="P124" s="22">
        <f t="shared" si="26"/>
        <v>0.45833333333333331</v>
      </c>
      <c r="Q124" s="22">
        <f t="shared" si="27"/>
        <v>0.45833333333333331</v>
      </c>
      <c r="R124" s="23">
        <f t="shared" si="28"/>
        <v>0</v>
      </c>
      <c r="S124" s="22">
        <f t="shared" si="38"/>
        <v>-4.166666666666663E-2</v>
      </c>
      <c r="T124" s="22">
        <f t="shared" si="29"/>
        <v>0</v>
      </c>
      <c r="U124" s="21">
        <f t="shared" si="30"/>
        <v>2.083333333333337E-2</v>
      </c>
      <c r="V124" s="22">
        <f t="shared" si="31"/>
        <v>2.083333333333337E-2</v>
      </c>
      <c r="W124" s="24">
        <f t="shared" si="32"/>
        <v>2.083333333333337E-2</v>
      </c>
      <c r="X124" s="21">
        <f t="shared" si="33"/>
        <v>2.083333333333337E-2</v>
      </c>
      <c r="Y124" s="21">
        <f t="shared" si="34"/>
        <v>-2.083333333333337E-2</v>
      </c>
      <c r="Z124" s="21">
        <f t="shared" si="35"/>
        <v>2.083333333333337E-2</v>
      </c>
      <c r="AA124" s="25">
        <f t="shared" si="36"/>
        <v>0</v>
      </c>
    </row>
    <row r="125" spans="2:27" ht="15.75" thickBot="1">
      <c r="B125" s="224"/>
      <c r="C125" s="217"/>
      <c r="D125" s="93">
        <v>43589</v>
      </c>
      <c r="E125" s="66" t="s">
        <v>39</v>
      </c>
      <c r="F125" s="3">
        <v>0.33333333333333331</v>
      </c>
      <c r="G125" s="3">
        <v>0.8125</v>
      </c>
      <c r="H125" s="3">
        <v>0</v>
      </c>
      <c r="I125" s="7">
        <f t="shared" si="37"/>
        <v>0.47916666666666669</v>
      </c>
      <c r="J125" s="5">
        <f t="shared" si="20"/>
        <v>0.47916666666666669</v>
      </c>
      <c r="K125" s="21">
        <f t="shared" si="21"/>
        <v>0.45833333333333331</v>
      </c>
      <c r="L125" s="22">
        <f t="shared" si="22"/>
        <v>0.45833333333333331</v>
      </c>
      <c r="M125" s="22">
        <f t="shared" si="23"/>
        <v>-4.1666666666666685E-2</v>
      </c>
      <c r="N125" s="22">
        <f t="shared" si="24"/>
        <v>0</v>
      </c>
      <c r="O125" s="22">
        <f t="shared" si="25"/>
        <v>0.45833333333333331</v>
      </c>
      <c r="P125" s="22">
        <f t="shared" si="26"/>
        <v>-2.083333333333337E-2</v>
      </c>
      <c r="Q125" s="22">
        <f t="shared" si="27"/>
        <v>0</v>
      </c>
      <c r="R125" s="23">
        <f t="shared" si="28"/>
        <v>0</v>
      </c>
      <c r="S125" s="22">
        <f t="shared" si="38"/>
        <v>-4.166666666666663E-2</v>
      </c>
      <c r="T125" s="22">
        <f t="shared" si="29"/>
        <v>0</v>
      </c>
      <c r="U125" s="21">
        <f t="shared" si="30"/>
        <v>2.083333333333337E-2</v>
      </c>
      <c r="V125" s="22">
        <f t="shared" si="31"/>
        <v>2.083333333333337E-2</v>
      </c>
      <c r="W125" s="24">
        <f t="shared" si="32"/>
        <v>2.083333333333337E-2</v>
      </c>
      <c r="X125" s="21">
        <f t="shared" si="33"/>
        <v>2.083333333333337E-2</v>
      </c>
      <c r="Y125" s="21">
        <f t="shared" si="34"/>
        <v>0.45833333333333331</v>
      </c>
      <c r="Z125" s="21">
        <f t="shared" si="35"/>
        <v>0.45833333333333331</v>
      </c>
      <c r="AA125" s="25">
        <f t="shared" si="36"/>
        <v>0.45833333333333331</v>
      </c>
    </row>
    <row r="126" spans="2:27" ht="15" customHeight="1" thickBot="1">
      <c r="B126" s="224"/>
      <c r="C126" s="217"/>
      <c r="D126" s="93">
        <v>43590</v>
      </c>
      <c r="E126" s="66" t="s">
        <v>39</v>
      </c>
      <c r="F126" s="3">
        <v>0.33333333333333331</v>
      </c>
      <c r="G126" s="3">
        <v>0.8125</v>
      </c>
      <c r="H126" s="3">
        <v>0</v>
      </c>
      <c r="I126" s="7">
        <f t="shared" si="37"/>
        <v>0.47916666666666669</v>
      </c>
      <c r="J126" s="5">
        <f t="shared" si="20"/>
        <v>0.47916666666666669</v>
      </c>
      <c r="K126" s="21">
        <f t="shared" si="21"/>
        <v>0.45833333333333331</v>
      </c>
      <c r="L126" s="22">
        <f t="shared" si="22"/>
        <v>0.45833333333333331</v>
      </c>
      <c r="M126" s="22">
        <f t="shared" si="23"/>
        <v>-4.1666666666666685E-2</v>
      </c>
      <c r="N126" s="22">
        <f t="shared" si="24"/>
        <v>0</v>
      </c>
      <c r="O126" s="22">
        <f t="shared" si="25"/>
        <v>0.45833333333333331</v>
      </c>
      <c r="P126" s="22">
        <f t="shared" si="26"/>
        <v>-2.083333333333337E-2</v>
      </c>
      <c r="Q126" s="22">
        <f t="shared" si="27"/>
        <v>0</v>
      </c>
      <c r="R126" s="23">
        <f t="shared" si="28"/>
        <v>0</v>
      </c>
      <c r="S126" s="22">
        <f t="shared" si="38"/>
        <v>-4.166666666666663E-2</v>
      </c>
      <c r="T126" s="22">
        <f t="shared" si="29"/>
        <v>0</v>
      </c>
      <c r="U126" s="21">
        <f t="shared" si="30"/>
        <v>2.083333333333337E-2</v>
      </c>
      <c r="V126" s="22">
        <f t="shared" si="31"/>
        <v>2.083333333333337E-2</v>
      </c>
      <c r="W126" s="24">
        <f t="shared" si="32"/>
        <v>2.083333333333337E-2</v>
      </c>
      <c r="X126" s="21">
        <f t="shared" si="33"/>
        <v>2.083333333333337E-2</v>
      </c>
      <c r="Y126" s="21">
        <f t="shared" si="34"/>
        <v>0.45833333333333331</v>
      </c>
      <c r="Z126" s="21">
        <f t="shared" si="35"/>
        <v>0.45833333333333331</v>
      </c>
      <c r="AA126" s="25">
        <f t="shared" si="36"/>
        <v>0.45833333333333331</v>
      </c>
    </row>
    <row r="127" spans="2:27" ht="15.75" thickBot="1">
      <c r="B127" s="224"/>
      <c r="C127" s="217"/>
      <c r="D127" s="148">
        <v>43591</v>
      </c>
      <c r="E127" s="66" t="s">
        <v>39</v>
      </c>
      <c r="F127" s="3">
        <v>0.25</v>
      </c>
      <c r="G127" s="3">
        <v>0.8125</v>
      </c>
      <c r="H127" s="3">
        <v>0</v>
      </c>
      <c r="I127" s="7"/>
      <c r="J127" s="5">
        <f t="shared" si="20"/>
        <v>0</v>
      </c>
      <c r="K127" s="21">
        <f t="shared" si="21"/>
        <v>0.49999999999999994</v>
      </c>
      <c r="L127" s="22">
        <f t="shared" si="22"/>
        <v>0.49999999999999994</v>
      </c>
      <c r="M127" s="22">
        <f t="shared" si="23"/>
        <v>-5.5511151231257827E-17</v>
      </c>
      <c r="N127" s="22">
        <f t="shared" si="24"/>
        <v>0</v>
      </c>
      <c r="O127" s="22">
        <f t="shared" si="25"/>
        <v>0.49999999999999994</v>
      </c>
      <c r="P127" s="22">
        <f t="shared" si="26"/>
        <v>0.49999999999999994</v>
      </c>
      <c r="Q127" s="22">
        <f t="shared" si="27"/>
        <v>0.49999999999999994</v>
      </c>
      <c r="R127" s="23">
        <f t="shared" si="28"/>
        <v>0.49999999999999994</v>
      </c>
      <c r="S127" s="22">
        <f t="shared" si="38"/>
        <v>4.1666666666666685E-2</v>
      </c>
      <c r="T127" s="22">
        <f t="shared" si="29"/>
        <v>4.1666666666666685E-2</v>
      </c>
      <c r="U127" s="21">
        <f t="shared" si="30"/>
        <v>2.083333333333337E-2</v>
      </c>
      <c r="V127" s="22">
        <f t="shared" si="31"/>
        <v>2.083333333333337E-2</v>
      </c>
      <c r="W127" s="24">
        <f t="shared" si="32"/>
        <v>6.2500000000000056E-2</v>
      </c>
      <c r="X127" s="21">
        <f t="shared" si="33"/>
        <v>6.2500000000000056E-2</v>
      </c>
      <c r="Y127" s="21">
        <f t="shared" si="34"/>
        <v>-6.2500000000000056E-2</v>
      </c>
      <c r="Z127" s="21">
        <f t="shared" si="35"/>
        <v>6.2500000000000056E-2</v>
      </c>
      <c r="AA127" s="25">
        <f t="shared" si="36"/>
        <v>6.2500000000000056E-2</v>
      </c>
    </row>
    <row r="128" spans="2:27" ht="15.75" thickBot="1">
      <c r="B128" s="224"/>
      <c r="C128" s="217"/>
      <c r="D128" s="148">
        <v>43592</v>
      </c>
      <c r="E128" s="66" t="s">
        <v>39</v>
      </c>
      <c r="F128" s="3">
        <v>0.33333333333333331</v>
      </c>
      <c r="G128" s="3">
        <v>0.8125</v>
      </c>
      <c r="H128" s="3">
        <v>0</v>
      </c>
      <c r="I128" s="7"/>
      <c r="J128" s="5">
        <f t="shared" si="20"/>
        <v>0</v>
      </c>
      <c r="K128" s="21">
        <f t="shared" si="21"/>
        <v>0.45833333333333331</v>
      </c>
      <c r="L128" s="22">
        <f t="shared" si="22"/>
        <v>0.45833333333333331</v>
      </c>
      <c r="M128" s="22">
        <f t="shared" si="23"/>
        <v>-4.1666666666666685E-2</v>
      </c>
      <c r="N128" s="22">
        <f t="shared" si="24"/>
        <v>0</v>
      </c>
      <c r="O128" s="22">
        <f t="shared" si="25"/>
        <v>0.45833333333333331</v>
      </c>
      <c r="P128" s="22">
        <f t="shared" si="26"/>
        <v>0.45833333333333331</v>
      </c>
      <c r="Q128" s="22">
        <f t="shared" si="27"/>
        <v>0.45833333333333331</v>
      </c>
      <c r="R128" s="23">
        <f t="shared" si="28"/>
        <v>0.45833333333333331</v>
      </c>
      <c r="S128" s="22">
        <f t="shared" si="38"/>
        <v>-4.166666666666663E-2</v>
      </c>
      <c r="T128" s="22">
        <f t="shared" si="29"/>
        <v>0</v>
      </c>
      <c r="U128" s="21">
        <f t="shared" si="30"/>
        <v>2.083333333333337E-2</v>
      </c>
      <c r="V128" s="22">
        <f t="shared" si="31"/>
        <v>2.083333333333337E-2</v>
      </c>
      <c r="W128" s="24">
        <f t="shared" si="32"/>
        <v>2.083333333333337E-2</v>
      </c>
      <c r="X128" s="21">
        <f t="shared" si="33"/>
        <v>2.083333333333337E-2</v>
      </c>
      <c r="Y128" s="21">
        <f t="shared" si="34"/>
        <v>-2.083333333333337E-2</v>
      </c>
      <c r="Z128" s="21">
        <f t="shared" si="35"/>
        <v>2.083333333333337E-2</v>
      </c>
      <c r="AA128" s="25">
        <f t="shared" si="36"/>
        <v>2.083333333333337E-2</v>
      </c>
    </row>
    <row r="129" spans="2:27" ht="15.75" thickBot="1">
      <c r="B129" s="224"/>
      <c r="C129" s="217"/>
      <c r="D129" s="93">
        <v>43593</v>
      </c>
      <c r="E129" s="66" t="s">
        <v>39</v>
      </c>
      <c r="F129" s="3">
        <v>0.25</v>
      </c>
      <c r="G129" s="3">
        <v>0.8125</v>
      </c>
      <c r="H129" s="3">
        <v>0</v>
      </c>
      <c r="I129" s="7">
        <f t="shared" si="37"/>
        <v>0.5625</v>
      </c>
      <c r="J129" s="5">
        <f t="shared" si="20"/>
        <v>0.5625</v>
      </c>
      <c r="K129" s="21">
        <f t="shared" si="21"/>
        <v>0.49999999999999994</v>
      </c>
      <c r="L129" s="22">
        <f t="shared" si="22"/>
        <v>0.49999999999999994</v>
      </c>
      <c r="M129" s="22">
        <f t="shared" si="23"/>
        <v>-5.5511151231257827E-17</v>
      </c>
      <c r="N129" s="22">
        <f t="shared" si="24"/>
        <v>0</v>
      </c>
      <c r="O129" s="22">
        <f t="shared" si="25"/>
        <v>0.49999999999999994</v>
      </c>
      <c r="P129" s="22">
        <f t="shared" si="26"/>
        <v>-6.2500000000000056E-2</v>
      </c>
      <c r="Q129" s="22">
        <f t="shared" si="27"/>
        <v>0</v>
      </c>
      <c r="R129" s="23">
        <f t="shared" si="28"/>
        <v>0</v>
      </c>
      <c r="S129" s="22">
        <f t="shared" si="38"/>
        <v>4.1666666666666685E-2</v>
      </c>
      <c r="T129" s="22">
        <f t="shared" si="29"/>
        <v>4.1666666666666685E-2</v>
      </c>
      <c r="U129" s="21">
        <f t="shared" si="30"/>
        <v>2.083333333333337E-2</v>
      </c>
      <c r="V129" s="22">
        <f t="shared" si="31"/>
        <v>2.083333333333337E-2</v>
      </c>
      <c r="W129" s="24">
        <f t="shared" si="32"/>
        <v>6.2500000000000056E-2</v>
      </c>
      <c r="X129" s="21">
        <f t="shared" si="33"/>
        <v>6.2500000000000056E-2</v>
      </c>
      <c r="Y129" s="21">
        <f t="shared" si="34"/>
        <v>0.49999999999999994</v>
      </c>
      <c r="Z129" s="21">
        <f t="shared" si="35"/>
        <v>0.49999999999999994</v>
      </c>
      <c r="AA129" s="25">
        <f t="shared" si="36"/>
        <v>0.49999999999999994</v>
      </c>
    </row>
    <row r="130" spans="2:27" ht="15.75" thickBot="1">
      <c r="B130" s="224"/>
      <c r="C130" s="217"/>
      <c r="D130" s="148">
        <v>43594</v>
      </c>
      <c r="E130" s="66" t="s">
        <v>39</v>
      </c>
      <c r="F130" s="3">
        <v>0.375</v>
      </c>
      <c r="G130" s="3">
        <v>0.8125</v>
      </c>
      <c r="H130" s="3">
        <v>0</v>
      </c>
      <c r="I130" s="7"/>
      <c r="J130" s="5">
        <f t="shared" ref="J130:J193" si="39">IF(I130&lt;0,0,I130)</f>
        <v>0</v>
      </c>
      <c r="K130" s="21">
        <f t="shared" ref="K130:K193" si="40">(G130-F130)-W130</f>
        <v>0.41666666666666663</v>
      </c>
      <c r="L130" s="22">
        <f t="shared" ref="L130:L193" si="41">IF(K130&lt;0,0,K130)</f>
        <v>0.41666666666666663</v>
      </c>
      <c r="M130" s="22">
        <f t="shared" ref="M130:M193" si="42">(L130-$AB$7)</f>
        <v>-8.333333333333337E-2</v>
      </c>
      <c r="N130" s="22">
        <f t="shared" ref="N130:N193" si="43">IF(M130&lt;0,0,M130)</f>
        <v>0</v>
      </c>
      <c r="O130" s="22">
        <f t="shared" ref="O130:O193" si="44">(L130-N130)-H130</f>
        <v>0.41666666666666663</v>
      </c>
      <c r="P130" s="22">
        <f t="shared" ref="P130:P193" si="45">O130-J130</f>
        <v>0.41666666666666663</v>
      </c>
      <c r="Q130" s="22">
        <f t="shared" ref="Q130:Q193" si="46">IF(P130&lt;0,0,P130)</f>
        <v>0.41666666666666663</v>
      </c>
      <c r="R130" s="23">
        <f t="shared" ref="R130:R193" si="47">IF(E130=$AC$7,Q130,0)</f>
        <v>0.41666666666666663</v>
      </c>
      <c r="S130" s="22">
        <f t="shared" si="38"/>
        <v>-8.3333333333333315E-2</v>
      </c>
      <c r="T130" s="22">
        <f t="shared" ref="T130:T193" si="48">IF(S130&lt;0,0,S130)</f>
        <v>0</v>
      </c>
      <c r="U130" s="21">
        <f t="shared" ref="U130:U193" si="49">(G130-$AC$5)</f>
        <v>2.083333333333337E-2</v>
      </c>
      <c r="V130" s="22">
        <f t="shared" ref="V130:V193" si="50">IF(U130&lt;0,0,U130)</f>
        <v>2.083333333333337E-2</v>
      </c>
      <c r="W130" s="24">
        <f t="shared" ref="W130:W193" si="51">T130+V130</f>
        <v>2.083333333333337E-2</v>
      </c>
      <c r="X130" s="21">
        <f t="shared" ref="X130:X193" si="52">W130+N130</f>
        <v>2.083333333333337E-2</v>
      </c>
      <c r="Y130" s="21">
        <f t="shared" ref="Y130:Y193" si="53">J130-(T130+V130)</f>
        <v>-2.083333333333337E-2</v>
      </c>
      <c r="Z130" s="21">
        <f t="shared" ref="Z130:Z193" si="54">IF(Y130&lt;0,X130,Y130)</f>
        <v>2.083333333333337E-2</v>
      </c>
      <c r="AA130" s="25">
        <f t="shared" ref="AA130:AA193" si="55">IF(E130=$AC$7,Z130,0)</f>
        <v>2.083333333333337E-2</v>
      </c>
    </row>
    <row r="131" spans="2:27" ht="15.75" thickBot="1">
      <c r="B131" s="224"/>
      <c r="C131" s="217"/>
      <c r="D131" s="148">
        <v>43595</v>
      </c>
      <c r="E131" s="66" t="s">
        <v>39</v>
      </c>
      <c r="F131" s="3">
        <v>0.33333333333333331</v>
      </c>
      <c r="G131" s="3">
        <v>0.8125</v>
      </c>
      <c r="H131" s="3">
        <v>0</v>
      </c>
      <c r="I131" s="7"/>
      <c r="J131" s="5">
        <f t="shared" si="39"/>
        <v>0</v>
      </c>
      <c r="K131" s="21">
        <f t="shared" si="40"/>
        <v>0.45833333333333331</v>
      </c>
      <c r="L131" s="22">
        <f t="shared" si="41"/>
        <v>0.45833333333333331</v>
      </c>
      <c r="M131" s="22">
        <f t="shared" si="42"/>
        <v>-4.1666666666666685E-2</v>
      </c>
      <c r="N131" s="22">
        <f t="shared" si="43"/>
        <v>0</v>
      </c>
      <c r="O131" s="22">
        <f t="shared" si="44"/>
        <v>0.45833333333333331</v>
      </c>
      <c r="P131" s="22">
        <f t="shared" si="45"/>
        <v>0.45833333333333331</v>
      </c>
      <c r="Q131" s="22">
        <f t="shared" si="46"/>
        <v>0.45833333333333331</v>
      </c>
      <c r="R131" s="23">
        <f t="shared" si="47"/>
        <v>0.45833333333333331</v>
      </c>
      <c r="S131" s="22">
        <f t="shared" si="38"/>
        <v>-4.166666666666663E-2</v>
      </c>
      <c r="T131" s="22">
        <f t="shared" si="48"/>
        <v>0</v>
      </c>
      <c r="U131" s="21">
        <f t="shared" si="49"/>
        <v>2.083333333333337E-2</v>
      </c>
      <c r="V131" s="22">
        <f t="shared" si="50"/>
        <v>2.083333333333337E-2</v>
      </c>
      <c r="W131" s="24">
        <f t="shared" si="51"/>
        <v>2.083333333333337E-2</v>
      </c>
      <c r="X131" s="21">
        <f t="shared" si="52"/>
        <v>2.083333333333337E-2</v>
      </c>
      <c r="Y131" s="21">
        <f t="shared" si="53"/>
        <v>-2.083333333333337E-2</v>
      </c>
      <c r="Z131" s="21">
        <f t="shared" si="54"/>
        <v>2.083333333333337E-2</v>
      </c>
      <c r="AA131" s="25">
        <f t="shared" si="55"/>
        <v>2.083333333333337E-2</v>
      </c>
    </row>
    <row r="132" spans="2:27" ht="15.75" thickBot="1">
      <c r="B132" s="224"/>
      <c r="C132" s="217"/>
      <c r="D132" s="93">
        <v>43596</v>
      </c>
      <c r="E132" s="66" t="s">
        <v>39</v>
      </c>
      <c r="F132" s="3">
        <v>0.33333333333333331</v>
      </c>
      <c r="G132" s="3">
        <v>0.8125</v>
      </c>
      <c r="H132" s="3">
        <v>0</v>
      </c>
      <c r="I132" s="7">
        <f t="shared" ref="I132:I189" si="56">(O132+X132)</f>
        <v>0.47916666666666669</v>
      </c>
      <c r="J132" s="5">
        <f t="shared" si="39"/>
        <v>0.47916666666666669</v>
      </c>
      <c r="K132" s="21">
        <f t="shared" si="40"/>
        <v>0.45833333333333331</v>
      </c>
      <c r="L132" s="22">
        <f t="shared" si="41"/>
        <v>0.45833333333333331</v>
      </c>
      <c r="M132" s="22">
        <f t="shared" si="42"/>
        <v>-4.1666666666666685E-2</v>
      </c>
      <c r="N132" s="22">
        <f t="shared" si="43"/>
        <v>0</v>
      </c>
      <c r="O132" s="22">
        <f t="shared" si="44"/>
        <v>0.45833333333333331</v>
      </c>
      <c r="P132" s="22">
        <f t="shared" si="45"/>
        <v>-2.083333333333337E-2</v>
      </c>
      <c r="Q132" s="22">
        <f t="shared" si="46"/>
        <v>0</v>
      </c>
      <c r="R132" s="23">
        <f t="shared" si="47"/>
        <v>0</v>
      </c>
      <c r="S132" s="22">
        <f t="shared" si="38"/>
        <v>-4.166666666666663E-2</v>
      </c>
      <c r="T132" s="22">
        <f t="shared" si="48"/>
        <v>0</v>
      </c>
      <c r="U132" s="21">
        <f t="shared" si="49"/>
        <v>2.083333333333337E-2</v>
      </c>
      <c r="V132" s="22">
        <f t="shared" si="50"/>
        <v>2.083333333333337E-2</v>
      </c>
      <c r="W132" s="24">
        <f t="shared" si="51"/>
        <v>2.083333333333337E-2</v>
      </c>
      <c r="X132" s="21">
        <f t="shared" si="52"/>
        <v>2.083333333333337E-2</v>
      </c>
      <c r="Y132" s="21">
        <f t="shared" si="53"/>
        <v>0.45833333333333331</v>
      </c>
      <c r="Z132" s="21">
        <f t="shared" si="54"/>
        <v>0.45833333333333331</v>
      </c>
      <c r="AA132" s="25">
        <f t="shared" si="55"/>
        <v>0.45833333333333331</v>
      </c>
    </row>
    <row r="133" spans="2:27" ht="15.75" thickBot="1">
      <c r="B133" s="224"/>
      <c r="C133" s="217"/>
      <c r="D133" s="93">
        <v>43597</v>
      </c>
      <c r="E133" s="66" t="s">
        <v>39</v>
      </c>
      <c r="F133" s="3">
        <v>0.20833333333333334</v>
      </c>
      <c r="G133" s="3">
        <v>0.8125</v>
      </c>
      <c r="H133" s="3">
        <v>0</v>
      </c>
      <c r="I133" s="7">
        <f t="shared" si="56"/>
        <v>0.60416666666666663</v>
      </c>
      <c r="J133" s="5">
        <f t="shared" si="39"/>
        <v>0.60416666666666663</v>
      </c>
      <c r="K133" s="21">
        <f t="shared" si="40"/>
        <v>0.49999999999999989</v>
      </c>
      <c r="L133" s="22">
        <f t="shared" si="41"/>
        <v>0.49999999999999989</v>
      </c>
      <c r="M133" s="22">
        <f t="shared" si="42"/>
        <v>-1.1102230246251565E-16</v>
      </c>
      <c r="N133" s="22">
        <f t="shared" si="43"/>
        <v>0</v>
      </c>
      <c r="O133" s="22">
        <f t="shared" si="44"/>
        <v>0.49999999999999989</v>
      </c>
      <c r="P133" s="22">
        <f t="shared" si="45"/>
        <v>-0.10416666666666674</v>
      </c>
      <c r="Q133" s="22">
        <f t="shared" si="46"/>
        <v>0</v>
      </c>
      <c r="R133" s="23">
        <f t="shared" si="47"/>
        <v>0</v>
      </c>
      <c r="S133" s="22">
        <f t="shared" si="38"/>
        <v>8.3333333333333343E-2</v>
      </c>
      <c r="T133" s="22">
        <f t="shared" si="48"/>
        <v>8.3333333333333343E-2</v>
      </c>
      <c r="U133" s="21">
        <f t="shared" si="49"/>
        <v>2.083333333333337E-2</v>
      </c>
      <c r="V133" s="22">
        <f t="shared" si="50"/>
        <v>2.083333333333337E-2</v>
      </c>
      <c r="W133" s="24">
        <f t="shared" si="51"/>
        <v>0.10416666666666671</v>
      </c>
      <c r="X133" s="21">
        <f t="shared" si="52"/>
        <v>0.10416666666666671</v>
      </c>
      <c r="Y133" s="21">
        <f t="shared" si="53"/>
        <v>0.49999999999999989</v>
      </c>
      <c r="Z133" s="21">
        <f t="shared" si="54"/>
        <v>0.49999999999999989</v>
      </c>
      <c r="AA133" s="25">
        <f t="shared" si="55"/>
        <v>0.49999999999999989</v>
      </c>
    </row>
    <row r="134" spans="2:27" ht="15.75" thickBot="1">
      <c r="B134" s="224"/>
      <c r="C134" s="217"/>
      <c r="D134" s="148">
        <v>43598</v>
      </c>
      <c r="E134" s="66" t="s">
        <v>39</v>
      </c>
      <c r="F134" s="3">
        <v>0.33333333333333331</v>
      </c>
      <c r="G134" s="3">
        <v>0.8125</v>
      </c>
      <c r="H134" s="3">
        <v>0</v>
      </c>
      <c r="I134" s="7"/>
      <c r="J134" s="5">
        <f t="shared" si="39"/>
        <v>0</v>
      </c>
      <c r="K134" s="21">
        <f t="shared" si="40"/>
        <v>0.45833333333333331</v>
      </c>
      <c r="L134" s="22">
        <f t="shared" si="41"/>
        <v>0.45833333333333331</v>
      </c>
      <c r="M134" s="22">
        <f t="shared" si="42"/>
        <v>-4.1666666666666685E-2</v>
      </c>
      <c r="N134" s="22">
        <f t="shared" si="43"/>
        <v>0</v>
      </c>
      <c r="O134" s="22">
        <f t="shared" si="44"/>
        <v>0.45833333333333331</v>
      </c>
      <c r="P134" s="22">
        <f t="shared" si="45"/>
        <v>0.45833333333333331</v>
      </c>
      <c r="Q134" s="22">
        <f t="shared" si="46"/>
        <v>0.45833333333333331</v>
      </c>
      <c r="R134" s="23">
        <f t="shared" si="47"/>
        <v>0.45833333333333331</v>
      </c>
      <c r="S134" s="22">
        <f t="shared" si="38"/>
        <v>-4.166666666666663E-2</v>
      </c>
      <c r="T134" s="22">
        <f t="shared" si="48"/>
        <v>0</v>
      </c>
      <c r="U134" s="21">
        <f t="shared" si="49"/>
        <v>2.083333333333337E-2</v>
      </c>
      <c r="V134" s="22">
        <f t="shared" si="50"/>
        <v>2.083333333333337E-2</v>
      </c>
      <c r="W134" s="24">
        <f t="shared" si="51"/>
        <v>2.083333333333337E-2</v>
      </c>
      <c r="X134" s="21">
        <f t="shared" si="52"/>
        <v>2.083333333333337E-2</v>
      </c>
      <c r="Y134" s="21">
        <f t="shared" si="53"/>
        <v>-2.083333333333337E-2</v>
      </c>
      <c r="Z134" s="21">
        <f t="shared" si="54"/>
        <v>2.083333333333337E-2</v>
      </c>
      <c r="AA134" s="25">
        <f t="shared" si="55"/>
        <v>2.083333333333337E-2</v>
      </c>
    </row>
    <row r="135" spans="2:27" ht="15.75" thickBot="1">
      <c r="B135" s="224"/>
      <c r="C135" s="217"/>
      <c r="D135" s="148">
        <v>43599</v>
      </c>
      <c r="E135" s="66" t="s">
        <v>39</v>
      </c>
      <c r="F135" s="3">
        <v>0.33333333333333331</v>
      </c>
      <c r="G135" s="3">
        <v>0.8125</v>
      </c>
      <c r="H135" s="3">
        <v>0</v>
      </c>
      <c r="I135" s="7"/>
      <c r="J135" s="5">
        <f t="shared" si="39"/>
        <v>0</v>
      </c>
      <c r="K135" s="21">
        <f t="shared" si="40"/>
        <v>0.45833333333333331</v>
      </c>
      <c r="L135" s="22">
        <f t="shared" si="41"/>
        <v>0.45833333333333331</v>
      </c>
      <c r="M135" s="22">
        <f t="shared" si="42"/>
        <v>-4.1666666666666685E-2</v>
      </c>
      <c r="N135" s="22">
        <f t="shared" si="43"/>
        <v>0</v>
      </c>
      <c r="O135" s="22">
        <f t="shared" si="44"/>
        <v>0.45833333333333331</v>
      </c>
      <c r="P135" s="22">
        <f t="shared" si="45"/>
        <v>0.45833333333333331</v>
      </c>
      <c r="Q135" s="22">
        <f t="shared" si="46"/>
        <v>0.45833333333333331</v>
      </c>
      <c r="R135" s="23">
        <f t="shared" si="47"/>
        <v>0.45833333333333331</v>
      </c>
      <c r="S135" s="22">
        <f t="shared" si="38"/>
        <v>-4.166666666666663E-2</v>
      </c>
      <c r="T135" s="22">
        <f t="shared" si="48"/>
        <v>0</v>
      </c>
      <c r="U135" s="21">
        <f t="shared" si="49"/>
        <v>2.083333333333337E-2</v>
      </c>
      <c r="V135" s="22">
        <f t="shared" si="50"/>
        <v>2.083333333333337E-2</v>
      </c>
      <c r="W135" s="24">
        <f t="shared" si="51"/>
        <v>2.083333333333337E-2</v>
      </c>
      <c r="X135" s="21">
        <f t="shared" si="52"/>
        <v>2.083333333333337E-2</v>
      </c>
      <c r="Y135" s="21">
        <f t="shared" si="53"/>
        <v>-2.083333333333337E-2</v>
      </c>
      <c r="Z135" s="21">
        <f t="shared" si="54"/>
        <v>2.083333333333337E-2</v>
      </c>
      <c r="AA135" s="25">
        <f t="shared" si="55"/>
        <v>2.083333333333337E-2</v>
      </c>
    </row>
    <row r="136" spans="2:27" ht="15.75" thickBot="1">
      <c r="B136" s="224"/>
      <c r="C136" s="217"/>
      <c r="D136" s="148">
        <v>43600</v>
      </c>
      <c r="E136" s="66" t="s">
        <v>39</v>
      </c>
      <c r="F136" s="3">
        <v>0.25</v>
      </c>
      <c r="G136" s="3">
        <v>0.8125</v>
      </c>
      <c r="H136" s="3">
        <v>0</v>
      </c>
      <c r="I136" s="7"/>
      <c r="J136" s="5">
        <f t="shared" si="39"/>
        <v>0</v>
      </c>
      <c r="K136" s="21">
        <f t="shared" si="40"/>
        <v>0.49999999999999994</v>
      </c>
      <c r="L136" s="22">
        <f t="shared" si="41"/>
        <v>0.49999999999999994</v>
      </c>
      <c r="M136" s="22">
        <f t="shared" si="42"/>
        <v>-5.5511151231257827E-17</v>
      </c>
      <c r="N136" s="22">
        <f t="shared" si="43"/>
        <v>0</v>
      </c>
      <c r="O136" s="22">
        <f t="shared" si="44"/>
        <v>0.49999999999999994</v>
      </c>
      <c r="P136" s="22">
        <f t="shared" si="45"/>
        <v>0.49999999999999994</v>
      </c>
      <c r="Q136" s="22">
        <f t="shared" si="46"/>
        <v>0.49999999999999994</v>
      </c>
      <c r="R136" s="23">
        <f t="shared" si="47"/>
        <v>0.49999999999999994</v>
      </c>
      <c r="S136" s="22">
        <f t="shared" si="38"/>
        <v>4.1666666666666685E-2</v>
      </c>
      <c r="T136" s="22">
        <f t="shared" si="48"/>
        <v>4.1666666666666685E-2</v>
      </c>
      <c r="U136" s="21">
        <f t="shared" si="49"/>
        <v>2.083333333333337E-2</v>
      </c>
      <c r="V136" s="22">
        <f t="shared" si="50"/>
        <v>2.083333333333337E-2</v>
      </c>
      <c r="W136" s="24">
        <f t="shared" si="51"/>
        <v>6.2500000000000056E-2</v>
      </c>
      <c r="X136" s="21">
        <f t="shared" si="52"/>
        <v>6.2500000000000056E-2</v>
      </c>
      <c r="Y136" s="21">
        <f t="shared" si="53"/>
        <v>-6.2500000000000056E-2</v>
      </c>
      <c r="Z136" s="21">
        <f t="shared" si="54"/>
        <v>6.2500000000000056E-2</v>
      </c>
      <c r="AA136" s="25">
        <f t="shared" si="55"/>
        <v>6.2500000000000056E-2</v>
      </c>
    </row>
    <row r="137" spans="2:27" ht="15.75" thickBot="1">
      <c r="B137" s="224"/>
      <c r="C137" s="217"/>
      <c r="D137" s="148">
        <v>43601</v>
      </c>
      <c r="E137" s="66" t="s">
        <v>39</v>
      </c>
      <c r="F137" s="3">
        <v>0.33333333333333331</v>
      </c>
      <c r="G137" s="3">
        <v>0.8125</v>
      </c>
      <c r="H137" s="3">
        <v>0</v>
      </c>
      <c r="I137" s="7"/>
      <c r="J137" s="5">
        <f t="shared" si="39"/>
        <v>0</v>
      </c>
      <c r="K137" s="21">
        <f t="shared" si="40"/>
        <v>0.45833333333333331</v>
      </c>
      <c r="L137" s="22">
        <f t="shared" si="41"/>
        <v>0.45833333333333331</v>
      </c>
      <c r="M137" s="22">
        <f t="shared" si="42"/>
        <v>-4.1666666666666685E-2</v>
      </c>
      <c r="N137" s="22">
        <f t="shared" si="43"/>
        <v>0</v>
      </c>
      <c r="O137" s="22">
        <f t="shared" si="44"/>
        <v>0.45833333333333331</v>
      </c>
      <c r="P137" s="22">
        <f t="shared" si="45"/>
        <v>0.45833333333333331</v>
      </c>
      <c r="Q137" s="22">
        <f t="shared" si="46"/>
        <v>0.45833333333333331</v>
      </c>
      <c r="R137" s="23">
        <f t="shared" si="47"/>
        <v>0.45833333333333331</v>
      </c>
      <c r="S137" s="22">
        <f t="shared" si="38"/>
        <v>-4.166666666666663E-2</v>
      </c>
      <c r="T137" s="22">
        <f t="shared" si="48"/>
        <v>0</v>
      </c>
      <c r="U137" s="21">
        <f t="shared" si="49"/>
        <v>2.083333333333337E-2</v>
      </c>
      <c r="V137" s="22">
        <f t="shared" si="50"/>
        <v>2.083333333333337E-2</v>
      </c>
      <c r="W137" s="24">
        <f t="shared" si="51"/>
        <v>2.083333333333337E-2</v>
      </c>
      <c r="X137" s="21">
        <f t="shared" si="52"/>
        <v>2.083333333333337E-2</v>
      </c>
      <c r="Y137" s="21">
        <f t="shared" si="53"/>
        <v>-2.083333333333337E-2</v>
      </c>
      <c r="Z137" s="21">
        <f t="shared" si="54"/>
        <v>2.083333333333337E-2</v>
      </c>
      <c r="AA137" s="25">
        <f t="shared" si="55"/>
        <v>2.083333333333337E-2</v>
      </c>
    </row>
    <row r="138" spans="2:27" ht="15.75" thickBot="1">
      <c r="B138" s="224"/>
      <c r="C138" s="217"/>
      <c r="D138" s="148">
        <v>43602</v>
      </c>
      <c r="E138" s="66" t="s">
        <v>39</v>
      </c>
      <c r="F138" s="3">
        <v>0.33333333333333331</v>
      </c>
      <c r="G138" s="3">
        <v>0.8125</v>
      </c>
      <c r="H138" s="3">
        <v>0</v>
      </c>
      <c r="I138" s="7"/>
      <c r="J138" s="5">
        <f t="shared" si="39"/>
        <v>0</v>
      </c>
      <c r="K138" s="21">
        <f t="shared" si="40"/>
        <v>0.45833333333333331</v>
      </c>
      <c r="L138" s="22">
        <f t="shared" si="41"/>
        <v>0.45833333333333331</v>
      </c>
      <c r="M138" s="22">
        <f t="shared" si="42"/>
        <v>-4.1666666666666685E-2</v>
      </c>
      <c r="N138" s="22">
        <f t="shared" si="43"/>
        <v>0</v>
      </c>
      <c r="O138" s="22">
        <f t="shared" si="44"/>
        <v>0.45833333333333331</v>
      </c>
      <c r="P138" s="22">
        <f t="shared" si="45"/>
        <v>0.45833333333333331</v>
      </c>
      <c r="Q138" s="22">
        <f t="shared" si="46"/>
        <v>0.45833333333333331</v>
      </c>
      <c r="R138" s="23">
        <f t="shared" si="47"/>
        <v>0.45833333333333331</v>
      </c>
      <c r="S138" s="22">
        <f t="shared" si="38"/>
        <v>-4.166666666666663E-2</v>
      </c>
      <c r="T138" s="22">
        <f t="shared" si="48"/>
        <v>0</v>
      </c>
      <c r="U138" s="21">
        <f t="shared" si="49"/>
        <v>2.083333333333337E-2</v>
      </c>
      <c r="V138" s="22">
        <f t="shared" si="50"/>
        <v>2.083333333333337E-2</v>
      </c>
      <c r="W138" s="24">
        <f t="shared" si="51"/>
        <v>2.083333333333337E-2</v>
      </c>
      <c r="X138" s="21">
        <f t="shared" si="52"/>
        <v>2.083333333333337E-2</v>
      </c>
      <c r="Y138" s="21">
        <f t="shared" si="53"/>
        <v>-2.083333333333337E-2</v>
      </c>
      <c r="Z138" s="21">
        <f t="shared" si="54"/>
        <v>2.083333333333337E-2</v>
      </c>
      <c r="AA138" s="25">
        <f t="shared" si="55"/>
        <v>2.083333333333337E-2</v>
      </c>
    </row>
    <row r="139" spans="2:27" ht="15.75" thickBot="1">
      <c r="B139" s="225"/>
      <c r="C139" s="217"/>
      <c r="D139" s="93">
        <v>43603</v>
      </c>
      <c r="E139" s="66" t="s">
        <v>39</v>
      </c>
      <c r="F139" s="3">
        <v>0.33333333333333331</v>
      </c>
      <c r="G139" s="3">
        <v>0.8125</v>
      </c>
      <c r="H139" s="3">
        <v>0</v>
      </c>
      <c r="I139" s="7">
        <f t="shared" si="56"/>
        <v>0.47916666666666669</v>
      </c>
      <c r="J139" s="5">
        <f t="shared" si="39"/>
        <v>0.47916666666666669</v>
      </c>
      <c r="K139" s="21">
        <f t="shared" si="40"/>
        <v>0.45833333333333331</v>
      </c>
      <c r="L139" s="22">
        <f t="shared" si="41"/>
        <v>0.45833333333333331</v>
      </c>
      <c r="M139" s="22">
        <f t="shared" si="42"/>
        <v>-4.1666666666666685E-2</v>
      </c>
      <c r="N139" s="22">
        <f t="shared" si="43"/>
        <v>0</v>
      </c>
      <c r="O139" s="22">
        <f t="shared" si="44"/>
        <v>0.45833333333333331</v>
      </c>
      <c r="P139" s="22">
        <f t="shared" si="45"/>
        <v>-2.083333333333337E-2</v>
      </c>
      <c r="Q139" s="22">
        <f t="shared" si="46"/>
        <v>0</v>
      </c>
      <c r="R139" s="23">
        <f t="shared" si="47"/>
        <v>0</v>
      </c>
      <c r="S139" s="22">
        <f t="shared" si="38"/>
        <v>-4.166666666666663E-2</v>
      </c>
      <c r="T139" s="22">
        <f t="shared" si="48"/>
        <v>0</v>
      </c>
      <c r="U139" s="21">
        <f t="shared" si="49"/>
        <v>2.083333333333337E-2</v>
      </c>
      <c r="V139" s="22">
        <f t="shared" si="50"/>
        <v>2.083333333333337E-2</v>
      </c>
      <c r="W139" s="24">
        <f t="shared" si="51"/>
        <v>2.083333333333337E-2</v>
      </c>
      <c r="X139" s="21">
        <f t="shared" si="52"/>
        <v>2.083333333333337E-2</v>
      </c>
      <c r="Y139" s="21">
        <f t="shared" si="53"/>
        <v>0.45833333333333331</v>
      </c>
      <c r="Z139" s="21">
        <f t="shared" si="54"/>
        <v>0.45833333333333331</v>
      </c>
      <c r="AA139" s="25">
        <f t="shared" si="55"/>
        <v>0.45833333333333331</v>
      </c>
    </row>
    <row r="140" spans="2:27" ht="15.75" thickBot="1">
      <c r="B140" s="99" t="s">
        <v>9</v>
      </c>
      <c r="C140" s="217"/>
      <c r="D140" s="93">
        <v>43604</v>
      </c>
      <c r="E140" s="66" t="s">
        <v>39</v>
      </c>
      <c r="F140" s="3">
        <v>0.33333333333333331</v>
      </c>
      <c r="G140" s="3">
        <v>0.8125</v>
      </c>
      <c r="H140" s="3">
        <v>0</v>
      </c>
      <c r="I140" s="7">
        <f t="shared" si="56"/>
        <v>0.47916666666666669</v>
      </c>
      <c r="J140" s="5">
        <f t="shared" si="39"/>
        <v>0.47916666666666669</v>
      </c>
      <c r="K140" s="21">
        <f t="shared" si="40"/>
        <v>0.45833333333333331</v>
      </c>
      <c r="L140" s="22">
        <f t="shared" si="41"/>
        <v>0.45833333333333331</v>
      </c>
      <c r="M140" s="22">
        <f t="shared" si="42"/>
        <v>-4.1666666666666685E-2</v>
      </c>
      <c r="N140" s="22">
        <f t="shared" si="43"/>
        <v>0</v>
      </c>
      <c r="O140" s="22">
        <f t="shared" si="44"/>
        <v>0.45833333333333331</v>
      </c>
      <c r="P140" s="22">
        <f t="shared" si="45"/>
        <v>-2.083333333333337E-2</v>
      </c>
      <c r="Q140" s="22">
        <f t="shared" si="46"/>
        <v>0</v>
      </c>
      <c r="R140" s="23">
        <f t="shared" si="47"/>
        <v>0</v>
      </c>
      <c r="S140" s="22">
        <f t="shared" si="38"/>
        <v>-4.166666666666663E-2</v>
      </c>
      <c r="T140" s="22">
        <f t="shared" si="48"/>
        <v>0</v>
      </c>
      <c r="U140" s="21">
        <f t="shared" si="49"/>
        <v>2.083333333333337E-2</v>
      </c>
      <c r="V140" s="22">
        <f t="shared" si="50"/>
        <v>2.083333333333337E-2</v>
      </c>
      <c r="W140" s="24">
        <f t="shared" si="51"/>
        <v>2.083333333333337E-2</v>
      </c>
      <c r="X140" s="21">
        <f t="shared" si="52"/>
        <v>2.083333333333337E-2</v>
      </c>
      <c r="Y140" s="21">
        <f t="shared" si="53"/>
        <v>0.45833333333333331</v>
      </c>
      <c r="Z140" s="21">
        <f t="shared" si="54"/>
        <v>0.45833333333333331</v>
      </c>
      <c r="AA140" s="25">
        <f t="shared" si="55"/>
        <v>0.45833333333333331</v>
      </c>
    </row>
    <row r="141" spans="2:27" ht="15.75" thickBot="1">
      <c r="B141" s="223">
        <f>SUM(AA122:AA152)</f>
        <v>5.5833333333333321</v>
      </c>
      <c r="C141" s="217"/>
      <c r="D141" s="148">
        <v>43605</v>
      </c>
      <c r="E141" s="66" t="s">
        <v>39</v>
      </c>
      <c r="F141" s="3">
        <v>0.33333333333333331</v>
      </c>
      <c r="G141" s="3">
        <v>0.8125</v>
      </c>
      <c r="H141" s="3">
        <v>0</v>
      </c>
      <c r="I141" s="7"/>
      <c r="J141" s="5">
        <f t="shared" si="39"/>
        <v>0</v>
      </c>
      <c r="K141" s="21">
        <f t="shared" si="40"/>
        <v>0.45833333333333331</v>
      </c>
      <c r="L141" s="22">
        <f t="shared" si="41"/>
        <v>0.45833333333333331</v>
      </c>
      <c r="M141" s="22">
        <f t="shared" si="42"/>
        <v>-4.1666666666666685E-2</v>
      </c>
      <c r="N141" s="22">
        <f t="shared" si="43"/>
        <v>0</v>
      </c>
      <c r="O141" s="22">
        <f t="shared" si="44"/>
        <v>0.45833333333333331</v>
      </c>
      <c r="P141" s="22">
        <f t="shared" si="45"/>
        <v>0.45833333333333331</v>
      </c>
      <c r="Q141" s="22">
        <f t="shared" si="46"/>
        <v>0.45833333333333331</v>
      </c>
      <c r="R141" s="23">
        <f t="shared" si="47"/>
        <v>0.45833333333333331</v>
      </c>
      <c r="S141" s="22">
        <f t="shared" si="38"/>
        <v>-4.166666666666663E-2</v>
      </c>
      <c r="T141" s="22">
        <f t="shared" si="48"/>
        <v>0</v>
      </c>
      <c r="U141" s="21">
        <f t="shared" si="49"/>
        <v>2.083333333333337E-2</v>
      </c>
      <c r="V141" s="22">
        <f t="shared" si="50"/>
        <v>2.083333333333337E-2</v>
      </c>
      <c r="W141" s="24">
        <f t="shared" si="51"/>
        <v>2.083333333333337E-2</v>
      </c>
      <c r="X141" s="21">
        <f t="shared" si="52"/>
        <v>2.083333333333337E-2</v>
      </c>
      <c r="Y141" s="21">
        <f t="shared" si="53"/>
        <v>-2.083333333333337E-2</v>
      </c>
      <c r="Z141" s="21">
        <f t="shared" si="54"/>
        <v>2.083333333333337E-2</v>
      </c>
      <c r="AA141" s="25">
        <f t="shared" si="55"/>
        <v>2.083333333333337E-2</v>
      </c>
    </row>
    <row r="142" spans="2:27" ht="15.75" thickBot="1">
      <c r="B142" s="224"/>
      <c r="C142" s="217"/>
      <c r="D142" s="148">
        <v>43606</v>
      </c>
      <c r="E142" s="66" t="s">
        <v>39</v>
      </c>
      <c r="F142" s="3">
        <v>0.33333333333333331</v>
      </c>
      <c r="G142" s="3">
        <v>0.8125</v>
      </c>
      <c r="H142" s="3">
        <v>0</v>
      </c>
      <c r="I142" s="7"/>
      <c r="J142" s="5">
        <f t="shared" si="39"/>
        <v>0</v>
      </c>
      <c r="K142" s="21">
        <f t="shared" si="40"/>
        <v>0.45833333333333331</v>
      </c>
      <c r="L142" s="22">
        <f t="shared" si="41"/>
        <v>0.45833333333333331</v>
      </c>
      <c r="M142" s="22">
        <f t="shared" si="42"/>
        <v>-4.1666666666666685E-2</v>
      </c>
      <c r="N142" s="22">
        <f t="shared" si="43"/>
        <v>0</v>
      </c>
      <c r="O142" s="22">
        <f t="shared" si="44"/>
        <v>0.45833333333333331</v>
      </c>
      <c r="P142" s="22">
        <f t="shared" si="45"/>
        <v>0.45833333333333331</v>
      </c>
      <c r="Q142" s="22">
        <f t="shared" si="46"/>
        <v>0.45833333333333331</v>
      </c>
      <c r="R142" s="23">
        <f t="shared" si="47"/>
        <v>0.45833333333333331</v>
      </c>
      <c r="S142" s="22">
        <f t="shared" si="38"/>
        <v>-4.166666666666663E-2</v>
      </c>
      <c r="T142" s="22">
        <f t="shared" si="48"/>
        <v>0</v>
      </c>
      <c r="U142" s="21">
        <f t="shared" si="49"/>
        <v>2.083333333333337E-2</v>
      </c>
      <c r="V142" s="22">
        <f t="shared" si="50"/>
        <v>2.083333333333337E-2</v>
      </c>
      <c r="W142" s="24">
        <f t="shared" si="51"/>
        <v>2.083333333333337E-2</v>
      </c>
      <c r="X142" s="21">
        <f t="shared" si="52"/>
        <v>2.083333333333337E-2</v>
      </c>
      <c r="Y142" s="21">
        <f t="shared" si="53"/>
        <v>-2.083333333333337E-2</v>
      </c>
      <c r="Z142" s="21">
        <f t="shared" si="54"/>
        <v>2.083333333333337E-2</v>
      </c>
      <c r="AA142" s="25">
        <f t="shared" si="55"/>
        <v>2.083333333333337E-2</v>
      </c>
    </row>
    <row r="143" spans="2:27" ht="15.75" thickBot="1">
      <c r="B143" s="224"/>
      <c r="C143" s="217"/>
      <c r="D143" s="148">
        <v>43607</v>
      </c>
      <c r="E143" s="66" t="s">
        <v>39</v>
      </c>
      <c r="F143" s="3">
        <v>0.25</v>
      </c>
      <c r="G143" s="3">
        <v>0.8125</v>
      </c>
      <c r="H143" s="3">
        <v>0</v>
      </c>
      <c r="I143" s="7"/>
      <c r="J143" s="5">
        <f t="shared" si="39"/>
        <v>0</v>
      </c>
      <c r="K143" s="21">
        <f t="shared" si="40"/>
        <v>0.49999999999999994</v>
      </c>
      <c r="L143" s="22">
        <f t="shared" si="41"/>
        <v>0.49999999999999994</v>
      </c>
      <c r="M143" s="22">
        <f t="shared" si="42"/>
        <v>-5.5511151231257827E-17</v>
      </c>
      <c r="N143" s="22">
        <f t="shared" si="43"/>
        <v>0</v>
      </c>
      <c r="O143" s="22">
        <f t="shared" si="44"/>
        <v>0.49999999999999994</v>
      </c>
      <c r="P143" s="22">
        <f t="shared" si="45"/>
        <v>0.49999999999999994</v>
      </c>
      <c r="Q143" s="22">
        <f t="shared" si="46"/>
        <v>0.49999999999999994</v>
      </c>
      <c r="R143" s="23">
        <f t="shared" si="47"/>
        <v>0.49999999999999994</v>
      </c>
      <c r="S143" s="22">
        <f t="shared" si="38"/>
        <v>4.1666666666666685E-2</v>
      </c>
      <c r="T143" s="22">
        <f t="shared" si="48"/>
        <v>4.1666666666666685E-2</v>
      </c>
      <c r="U143" s="21">
        <f t="shared" si="49"/>
        <v>2.083333333333337E-2</v>
      </c>
      <c r="V143" s="22">
        <f t="shared" si="50"/>
        <v>2.083333333333337E-2</v>
      </c>
      <c r="W143" s="24">
        <f t="shared" si="51"/>
        <v>6.2500000000000056E-2</v>
      </c>
      <c r="X143" s="21">
        <f t="shared" si="52"/>
        <v>6.2500000000000056E-2</v>
      </c>
      <c r="Y143" s="21">
        <f t="shared" si="53"/>
        <v>-6.2500000000000056E-2</v>
      </c>
      <c r="Z143" s="21">
        <f t="shared" si="54"/>
        <v>6.2500000000000056E-2</v>
      </c>
      <c r="AA143" s="25">
        <f t="shared" si="55"/>
        <v>6.2500000000000056E-2</v>
      </c>
    </row>
    <row r="144" spans="2:27" ht="15.75" thickBot="1">
      <c r="B144" s="224"/>
      <c r="C144" s="217"/>
      <c r="D144" s="148">
        <v>43608</v>
      </c>
      <c r="E144" s="66" t="s">
        <v>39</v>
      </c>
      <c r="F144" s="3">
        <v>0.33333333333333331</v>
      </c>
      <c r="G144" s="3">
        <v>0.8125</v>
      </c>
      <c r="H144" s="3">
        <v>0</v>
      </c>
      <c r="I144" s="7"/>
      <c r="J144" s="5">
        <f t="shared" si="39"/>
        <v>0</v>
      </c>
      <c r="K144" s="21">
        <f t="shared" si="40"/>
        <v>0.45833333333333331</v>
      </c>
      <c r="L144" s="22">
        <f t="shared" si="41"/>
        <v>0.45833333333333331</v>
      </c>
      <c r="M144" s="22">
        <f t="shared" si="42"/>
        <v>-4.1666666666666685E-2</v>
      </c>
      <c r="N144" s="22">
        <f t="shared" si="43"/>
        <v>0</v>
      </c>
      <c r="O144" s="22">
        <f t="shared" si="44"/>
        <v>0.45833333333333331</v>
      </c>
      <c r="P144" s="22">
        <f t="shared" si="45"/>
        <v>0.45833333333333331</v>
      </c>
      <c r="Q144" s="22">
        <f t="shared" si="46"/>
        <v>0.45833333333333331</v>
      </c>
      <c r="R144" s="23">
        <f t="shared" si="47"/>
        <v>0.45833333333333331</v>
      </c>
      <c r="S144" s="22">
        <f t="shared" ref="S144:S207" si="57">($AB$5-F144)</f>
        <v>-4.166666666666663E-2</v>
      </c>
      <c r="T144" s="22">
        <f t="shared" si="48"/>
        <v>0</v>
      </c>
      <c r="U144" s="21">
        <f t="shared" si="49"/>
        <v>2.083333333333337E-2</v>
      </c>
      <c r="V144" s="22">
        <f t="shared" si="50"/>
        <v>2.083333333333337E-2</v>
      </c>
      <c r="W144" s="24">
        <f t="shared" si="51"/>
        <v>2.083333333333337E-2</v>
      </c>
      <c r="X144" s="21">
        <f t="shared" si="52"/>
        <v>2.083333333333337E-2</v>
      </c>
      <c r="Y144" s="21">
        <f t="shared" si="53"/>
        <v>-2.083333333333337E-2</v>
      </c>
      <c r="Z144" s="21">
        <f t="shared" si="54"/>
        <v>2.083333333333337E-2</v>
      </c>
      <c r="AA144" s="25">
        <f t="shared" si="55"/>
        <v>2.083333333333337E-2</v>
      </c>
    </row>
    <row r="145" spans="2:27" ht="15.75" thickBot="1">
      <c r="B145" s="224"/>
      <c r="C145" s="217"/>
      <c r="D145" s="148">
        <v>43609</v>
      </c>
      <c r="E145" s="66" t="s">
        <v>39</v>
      </c>
      <c r="F145" s="3">
        <v>0.33333333333333331</v>
      </c>
      <c r="G145" s="3">
        <v>0.8125</v>
      </c>
      <c r="H145" s="3">
        <v>0</v>
      </c>
      <c r="I145" s="7"/>
      <c r="J145" s="5">
        <f t="shared" si="39"/>
        <v>0</v>
      </c>
      <c r="K145" s="21">
        <f t="shared" si="40"/>
        <v>0.45833333333333331</v>
      </c>
      <c r="L145" s="22">
        <f t="shared" si="41"/>
        <v>0.45833333333333331</v>
      </c>
      <c r="M145" s="22">
        <f t="shared" si="42"/>
        <v>-4.1666666666666685E-2</v>
      </c>
      <c r="N145" s="22">
        <f t="shared" si="43"/>
        <v>0</v>
      </c>
      <c r="O145" s="22">
        <f t="shared" si="44"/>
        <v>0.45833333333333331</v>
      </c>
      <c r="P145" s="22">
        <f t="shared" si="45"/>
        <v>0.45833333333333331</v>
      </c>
      <c r="Q145" s="22">
        <f t="shared" si="46"/>
        <v>0.45833333333333331</v>
      </c>
      <c r="R145" s="23">
        <f t="shared" si="47"/>
        <v>0.45833333333333331</v>
      </c>
      <c r="S145" s="22">
        <f t="shared" si="57"/>
        <v>-4.166666666666663E-2</v>
      </c>
      <c r="T145" s="22">
        <f t="shared" si="48"/>
        <v>0</v>
      </c>
      <c r="U145" s="21">
        <f t="shared" si="49"/>
        <v>2.083333333333337E-2</v>
      </c>
      <c r="V145" s="22">
        <f t="shared" si="50"/>
        <v>2.083333333333337E-2</v>
      </c>
      <c r="W145" s="24">
        <f t="shared" si="51"/>
        <v>2.083333333333337E-2</v>
      </c>
      <c r="X145" s="21">
        <f t="shared" si="52"/>
        <v>2.083333333333337E-2</v>
      </c>
      <c r="Y145" s="21">
        <f t="shared" si="53"/>
        <v>-2.083333333333337E-2</v>
      </c>
      <c r="Z145" s="21">
        <f t="shared" si="54"/>
        <v>2.083333333333337E-2</v>
      </c>
      <c r="AA145" s="25">
        <f t="shared" si="55"/>
        <v>2.083333333333337E-2</v>
      </c>
    </row>
    <row r="146" spans="2:27" ht="15.75" thickBot="1">
      <c r="B146" s="224"/>
      <c r="C146" s="217"/>
      <c r="D146" s="93">
        <v>43610</v>
      </c>
      <c r="E146" s="66" t="s">
        <v>39</v>
      </c>
      <c r="F146" s="3">
        <v>0.33333333333333331</v>
      </c>
      <c r="G146" s="3">
        <v>0.8125</v>
      </c>
      <c r="H146" s="3">
        <v>0</v>
      </c>
      <c r="I146" s="7">
        <f t="shared" si="56"/>
        <v>0.47916666666666669</v>
      </c>
      <c r="J146" s="5">
        <f t="shared" si="39"/>
        <v>0.47916666666666669</v>
      </c>
      <c r="K146" s="21">
        <f t="shared" si="40"/>
        <v>0.45833333333333331</v>
      </c>
      <c r="L146" s="22">
        <f t="shared" si="41"/>
        <v>0.45833333333333331</v>
      </c>
      <c r="M146" s="22">
        <f t="shared" si="42"/>
        <v>-4.1666666666666685E-2</v>
      </c>
      <c r="N146" s="22">
        <f t="shared" si="43"/>
        <v>0</v>
      </c>
      <c r="O146" s="22">
        <f t="shared" si="44"/>
        <v>0.45833333333333331</v>
      </c>
      <c r="P146" s="22">
        <f t="shared" si="45"/>
        <v>-2.083333333333337E-2</v>
      </c>
      <c r="Q146" s="22">
        <f t="shared" si="46"/>
        <v>0</v>
      </c>
      <c r="R146" s="23">
        <f t="shared" si="47"/>
        <v>0</v>
      </c>
      <c r="S146" s="22">
        <f t="shared" si="57"/>
        <v>-4.166666666666663E-2</v>
      </c>
      <c r="T146" s="22">
        <f t="shared" si="48"/>
        <v>0</v>
      </c>
      <c r="U146" s="21">
        <f t="shared" si="49"/>
        <v>2.083333333333337E-2</v>
      </c>
      <c r="V146" s="22">
        <f t="shared" si="50"/>
        <v>2.083333333333337E-2</v>
      </c>
      <c r="W146" s="24">
        <f t="shared" si="51"/>
        <v>2.083333333333337E-2</v>
      </c>
      <c r="X146" s="21">
        <f t="shared" si="52"/>
        <v>2.083333333333337E-2</v>
      </c>
      <c r="Y146" s="21">
        <f t="shared" si="53"/>
        <v>0.45833333333333331</v>
      </c>
      <c r="Z146" s="21">
        <f t="shared" si="54"/>
        <v>0.45833333333333331</v>
      </c>
      <c r="AA146" s="25">
        <f t="shared" si="55"/>
        <v>0.45833333333333331</v>
      </c>
    </row>
    <row r="147" spans="2:27" ht="15.75" thickBot="1">
      <c r="B147" s="224"/>
      <c r="C147" s="217"/>
      <c r="D147" s="93">
        <v>43611</v>
      </c>
      <c r="E147" s="66" t="s">
        <v>39</v>
      </c>
      <c r="F147" s="3">
        <v>0.33333333333333331</v>
      </c>
      <c r="G147" s="3">
        <v>0.8125</v>
      </c>
      <c r="H147" s="3">
        <v>0</v>
      </c>
      <c r="I147" s="7">
        <f t="shared" si="56"/>
        <v>0.47916666666666669</v>
      </c>
      <c r="J147" s="5">
        <f t="shared" si="39"/>
        <v>0.47916666666666669</v>
      </c>
      <c r="K147" s="21">
        <f t="shared" si="40"/>
        <v>0.45833333333333331</v>
      </c>
      <c r="L147" s="22">
        <f t="shared" si="41"/>
        <v>0.45833333333333331</v>
      </c>
      <c r="M147" s="22">
        <f t="shared" si="42"/>
        <v>-4.1666666666666685E-2</v>
      </c>
      <c r="N147" s="22">
        <f t="shared" si="43"/>
        <v>0</v>
      </c>
      <c r="O147" s="22">
        <f t="shared" si="44"/>
        <v>0.45833333333333331</v>
      </c>
      <c r="P147" s="22">
        <f t="shared" si="45"/>
        <v>-2.083333333333337E-2</v>
      </c>
      <c r="Q147" s="22">
        <f t="shared" si="46"/>
        <v>0</v>
      </c>
      <c r="R147" s="23">
        <f t="shared" si="47"/>
        <v>0</v>
      </c>
      <c r="S147" s="22">
        <f t="shared" si="57"/>
        <v>-4.166666666666663E-2</v>
      </c>
      <c r="T147" s="22">
        <f t="shared" si="48"/>
        <v>0</v>
      </c>
      <c r="U147" s="21">
        <f t="shared" si="49"/>
        <v>2.083333333333337E-2</v>
      </c>
      <c r="V147" s="22">
        <f t="shared" si="50"/>
        <v>2.083333333333337E-2</v>
      </c>
      <c r="W147" s="24">
        <f t="shared" si="51"/>
        <v>2.083333333333337E-2</v>
      </c>
      <c r="X147" s="21">
        <f t="shared" si="52"/>
        <v>2.083333333333337E-2</v>
      </c>
      <c r="Y147" s="21">
        <f t="shared" si="53"/>
        <v>0.45833333333333331</v>
      </c>
      <c r="Z147" s="21">
        <f t="shared" si="54"/>
        <v>0.45833333333333331</v>
      </c>
      <c r="AA147" s="25">
        <f t="shared" si="55"/>
        <v>0.45833333333333331</v>
      </c>
    </row>
    <row r="148" spans="2:27" ht="15.75" thickBot="1">
      <c r="B148" s="224"/>
      <c r="C148" s="217"/>
      <c r="D148" s="148">
        <v>43612</v>
      </c>
      <c r="E148" s="66" t="s">
        <v>40</v>
      </c>
      <c r="F148" s="3">
        <v>0.33333333333333331</v>
      </c>
      <c r="G148" s="3">
        <v>0.8125</v>
      </c>
      <c r="H148" s="3">
        <v>0</v>
      </c>
      <c r="I148" s="7"/>
      <c r="J148" s="5">
        <f t="shared" si="39"/>
        <v>0</v>
      </c>
      <c r="K148" s="21">
        <f t="shared" si="40"/>
        <v>0.45833333333333331</v>
      </c>
      <c r="L148" s="22">
        <f t="shared" si="41"/>
        <v>0.45833333333333331</v>
      </c>
      <c r="M148" s="22">
        <f t="shared" si="42"/>
        <v>-4.1666666666666685E-2</v>
      </c>
      <c r="N148" s="22">
        <f t="shared" si="43"/>
        <v>0</v>
      </c>
      <c r="O148" s="22">
        <f t="shared" si="44"/>
        <v>0.45833333333333331</v>
      </c>
      <c r="P148" s="22">
        <f t="shared" si="45"/>
        <v>0.45833333333333331</v>
      </c>
      <c r="Q148" s="22">
        <f t="shared" si="46"/>
        <v>0.45833333333333331</v>
      </c>
      <c r="R148" s="23">
        <f t="shared" si="47"/>
        <v>0</v>
      </c>
      <c r="S148" s="22">
        <f t="shared" si="57"/>
        <v>-4.166666666666663E-2</v>
      </c>
      <c r="T148" s="22">
        <f t="shared" si="48"/>
        <v>0</v>
      </c>
      <c r="U148" s="21">
        <f t="shared" si="49"/>
        <v>2.083333333333337E-2</v>
      </c>
      <c r="V148" s="22">
        <f t="shared" si="50"/>
        <v>2.083333333333337E-2</v>
      </c>
      <c r="W148" s="24">
        <f t="shared" si="51"/>
        <v>2.083333333333337E-2</v>
      </c>
      <c r="X148" s="21">
        <f t="shared" si="52"/>
        <v>2.083333333333337E-2</v>
      </c>
      <c r="Y148" s="21">
        <f t="shared" si="53"/>
        <v>-2.083333333333337E-2</v>
      </c>
      <c r="Z148" s="21">
        <f t="shared" si="54"/>
        <v>2.083333333333337E-2</v>
      </c>
      <c r="AA148" s="25">
        <f t="shared" si="55"/>
        <v>0</v>
      </c>
    </row>
    <row r="149" spans="2:27" ht="15.75" thickBot="1">
      <c r="B149" s="224"/>
      <c r="C149" s="217"/>
      <c r="D149" s="148">
        <v>43613</v>
      </c>
      <c r="E149" s="66" t="s">
        <v>39</v>
      </c>
      <c r="F149" s="3">
        <v>0.33333333333333331</v>
      </c>
      <c r="G149" s="3">
        <v>0.8125</v>
      </c>
      <c r="H149" s="3">
        <v>0</v>
      </c>
      <c r="I149" s="7"/>
      <c r="J149" s="5">
        <f t="shared" si="39"/>
        <v>0</v>
      </c>
      <c r="K149" s="21">
        <f t="shared" si="40"/>
        <v>0.45833333333333331</v>
      </c>
      <c r="L149" s="22">
        <f t="shared" si="41"/>
        <v>0.45833333333333331</v>
      </c>
      <c r="M149" s="22">
        <f t="shared" si="42"/>
        <v>-4.1666666666666685E-2</v>
      </c>
      <c r="N149" s="22">
        <f t="shared" si="43"/>
        <v>0</v>
      </c>
      <c r="O149" s="22">
        <f t="shared" si="44"/>
        <v>0.45833333333333331</v>
      </c>
      <c r="P149" s="22">
        <f t="shared" si="45"/>
        <v>0.45833333333333331</v>
      </c>
      <c r="Q149" s="22">
        <f t="shared" si="46"/>
        <v>0.45833333333333331</v>
      </c>
      <c r="R149" s="23">
        <f t="shared" si="47"/>
        <v>0.45833333333333331</v>
      </c>
      <c r="S149" s="22">
        <f t="shared" si="57"/>
        <v>-4.166666666666663E-2</v>
      </c>
      <c r="T149" s="22">
        <f t="shared" si="48"/>
        <v>0</v>
      </c>
      <c r="U149" s="21">
        <f t="shared" si="49"/>
        <v>2.083333333333337E-2</v>
      </c>
      <c r="V149" s="22">
        <f t="shared" si="50"/>
        <v>2.083333333333337E-2</v>
      </c>
      <c r="W149" s="24">
        <f t="shared" si="51"/>
        <v>2.083333333333337E-2</v>
      </c>
      <c r="X149" s="21">
        <f t="shared" si="52"/>
        <v>2.083333333333337E-2</v>
      </c>
      <c r="Y149" s="21">
        <f t="shared" si="53"/>
        <v>-2.083333333333337E-2</v>
      </c>
      <c r="Z149" s="21">
        <f t="shared" si="54"/>
        <v>2.083333333333337E-2</v>
      </c>
      <c r="AA149" s="25">
        <f t="shared" si="55"/>
        <v>2.083333333333337E-2</v>
      </c>
    </row>
    <row r="150" spans="2:27" ht="15.75" thickBot="1">
      <c r="B150" s="224"/>
      <c r="C150" s="217"/>
      <c r="D150" s="148">
        <v>43614</v>
      </c>
      <c r="E150" s="66" t="s">
        <v>40</v>
      </c>
      <c r="F150" s="3">
        <v>0.25</v>
      </c>
      <c r="G150" s="3">
        <v>0.8125</v>
      </c>
      <c r="H150" s="3">
        <v>0</v>
      </c>
      <c r="I150" s="7"/>
      <c r="J150" s="5">
        <f t="shared" si="39"/>
        <v>0</v>
      </c>
      <c r="K150" s="21">
        <f t="shared" si="40"/>
        <v>0.49999999999999994</v>
      </c>
      <c r="L150" s="22">
        <f t="shared" si="41"/>
        <v>0.49999999999999994</v>
      </c>
      <c r="M150" s="22">
        <f t="shared" si="42"/>
        <v>-5.5511151231257827E-17</v>
      </c>
      <c r="N150" s="22">
        <f t="shared" si="43"/>
        <v>0</v>
      </c>
      <c r="O150" s="22">
        <f t="shared" si="44"/>
        <v>0.49999999999999994</v>
      </c>
      <c r="P150" s="22">
        <f t="shared" si="45"/>
        <v>0.49999999999999994</v>
      </c>
      <c r="Q150" s="22">
        <f t="shared" si="46"/>
        <v>0.49999999999999994</v>
      </c>
      <c r="R150" s="23">
        <f t="shared" si="47"/>
        <v>0</v>
      </c>
      <c r="S150" s="22">
        <f t="shared" si="57"/>
        <v>4.1666666666666685E-2</v>
      </c>
      <c r="T150" s="22">
        <f t="shared" si="48"/>
        <v>4.1666666666666685E-2</v>
      </c>
      <c r="U150" s="21">
        <f t="shared" si="49"/>
        <v>2.083333333333337E-2</v>
      </c>
      <c r="V150" s="22">
        <f t="shared" si="50"/>
        <v>2.083333333333337E-2</v>
      </c>
      <c r="W150" s="24">
        <f t="shared" si="51"/>
        <v>6.2500000000000056E-2</v>
      </c>
      <c r="X150" s="21">
        <f t="shared" si="52"/>
        <v>6.2500000000000056E-2</v>
      </c>
      <c r="Y150" s="21">
        <f t="shared" si="53"/>
        <v>-6.2500000000000056E-2</v>
      </c>
      <c r="Z150" s="21">
        <f t="shared" si="54"/>
        <v>6.2500000000000056E-2</v>
      </c>
      <c r="AA150" s="25">
        <f t="shared" si="55"/>
        <v>0</v>
      </c>
    </row>
    <row r="151" spans="2:27" ht="15.75" thickBot="1">
      <c r="B151" s="224"/>
      <c r="C151" s="217"/>
      <c r="D151" s="93">
        <v>43615</v>
      </c>
      <c r="E151" s="66" t="s">
        <v>39</v>
      </c>
      <c r="F151" s="3">
        <v>0.33333333333333331</v>
      </c>
      <c r="G151" s="3">
        <v>0.8125</v>
      </c>
      <c r="H151" s="3">
        <v>0</v>
      </c>
      <c r="I151" s="7">
        <f t="shared" si="56"/>
        <v>0.47916666666666669</v>
      </c>
      <c r="J151" s="5">
        <f t="shared" si="39"/>
        <v>0.47916666666666669</v>
      </c>
      <c r="K151" s="21">
        <f t="shared" si="40"/>
        <v>0.45833333333333331</v>
      </c>
      <c r="L151" s="22">
        <f t="shared" si="41"/>
        <v>0.45833333333333331</v>
      </c>
      <c r="M151" s="22">
        <f t="shared" si="42"/>
        <v>-4.1666666666666685E-2</v>
      </c>
      <c r="N151" s="22">
        <f t="shared" si="43"/>
        <v>0</v>
      </c>
      <c r="O151" s="22">
        <f t="shared" si="44"/>
        <v>0.45833333333333331</v>
      </c>
      <c r="P151" s="22">
        <f t="shared" si="45"/>
        <v>-2.083333333333337E-2</v>
      </c>
      <c r="Q151" s="22">
        <f t="shared" si="46"/>
        <v>0</v>
      </c>
      <c r="R151" s="23">
        <f t="shared" si="47"/>
        <v>0</v>
      </c>
      <c r="S151" s="22">
        <f t="shared" si="57"/>
        <v>-4.166666666666663E-2</v>
      </c>
      <c r="T151" s="22">
        <f t="shared" si="48"/>
        <v>0</v>
      </c>
      <c r="U151" s="21">
        <f t="shared" si="49"/>
        <v>2.083333333333337E-2</v>
      </c>
      <c r="V151" s="22">
        <f t="shared" si="50"/>
        <v>2.083333333333337E-2</v>
      </c>
      <c r="W151" s="24">
        <f t="shared" si="51"/>
        <v>2.083333333333337E-2</v>
      </c>
      <c r="X151" s="21">
        <f t="shared" si="52"/>
        <v>2.083333333333337E-2</v>
      </c>
      <c r="Y151" s="21">
        <f t="shared" si="53"/>
        <v>0.45833333333333331</v>
      </c>
      <c r="Z151" s="21">
        <f t="shared" si="54"/>
        <v>0.45833333333333331</v>
      </c>
      <c r="AA151" s="25">
        <f t="shared" si="55"/>
        <v>0.45833333333333331</v>
      </c>
    </row>
    <row r="152" spans="2:27" ht="15.75" thickBot="1">
      <c r="B152" s="226"/>
      <c r="C152" s="222"/>
      <c r="D152" s="149">
        <v>43616</v>
      </c>
      <c r="E152" s="67" t="s">
        <v>39</v>
      </c>
      <c r="F152" s="4">
        <v>0.33333333333333331</v>
      </c>
      <c r="G152" s="4">
        <v>0.8125</v>
      </c>
      <c r="H152" s="4">
        <v>0</v>
      </c>
      <c r="I152" s="145"/>
      <c r="J152" s="8">
        <f t="shared" si="39"/>
        <v>0</v>
      </c>
      <c r="K152" s="30">
        <f t="shared" si="40"/>
        <v>0.45833333333333331</v>
      </c>
      <c r="L152" s="31">
        <f t="shared" si="41"/>
        <v>0.45833333333333331</v>
      </c>
      <c r="M152" s="31">
        <f t="shared" si="42"/>
        <v>-4.1666666666666685E-2</v>
      </c>
      <c r="N152" s="31">
        <f t="shared" si="43"/>
        <v>0</v>
      </c>
      <c r="O152" s="31">
        <f t="shared" si="44"/>
        <v>0.45833333333333331</v>
      </c>
      <c r="P152" s="31">
        <f t="shared" si="45"/>
        <v>0.45833333333333331</v>
      </c>
      <c r="Q152" s="31">
        <f t="shared" si="46"/>
        <v>0.45833333333333331</v>
      </c>
      <c r="R152" s="32">
        <f t="shared" si="47"/>
        <v>0.45833333333333331</v>
      </c>
      <c r="S152" s="31">
        <f t="shared" si="57"/>
        <v>-4.166666666666663E-2</v>
      </c>
      <c r="T152" s="31">
        <f t="shared" si="48"/>
        <v>0</v>
      </c>
      <c r="U152" s="30">
        <f t="shared" si="49"/>
        <v>2.083333333333337E-2</v>
      </c>
      <c r="V152" s="31">
        <f t="shared" si="50"/>
        <v>2.083333333333337E-2</v>
      </c>
      <c r="W152" s="33">
        <f t="shared" si="51"/>
        <v>2.083333333333337E-2</v>
      </c>
      <c r="X152" s="30">
        <f t="shared" si="52"/>
        <v>2.083333333333337E-2</v>
      </c>
      <c r="Y152" s="30">
        <f t="shared" si="53"/>
        <v>-2.083333333333337E-2</v>
      </c>
      <c r="Z152" s="30">
        <f t="shared" si="54"/>
        <v>2.083333333333337E-2</v>
      </c>
      <c r="AA152" s="34">
        <f t="shared" si="55"/>
        <v>2.083333333333337E-2</v>
      </c>
    </row>
    <row r="153" spans="2:27" ht="15.75" thickBot="1">
      <c r="B153" s="143" t="s">
        <v>10</v>
      </c>
      <c r="C153" s="217" t="s">
        <v>24</v>
      </c>
      <c r="D153" s="153">
        <v>43617</v>
      </c>
      <c r="E153" s="59" t="s">
        <v>39</v>
      </c>
      <c r="F153" s="60">
        <v>0.33333333333333331</v>
      </c>
      <c r="G153" s="60">
        <v>0.8125</v>
      </c>
      <c r="H153" s="60">
        <v>0</v>
      </c>
      <c r="I153" s="61">
        <f t="shared" si="56"/>
        <v>0.47916666666666669</v>
      </c>
      <c r="J153" s="61">
        <f t="shared" si="39"/>
        <v>0.47916666666666669</v>
      </c>
      <c r="K153" s="62">
        <f t="shared" si="40"/>
        <v>0.45833333333333331</v>
      </c>
      <c r="L153" s="63">
        <f t="shared" si="41"/>
        <v>0.45833333333333331</v>
      </c>
      <c r="M153" s="63">
        <f t="shared" si="42"/>
        <v>-4.1666666666666685E-2</v>
      </c>
      <c r="N153" s="63">
        <f t="shared" si="43"/>
        <v>0</v>
      </c>
      <c r="O153" s="63">
        <f t="shared" si="44"/>
        <v>0.45833333333333331</v>
      </c>
      <c r="P153" s="63">
        <f t="shared" si="45"/>
        <v>-2.083333333333337E-2</v>
      </c>
      <c r="Q153" s="63">
        <f t="shared" si="46"/>
        <v>0</v>
      </c>
      <c r="R153" s="49">
        <f t="shared" si="47"/>
        <v>0</v>
      </c>
      <c r="S153" s="63">
        <f t="shared" si="57"/>
        <v>-4.166666666666663E-2</v>
      </c>
      <c r="T153" s="63">
        <f t="shared" si="48"/>
        <v>0</v>
      </c>
      <c r="U153" s="62">
        <f t="shared" si="49"/>
        <v>2.083333333333337E-2</v>
      </c>
      <c r="V153" s="63">
        <f t="shared" si="50"/>
        <v>2.083333333333337E-2</v>
      </c>
      <c r="W153" s="64">
        <f t="shared" si="51"/>
        <v>2.083333333333337E-2</v>
      </c>
      <c r="X153" s="62">
        <f t="shared" si="52"/>
        <v>2.083333333333337E-2</v>
      </c>
      <c r="Y153" s="62">
        <f t="shared" si="53"/>
        <v>0.45833333333333331</v>
      </c>
      <c r="Z153" s="62">
        <f t="shared" si="54"/>
        <v>0.45833333333333331</v>
      </c>
      <c r="AA153" s="144">
        <f t="shared" si="55"/>
        <v>0.45833333333333331</v>
      </c>
    </row>
    <row r="154" spans="2:27" ht="15.75" thickBot="1">
      <c r="B154" s="218">
        <f>SUM(R153:Z182)</f>
        <v>20.833333333333318</v>
      </c>
      <c r="C154" s="217"/>
      <c r="D154" s="93">
        <v>43618</v>
      </c>
      <c r="E154" s="66" t="s">
        <v>40</v>
      </c>
      <c r="F154" s="3">
        <v>0.33333333333333331</v>
      </c>
      <c r="G154" s="3">
        <v>0.8125</v>
      </c>
      <c r="H154" s="3">
        <v>0</v>
      </c>
      <c r="I154" s="7">
        <f t="shared" si="56"/>
        <v>0.47916666666666669</v>
      </c>
      <c r="J154" s="5">
        <f t="shared" si="39"/>
        <v>0.47916666666666669</v>
      </c>
      <c r="K154" s="21">
        <f t="shared" si="40"/>
        <v>0.45833333333333331</v>
      </c>
      <c r="L154" s="22">
        <f t="shared" si="41"/>
        <v>0.45833333333333331</v>
      </c>
      <c r="M154" s="22">
        <f t="shared" si="42"/>
        <v>-4.1666666666666685E-2</v>
      </c>
      <c r="N154" s="22">
        <f t="shared" si="43"/>
        <v>0</v>
      </c>
      <c r="O154" s="22">
        <f t="shared" si="44"/>
        <v>0.45833333333333331</v>
      </c>
      <c r="P154" s="22">
        <f t="shared" si="45"/>
        <v>-2.083333333333337E-2</v>
      </c>
      <c r="Q154" s="22">
        <f t="shared" si="46"/>
        <v>0</v>
      </c>
      <c r="R154" s="23">
        <f t="shared" si="47"/>
        <v>0</v>
      </c>
      <c r="S154" s="22">
        <f t="shared" si="57"/>
        <v>-4.166666666666663E-2</v>
      </c>
      <c r="T154" s="22">
        <f t="shared" si="48"/>
        <v>0</v>
      </c>
      <c r="U154" s="21">
        <f t="shared" si="49"/>
        <v>2.083333333333337E-2</v>
      </c>
      <c r="V154" s="22">
        <f t="shared" si="50"/>
        <v>2.083333333333337E-2</v>
      </c>
      <c r="W154" s="24">
        <f t="shared" si="51"/>
        <v>2.083333333333337E-2</v>
      </c>
      <c r="X154" s="21">
        <f t="shared" si="52"/>
        <v>2.083333333333337E-2</v>
      </c>
      <c r="Y154" s="21">
        <f t="shared" si="53"/>
        <v>0.45833333333333331</v>
      </c>
      <c r="Z154" s="21">
        <f t="shared" si="54"/>
        <v>0.45833333333333331</v>
      </c>
      <c r="AA154" s="25">
        <f t="shared" si="55"/>
        <v>0</v>
      </c>
    </row>
    <row r="155" spans="2:27" ht="15.75" thickBot="1">
      <c r="B155" s="219"/>
      <c r="C155" s="217"/>
      <c r="D155" s="148">
        <v>43619</v>
      </c>
      <c r="E155" s="66" t="s">
        <v>40</v>
      </c>
      <c r="F155" s="3">
        <v>0.33333333333333331</v>
      </c>
      <c r="G155" s="3">
        <v>0.8125</v>
      </c>
      <c r="H155" s="3">
        <v>0</v>
      </c>
      <c r="I155" s="7"/>
      <c r="J155" s="5">
        <f t="shared" si="39"/>
        <v>0</v>
      </c>
      <c r="K155" s="21">
        <f t="shared" si="40"/>
        <v>0.45833333333333331</v>
      </c>
      <c r="L155" s="22">
        <f t="shared" si="41"/>
        <v>0.45833333333333331</v>
      </c>
      <c r="M155" s="22">
        <f t="shared" si="42"/>
        <v>-4.1666666666666685E-2</v>
      </c>
      <c r="N155" s="22">
        <f t="shared" si="43"/>
        <v>0</v>
      </c>
      <c r="O155" s="22">
        <f t="shared" si="44"/>
        <v>0.45833333333333331</v>
      </c>
      <c r="P155" s="22">
        <f t="shared" si="45"/>
        <v>0.45833333333333331</v>
      </c>
      <c r="Q155" s="22">
        <f t="shared" si="46"/>
        <v>0.45833333333333331</v>
      </c>
      <c r="R155" s="23">
        <f t="shared" si="47"/>
        <v>0</v>
      </c>
      <c r="S155" s="22">
        <f t="shared" si="57"/>
        <v>-4.166666666666663E-2</v>
      </c>
      <c r="T155" s="22">
        <f t="shared" si="48"/>
        <v>0</v>
      </c>
      <c r="U155" s="21">
        <f t="shared" si="49"/>
        <v>2.083333333333337E-2</v>
      </c>
      <c r="V155" s="22">
        <f t="shared" si="50"/>
        <v>2.083333333333337E-2</v>
      </c>
      <c r="W155" s="24">
        <f t="shared" si="51"/>
        <v>2.083333333333337E-2</v>
      </c>
      <c r="X155" s="21">
        <f t="shared" si="52"/>
        <v>2.083333333333337E-2</v>
      </c>
      <c r="Y155" s="21">
        <f t="shared" si="53"/>
        <v>-2.083333333333337E-2</v>
      </c>
      <c r="Z155" s="21">
        <f t="shared" si="54"/>
        <v>2.083333333333337E-2</v>
      </c>
      <c r="AA155" s="25">
        <f t="shared" si="55"/>
        <v>0</v>
      </c>
    </row>
    <row r="156" spans="2:27" ht="15" customHeight="1" thickBot="1">
      <c r="B156" s="219"/>
      <c r="C156" s="217"/>
      <c r="D156" s="148">
        <v>43620</v>
      </c>
      <c r="E156" s="66" t="s">
        <v>39</v>
      </c>
      <c r="F156" s="3">
        <v>0.33333333333333331</v>
      </c>
      <c r="G156" s="3">
        <v>0.8125</v>
      </c>
      <c r="H156" s="3">
        <v>0</v>
      </c>
      <c r="I156" s="7"/>
      <c r="J156" s="5">
        <f t="shared" si="39"/>
        <v>0</v>
      </c>
      <c r="K156" s="21">
        <f t="shared" si="40"/>
        <v>0.45833333333333331</v>
      </c>
      <c r="L156" s="22">
        <f t="shared" si="41"/>
        <v>0.45833333333333331</v>
      </c>
      <c r="M156" s="22">
        <f t="shared" si="42"/>
        <v>-4.1666666666666685E-2</v>
      </c>
      <c r="N156" s="22">
        <f t="shared" si="43"/>
        <v>0</v>
      </c>
      <c r="O156" s="22">
        <f t="shared" si="44"/>
        <v>0.45833333333333331</v>
      </c>
      <c r="P156" s="22">
        <f t="shared" si="45"/>
        <v>0.45833333333333331</v>
      </c>
      <c r="Q156" s="22">
        <f t="shared" si="46"/>
        <v>0.45833333333333331</v>
      </c>
      <c r="R156" s="23">
        <f t="shared" si="47"/>
        <v>0.45833333333333331</v>
      </c>
      <c r="S156" s="22">
        <f t="shared" si="57"/>
        <v>-4.166666666666663E-2</v>
      </c>
      <c r="T156" s="22">
        <f t="shared" si="48"/>
        <v>0</v>
      </c>
      <c r="U156" s="21">
        <f t="shared" si="49"/>
        <v>2.083333333333337E-2</v>
      </c>
      <c r="V156" s="22">
        <f t="shared" si="50"/>
        <v>2.083333333333337E-2</v>
      </c>
      <c r="W156" s="24">
        <f t="shared" si="51"/>
        <v>2.083333333333337E-2</v>
      </c>
      <c r="X156" s="21">
        <f t="shared" si="52"/>
        <v>2.083333333333337E-2</v>
      </c>
      <c r="Y156" s="21">
        <f t="shared" si="53"/>
        <v>-2.083333333333337E-2</v>
      </c>
      <c r="Z156" s="21">
        <f t="shared" si="54"/>
        <v>2.083333333333337E-2</v>
      </c>
      <c r="AA156" s="25">
        <f t="shared" si="55"/>
        <v>2.083333333333337E-2</v>
      </c>
    </row>
    <row r="157" spans="2:27" ht="15.75" thickBot="1">
      <c r="B157" s="219"/>
      <c r="C157" s="217"/>
      <c r="D157" s="148">
        <v>43621</v>
      </c>
      <c r="E157" s="66" t="s">
        <v>39</v>
      </c>
      <c r="F157" s="3">
        <v>0.33333333333333331</v>
      </c>
      <c r="G157" s="3">
        <v>0.8125</v>
      </c>
      <c r="H157" s="3">
        <v>0</v>
      </c>
      <c r="I157" s="7"/>
      <c r="J157" s="5">
        <f t="shared" si="39"/>
        <v>0</v>
      </c>
      <c r="K157" s="21">
        <f t="shared" si="40"/>
        <v>0.45833333333333331</v>
      </c>
      <c r="L157" s="22">
        <f t="shared" si="41"/>
        <v>0.45833333333333331</v>
      </c>
      <c r="M157" s="22">
        <f t="shared" si="42"/>
        <v>-4.1666666666666685E-2</v>
      </c>
      <c r="N157" s="22">
        <f t="shared" si="43"/>
        <v>0</v>
      </c>
      <c r="O157" s="22">
        <f t="shared" si="44"/>
        <v>0.45833333333333331</v>
      </c>
      <c r="P157" s="22">
        <f t="shared" si="45"/>
        <v>0.45833333333333331</v>
      </c>
      <c r="Q157" s="22">
        <f t="shared" si="46"/>
        <v>0.45833333333333331</v>
      </c>
      <c r="R157" s="23">
        <f t="shared" si="47"/>
        <v>0.45833333333333331</v>
      </c>
      <c r="S157" s="22">
        <f t="shared" si="57"/>
        <v>-4.166666666666663E-2</v>
      </c>
      <c r="T157" s="22">
        <f t="shared" si="48"/>
        <v>0</v>
      </c>
      <c r="U157" s="21">
        <f t="shared" si="49"/>
        <v>2.083333333333337E-2</v>
      </c>
      <c r="V157" s="22">
        <f t="shared" si="50"/>
        <v>2.083333333333337E-2</v>
      </c>
      <c r="W157" s="24">
        <f t="shared" si="51"/>
        <v>2.083333333333337E-2</v>
      </c>
      <c r="X157" s="21">
        <f t="shared" si="52"/>
        <v>2.083333333333337E-2</v>
      </c>
      <c r="Y157" s="21">
        <f t="shared" si="53"/>
        <v>-2.083333333333337E-2</v>
      </c>
      <c r="Z157" s="21">
        <f t="shared" si="54"/>
        <v>2.083333333333337E-2</v>
      </c>
      <c r="AA157" s="25">
        <f t="shared" si="55"/>
        <v>2.083333333333337E-2</v>
      </c>
    </row>
    <row r="158" spans="2:27" ht="15.75" thickBot="1">
      <c r="B158" s="219"/>
      <c r="C158" s="217"/>
      <c r="D158" s="148">
        <v>43622</v>
      </c>
      <c r="E158" s="66" t="s">
        <v>39</v>
      </c>
      <c r="F158" s="3">
        <v>0.25</v>
      </c>
      <c r="G158" s="3">
        <v>0.8125</v>
      </c>
      <c r="H158" s="3">
        <v>0</v>
      </c>
      <c r="I158" s="7"/>
      <c r="J158" s="5">
        <f t="shared" si="39"/>
        <v>0</v>
      </c>
      <c r="K158" s="21">
        <f t="shared" si="40"/>
        <v>0.49999999999999994</v>
      </c>
      <c r="L158" s="22">
        <f t="shared" si="41"/>
        <v>0.49999999999999994</v>
      </c>
      <c r="M158" s="22">
        <f t="shared" si="42"/>
        <v>-5.5511151231257827E-17</v>
      </c>
      <c r="N158" s="22">
        <f t="shared" si="43"/>
        <v>0</v>
      </c>
      <c r="O158" s="22">
        <f t="shared" si="44"/>
        <v>0.49999999999999994</v>
      </c>
      <c r="P158" s="22">
        <f t="shared" si="45"/>
        <v>0.49999999999999994</v>
      </c>
      <c r="Q158" s="22">
        <f t="shared" si="46"/>
        <v>0.49999999999999994</v>
      </c>
      <c r="R158" s="23">
        <f t="shared" si="47"/>
        <v>0.49999999999999994</v>
      </c>
      <c r="S158" s="22">
        <f t="shared" si="57"/>
        <v>4.1666666666666685E-2</v>
      </c>
      <c r="T158" s="22">
        <f t="shared" si="48"/>
        <v>4.1666666666666685E-2</v>
      </c>
      <c r="U158" s="21">
        <f t="shared" si="49"/>
        <v>2.083333333333337E-2</v>
      </c>
      <c r="V158" s="22">
        <f t="shared" si="50"/>
        <v>2.083333333333337E-2</v>
      </c>
      <c r="W158" s="24">
        <f t="shared" si="51"/>
        <v>6.2500000000000056E-2</v>
      </c>
      <c r="X158" s="21">
        <f t="shared" si="52"/>
        <v>6.2500000000000056E-2</v>
      </c>
      <c r="Y158" s="21">
        <f t="shared" si="53"/>
        <v>-6.2500000000000056E-2</v>
      </c>
      <c r="Z158" s="21">
        <f t="shared" si="54"/>
        <v>6.2500000000000056E-2</v>
      </c>
      <c r="AA158" s="25">
        <f t="shared" si="55"/>
        <v>6.2500000000000056E-2</v>
      </c>
    </row>
    <row r="159" spans="2:27" ht="15.75" thickBot="1">
      <c r="B159" s="219"/>
      <c r="C159" s="217"/>
      <c r="D159" s="148">
        <v>43623</v>
      </c>
      <c r="E159" s="66" t="s">
        <v>39</v>
      </c>
      <c r="F159" s="3">
        <v>0.33333333333333331</v>
      </c>
      <c r="G159" s="3">
        <v>0.8125</v>
      </c>
      <c r="H159" s="3">
        <v>0</v>
      </c>
      <c r="I159" s="7"/>
      <c r="J159" s="5">
        <f t="shared" si="39"/>
        <v>0</v>
      </c>
      <c r="K159" s="21">
        <f t="shared" si="40"/>
        <v>0.45833333333333331</v>
      </c>
      <c r="L159" s="22">
        <f t="shared" si="41"/>
        <v>0.45833333333333331</v>
      </c>
      <c r="M159" s="22">
        <f t="shared" si="42"/>
        <v>-4.1666666666666685E-2</v>
      </c>
      <c r="N159" s="22">
        <f t="shared" si="43"/>
        <v>0</v>
      </c>
      <c r="O159" s="22">
        <f t="shared" si="44"/>
        <v>0.45833333333333331</v>
      </c>
      <c r="P159" s="22">
        <f t="shared" si="45"/>
        <v>0.45833333333333331</v>
      </c>
      <c r="Q159" s="22">
        <f t="shared" si="46"/>
        <v>0.45833333333333331</v>
      </c>
      <c r="R159" s="23">
        <f t="shared" si="47"/>
        <v>0.45833333333333331</v>
      </c>
      <c r="S159" s="22">
        <f t="shared" si="57"/>
        <v>-4.166666666666663E-2</v>
      </c>
      <c r="T159" s="22">
        <f t="shared" si="48"/>
        <v>0</v>
      </c>
      <c r="U159" s="21">
        <f t="shared" si="49"/>
        <v>2.083333333333337E-2</v>
      </c>
      <c r="V159" s="22">
        <f t="shared" si="50"/>
        <v>2.083333333333337E-2</v>
      </c>
      <c r="W159" s="24">
        <f t="shared" si="51"/>
        <v>2.083333333333337E-2</v>
      </c>
      <c r="X159" s="21">
        <f t="shared" si="52"/>
        <v>2.083333333333337E-2</v>
      </c>
      <c r="Y159" s="21">
        <f t="shared" si="53"/>
        <v>-2.083333333333337E-2</v>
      </c>
      <c r="Z159" s="21">
        <f t="shared" si="54"/>
        <v>2.083333333333337E-2</v>
      </c>
      <c r="AA159" s="25">
        <f t="shared" si="55"/>
        <v>2.083333333333337E-2</v>
      </c>
    </row>
    <row r="160" spans="2:27" ht="15.75" thickBot="1">
      <c r="B160" s="219"/>
      <c r="C160" s="217"/>
      <c r="D160" s="93">
        <v>43624</v>
      </c>
      <c r="E160" s="66" t="s">
        <v>39</v>
      </c>
      <c r="F160" s="3">
        <v>0.25</v>
      </c>
      <c r="G160" s="3">
        <v>0.8125</v>
      </c>
      <c r="H160" s="3">
        <v>0</v>
      </c>
      <c r="I160" s="7">
        <f t="shared" si="56"/>
        <v>0.5625</v>
      </c>
      <c r="J160" s="5">
        <f t="shared" si="39"/>
        <v>0.5625</v>
      </c>
      <c r="K160" s="21">
        <f t="shared" si="40"/>
        <v>0.49999999999999994</v>
      </c>
      <c r="L160" s="22">
        <f t="shared" si="41"/>
        <v>0.49999999999999994</v>
      </c>
      <c r="M160" s="22">
        <f t="shared" si="42"/>
        <v>-5.5511151231257827E-17</v>
      </c>
      <c r="N160" s="22">
        <f t="shared" si="43"/>
        <v>0</v>
      </c>
      <c r="O160" s="22">
        <f t="shared" si="44"/>
        <v>0.49999999999999994</v>
      </c>
      <c r="P160" s="22">
        <f t="shared" si="45"/>
        <v>-6.2500000000000056E-2</v>
      </c>
      <c r="Q160" s="22">
        <f t="shared" si="46"/>
        <v>0</v>
      </c>
      <c r="R160" s="23">
        <f t="shared" si="47"/>
        <v>0</v>
      </c>
      <c r="S160" s="22">
        <f t="shared" si="57"/>
        <v>4.1666666666666685E-2</v>
      </c>
      <c r="T160" s="22">
        <f t="shared" si="48"/>
        <v>4.1666666666666685E-2</v>
      </c>
      <c r="U160" s="21">
        <f t="shared" si="49"/>
        <v>2.083333333333337E-2</v>
      </c>
      <c r="V160" s="22">
        <f t="shared" si="50"/>
        <v>2.083333333333337E-2</v>
      </c>
      <c r="W160" s="24">
        <f t="shared" si="51"/>
        <v>6.2500000000000056E-2</v>
      </c>
      <c r="X160" s="21">
        <f t="shared" si="52"/>
        <v>6.2500000000000056E-2</v>
      </c>
      <c r="Y160" s="21">
        <f t="shared" si="53"/>
        <v>0.49999999999999994</v>
      </c>
      <c r="Z160" s="21">
        <f t="shared" si="54"/>
        <v>0.49999999999999994</v>
      </c>
      <c r="AA160" s="25">
        <f t="shared" si="55"/>
        <v>0.49999999999999994</v>
      </c>
    </row>
    <row r="161" spans="2:27" ht="15.75" thickBot="1">
      <c r="B161" s="219"/>
      <c r="C161" s="217"/>
      <c r="D161" s="93">
        <v>43625</v>
      </c>
      <c r="E161" s="66" t="s">
        <v>39</v>
      </c>
      <c r="F161" s="3">
        <v>0.375</v>
      </c>
      <c r="G161" s="3">
        <v>0.8125</v>
      </c>
      <c r="H161" s="3">
        <v>0</v>
      </c>
      <c r="I161" s="7">
        <f t="shared" si="56"/>
        <v>0.4375</v>
      </c>
      <c r="J161" s="5">
        <f t="shared" si="39"/>
        <v>0.4375</v>
      </c>
      <c r="K161" s="21">
        <f t="shared" si="40"/>
        <v>0.41666666666666663</v>
      </c>
      <c r="L161" s="22">
        <f t="shared" si="41"/>
        <v>0.41666666666666663</v>
      </c>
      <c r="M161" s="22">
        <f t="shared" si="42"/>
        <v>-8.333333333333337E-2</v>
      </c>
      <c r="N161" s="22">
        <f t="shared" si="43"/>
        <v>0</v>
      </c>
      <c r="O161" s="22">
        <f t="shared" si="44"/>
        <v>0.41666666666666663</v>
      </c>
      <c r="P161" s="22">
        <f t="shared" si="45"/>
        <v>-2.083333333333337E-2</v>
      </c>
      <c r="Q161" s="22">
        <f t="shared" si="46"/>
        <v>0</v>
      </c>
      <c r="R161" s="23">
        <f t="shared" si="47"/>
        <v>0</v>
      </c>
      <c r="S161" s="22">
        <f t="shared" si="57"/>
        <v>-8.3333333333333315E-2</v>
      </c>
      <c r="T161" s="22">
        <f t="shared" si="48"/>
        <v>0</v>
      </c>
      <c r="U161" s="21">
        <f t="shared" si="49"/>
        <v>2.083333333333337E-2</v>
      </c>
      <c r="V161" s="22">
        <f t="shared" si="50"/>
        <v>2.083333333333337E-2</v>
      </c>
      <c r="W161" s="24">
        <f t="shared" si="51"/>
        <v>2.083333333333337E-2</v>
      </c>
      <c r="X161" s="21">
        <f t="shared" si="52"/>
        <v>2.083333333333337E-2</v>
      </c>
      <c r="Y161" s="21">
        <f t="shared" si="53"/>
        <v>0.41666666666666663</v>
      </c>
      <c r="Z161" s="21">
        <f t="shared" si="54"/>
        <v>0.41666666666666663</v>
      </c>
      <c r="AA161" s="25">
        <f t="shared" si="55"/>
        <v>0.41666666666666663</v>
      </c>
    </row>
    <row r="162" spans="2:27" ht="15.75" thickBot="1">
      <c r="B162" s="219"/>
      <c r="C162" s="217"/>
      <c r="D162" s="93">
        <v>43626</v>
      </c>
      <c r="E162" s="66" t="s">
        <v>39</v>
      </c>
      <c r="F162" s="3">
        <v>0.33333333333333331</v>
      </c>
      <c r="G162" s="3">
        <v>0.8125</v>
      </c>
      <c r="H162" s="3">
        <v>0</v>
      </c>
      <c r="I162" s="7">
        <f t="shared" si="56"/>
        <v>0.47916666666666669</v>
      </c>
      <c r="J162" s="5">
        <f t="shared" si="39"/>
        <v>0.47916666666666669</v>
      </c>
      <c r="K162" s="21">
        <f t="shared" si="40"/>
        <v>0.45833333333333331</v>
      </c>
      <c r="L162" s="22">
        <f t="shared" si="41"/>
        <v>0.45833333333333331</v>
      </c>
      <c r="M162" s="22">
        <f t="shared" si="42"/>
        <v>-4.1666666666666685E-2</v>
      </c>
      <c r="N162" s="22">
        <f t="shared" si="43"/>
        <v>0</v>
      </c>
      <c r="O162" s="22">
        <f t="shared" si="44"/>
        <v>0.45833333333333331</v>
      </c>
      <c r="P162" s="22">
        <f t="shared" si="45"/>
        <v>-2.083333333333337E-2</v>
      </c>
      <c r="Q162" s="22">
        <f t="shared" si="46"/>
        <v>0</v>
      </c>
      <c r="R162" s="23">
        <f t="shared" si="47"/>
        <v>0</v>
      </c>
      <c r="S162" s="22">
        <f t="shared" si="57"/>
        <v>-4.166666666666663E-2</v>
      </c>
      <c r="T162" s="22">
        <f t="shared" si="48"/>
        <v>0</v>
      </c>
      <c r="U162" s="21">
        <f t="shared" si="49"/>
        <v>2.083333333333337E-2</v>
      </c>
      <c r="V162" s="22">
        <f t="shared" si="50"/>
        <v>2.083333333333337E-2</v>
      </c>
      <c r="W162" s="24">
        <f t="shared" si="51"/>
        <v>2.083333333333337E-2</v>
      </c>
      <c r="X162" s="21">
        <f t="shared" si="52"/>
        <v>2.083333333333337E-2</v>
      </c>
      <c r="Y162" s="21">
        <f t="shared" si="53"/>
        <v>0.45833333333333331</v>
      </c>
      <c r="Z162" s="21">
        <f t="shared" si="54"/>
        <v>0.45833333333333331</v>
      </c>
      <c r="AA162" s="25">
        <f t="shared" si="55"/>
        <v>0.45833333333333331</v>
      </c>
    </row>
    <row r="163" spans="2:27" ht="15.75" thickBot="1">
      <c r="B163" s="219"/>
      <c r="C163" s="217"/>
      <c r="D163" s="148">
        <v>43627</v>
      </c>
      <c r="E163" s="66" t="s">
        <v>39</v>
      </c>
      <c r="F163" s="3">
        <v>0.33333333333333331</v>
      </c>
      <c r="G163" s="3">
        <v>0.8125</v>
      </c>
      <c r="H163" s="3">
        <v>0</v>
      </c>
      <c r="I163" s="7"/>
      <c r="J163" s="5">
        <f t="shared" si="39"/>
        <v>0</v>
      </c>
      <c r="K163" s="21">
        <f t="shared" si="40"/>
        <v>0.45833333333333331</v>
      </c>
      <c r="L163" s="22">
        <f t="shared" si="41"/>
        <v>0.45833333333333331</v>
      </c>
      <c r="M163" s="22">
        <f t="shared" si="42"/>
        <v>-4.1666666666666685E-2</v>
      </c>
      <c r="N163" s="22">
        <f t="shared" si="43"/>
        <v>0</v>
      </c>
      <c r="O163" s="22">
        <f t="shared" si="44"/>
        <v>0.45833333333333331</v>
      </c>
      <c r="P163" s="22">
        <f t="shared" si="45"/>
        <v>0.45833333333333331</v>
      </c>
      <c r="Q163" s="22">
        <f t="shared" si="46"/>
        <v>0.45833333333333331</v>
      </c>
      <c r="R163" s="23">
        <f t="shared" si="47"/>
        <v>0.45833333333333331</v>
      </c>
      <c r="S163" s="22">
        <f t="shared" si="57"/>
        <v>-4.166666666666663E-2</v>
      </c>
      <c r="T163" s="22">
        <f t="shared" si="48"/>
        <v>0</v>
      </c>
      <c r="U163" s="21">
        <f t="shared" si="49"/>
        <v>2.083333333333337E-2</v>
      </c>
      <c r="V163" s="22">
        <f t="shared" si="50"/>
        <v>2.083333333333337E-2</v>
      </c>
      <c r="W163" s="24">
        <f t="shared" si="51"/>
        <v>2.083333333333337E-2</v>
      </c>
      <c r="X163" s="21">
        <f t="shared" si="52"/>
        <v>2.083333333333337E-2</v>
      </c>
      <c r="Y163" s="21">
        <f t="shared" si="53"/>
        <v>-2.083333333333337E-2</v>
      </c>
      <c r="Z163" s="21">
        <f t="shared" si="54"/>
        <v>2.083333333333337E-2</v>
      </c>
      <c r="AA163" s="25">
        <f t="shared" si="55"/>
        <v>2.083333333333337E-2</v>
      </c>
    </row>
    <row r="164" spans="2:27" ht="15.75" thickBot="1">
      <c r="B164" s="219"/>
      <c r="C164" s="217"/>
      <c r="D164" s="148">
        <v>43628</v>
      </c>
      <c r="E164" s="66" t="s">
        <v>39</v>
      </c>
      <c r="F164" s="3">
        <v>0.20833333333333334</v>
      </c>
      <c r="G164" s="3">
        <v>0.8125</v>
      </c>
      <c r="H164" s="3">
        <v>0</v>
      </c>
      <c r="I164" s="7"/>
      <c r="J164" s="5">
        <f t="shared" si="39"/>
        <v>0</v>
      </c>
      <c r="K164" s="21">
        <f t="shared" si="40"/>
        <v>0.49999999999999989</v>
      </c>
      <c r="L164" s="22">
        <f t="shared" si="41"/>
        <v>0.49999999999999989</v>
      </c>
      <c r="M164" s="22">
        <f t="shared" si="42"/>
        <v>-1.1102230246251565E-16</v>
      </c>
      <c r="N164" s="22">
        <f t="shared" si="43"/>
        <v>0</v>
      </c>
      <c r="O164" s="22">
        <f t="shared" si="44"/>
        <v>0.49999999999999989</v>
      </c>
      <c r="P164" s="22">
        <f t="shared" si="45"/>
        <v>0.49999999999999989</v>
      </c>
      <c r="Q164" s="22">
        <f t="shared" si="46"/>
        <v>0.49999999999999989</v>
      </c>
      <c r="R164" s="23">
        <f t="shared" si="47"/>
        <v>0.49999999999999989</v>
      </c>
      <c r="S164" s="22">
        <f t="shared" si="57"/>
        <v>8.3333333333333343E-2</v>
      </c>
      <c r="T164" s="22">
        <f t="shared" si="48"/>
        <v>8.3333333333333343E-2</v>
      </c>
      <c r="U164" s="21">
        <f t="shared" si="49"/>
        <v>2.083333333333337E-2</v>
      </c>
      <c r="V164" s="22">
        <f t="shared" si="50"/>
        <v>2.083333333333337E-2</v>
      </c>
      <c r="W164" s="24">
        <f t="shared" si="51"/>
        <v>0.10416666666666671</v>
      </c>
      <c r="X164" s="21">
        <f t="shared" si="52"/>
        <v>0.10416666666666671</v>
      </c>
      <c r="Y164" s="21">
        <f t="shared" si="53"/>
        <v>-0.10416666666666671</v>
      </c>
      <c r="Z164" s="21">
        <f t="shared" si="54"/>
        <v>0.10416666666666671</v>
      </c>
      <c r="AA164" s="25">
        <f t="shared" si="55"/>
        <v>0.10416666666666671</v>
      </c>
    </row>
    <row r="165" spans="2:27" ht="15.75" thickBot="1">
      <c r="B165" s="219"/>
      <c r="C165" s="217"/>
      <c r="D165" s="148">
        <v>43629</v>
      </c>
      <c r="E165" s="66" t="s">
        <v>39</v>
      </c>
      <c r="F165" s="3">
        <v>0.33333333333333331</v>
      </c>
      <c r="G165" s="3">
        <v>0.8125</v>
      </c>
      <c r="H165" s="3">
        <v>0</v>
      </c>
      <c r="I165" s="7"/>
      <c r="J165" s="5">
        <f t="shared" si="39"/>
        <v>0</v>
      </c>
      <c r="K165" s="21">
        <f t="shared" si="40"/>
        <v>0.45833333333333331</v>
      </c>
      <c r="L165" s="22">
        <f t="shared" si="41"/>
        <v>0.45833333333333331</v>
      </c>
      <c r="M165" s="22">
        <f t="shared" si="42"/>
        <v>-4.1666666666666685E-2</v>
      </c>
      <c r="N165" s="22">
        <f t="shared" si="43"/>
        <v>0</v>
      </c>
      <c r="O165" s="22">
        <f t="shared" si="44"/>
        <v>0.45833333333333331</v>
      </c>
      <c r="P165" s="22">
        <f t="shared" si="45"/>
        <v>0.45833333333333331</v>
      </c>
      <c r="Q165" s="22">
        <f t="shared" si="46"/>
        <v>0.45833333333333331</v>
      </c>
      <c r="R165" s="23">
        <f t="shared" si="47"/>
        <v>0.45833333333333331</v>
      </c>
      <c r="S165" s="22">
        <f t="shared" si="57"/>
        <v>-4.166666666666663E-2</v>
      </c>
      <c r="T165" s="22">
        <f t="shared" si="48"/>
        <v>0</v>
      </c>
      <c r="U165" s="21">
        <f t="shared" si="49"/>
        <v>2.083333333333337E-2</v>
      </c>
      <c r="V165" s="22">
        <f t="shared" si="50"/>
        <v>2.083333333333337E-2</v>
      </c>
      <c r="W165" s="24">
        <f t="shared" si="51"/>
        <v>2.083333333333337E-2</v>
      </c>
      <c r="X165" s="21">
        <f t="shared" si="52"/>
        <v>2.083333333333337E-2</v>
      </c>
      <c r="Y165" s="21">
        <f t="shared" si="53"/>
        <v>-2.083333333333337E-2</v>
      </c>
      <c r="Z165" s="21">
        <f t="shared" si="54"/>
        <v>2.083333333333337E-2</v>
      </c>
      <c r="AA165" s="25">
        <f t="shared" si="55"/>
        <v>2.083333333333337E-2</v>
      </c>
    </row>
    <row r="166" spans="2:27" ht="15.75" thickBot="1">
      <c r="B166" s="219"/>
      <c r="C166" s="217"/>
      <c r="D166" s="148">
        <v>43630</v>
      </c>
      <c r="E166" s="66" t="s">
        <v>39</v>
      </c>
      <c r="F166" s="3">
        <v>0.33333333333333331</v>
      </c>
      <c r="G166" s="3">
        <v>0.8125</v>
      </c>
      <c r="H166" s="3">
        <v>0</v>
      </c>
      <c r="I166" s="7"/>
      <c r="J166" s="5">
        <f t="shared" si="39"/>
        <v>0</v>
      </c>
      <c r="K166" s="21">
        <f t="shared" si="40"/>
        <v>0.45833333333333331</v>
      </c>
      <c r="L166" s="22">
        <f t="shared" si="41"/>
        <v>0.45833333333333331</v>
      </c>
      <c r="M166" s="22">
        <f t="shared" si="42"/>
        <v>-4.1666666666666685E-2</v>
      </c>
      <c r="N166" s="22">
        <f t="shared" si="43"/>
        <v>0</v>
      </c>
      <c r="O166" s="22">
        <f t="shared" si="44"/>
        <v>0.45833333333333331</v>
      </c>
      <c r="P166" s="22">
        <f t="shared" si="45"/>
        <v>0.45833333333333331</v>
      </c>
      <c r="Q166" s="22">
        <f t="shared" si="46"/>
        <v>0.45833333333333331</v>
      </c>
      <c r="R166" s="23">
        <f t="shared" si="47"/>
        <v>0.45833333333333331</v>
      </c>
      <c r="S166" s="22">
        <f t="shared" si="57"/>
        <v>-4.166666666666663E-2</v>
      </c>
      <c r="T166" s="22">
        <f t="shared" si="48"/>
        <v>0</v>
      </c>
      <c r="U166" s="21">
        <f t="shared" si="49"/>
        <v>2.083333333333337E-2</v>
      </c>
      <c r="V166" s="22">
        <f t="shared" si="50"/>
        <v>2.083333333333337E-2</v>
      </c>
      <c r="W166" s="24">
        <f t="shared" si="51"/>
        <v>2.083333333333337E-2</v>
      </c>
      <c r="X166" s="21">
        <f t="shared" si="52"/>
        <v>2.083333333333337E-2</v>
      </c>
      <c r="Y166" s="21">
        <f t="shared" si="53"/>
        <v>-2.083333333333337E-2</v>
      </c>
      <c r="Z166" s="21">
        <f t="shared" si="54"/>
        <v>2.083333333333337E-2</v>
      </c>
      <c r="AA166" s="25">
        <f t="shared" si="55"/>
        <v>2.083333333333337E-2</v>
      </c>
    </row>
    <row r="167" spans="2:27" ht="15.75" thickBot="1">
      <c r="B167" s="219"/>
      <c r="C167" s="217"/>
      <c r="D167" s="93">
        <v>43631</v>
      </c>
      <c r="E167" s="66" t="s">
        <v>39</v>
      </c>
      <c r="F167" s="3">
        <v>0.25</v>
      </c>
      <c r="G167" s="3">
        <v>0.8125</v>
      </c>
      <c r="H167" s="3">
        <v>0</v>
      </c>
      <c r="I167" s="7">
        <f t="shared" si="56"/>
        <v>0.5625</v>
      </c>
      <c r="J167" s="5">
        <f t="shared" si="39"/>
        <v>0.5625</v>
      </c>
      <c r="K167" s="21">
        <f t="shared" si="40"/>
        <v>0.49999999999999994</v>
      </c>
      <c r="L167" s="22">
        <f t="shared" si="41"/>
        <v>0.49999999999999994</v>
      </c>
      <c r="M167" s="22">
        <f t="shared" si="42"/>
        <v>-5.5511151231257827E-17</v>
      </c>
      <c r="N167" s="22">
        <f t="shared" si="43"/>
        <v>0</v>
      </c>
      <c r="O167" s="22">
        <f t="shared" si="44"/>
        <v>0.49999999999999994</v>
      </c>
      <c r="P167" s="22">
        <f t="shared" si="45"/>
        <v>-6.2500000000000056E-2</v>
      </c>
      <c r="Q167" s="22">
        <f t="shared" si="46"/>
        <v>0</v>
      </c>
      <c r="R167" s="23">
        <f t="shared" si="47"/>
        <v>0</v>
      </c>
      <c r="S167" s="22">
        <f t="shared" si="57"/>
        <v>4.1666666666666685E-2</v>
      </c>
      <c r="T167" s="22">
        <f t="shared" si="48"/>
        <v>4.1666666666666685E-2</v>
      </c>
      <c r="U167" s="21">
        <f t="shared" si="49"/>
        <v>2.083333333333337E-2</v>
      </c>
      <c r="V167" s="22">
        <f t="shared" si="50"/>
        <v>2.083333333333337E-2</v>
      </c>
      <c r="W167" s="24">
        <f t="shared" si="51"/>
        <v>6.2500000000000056E-2</v>
      </c>
      <c r="X167" s="21">
        <f t="shared" si="52"/>
        <v>6.2500000000000056E-2</v>
      </c>
      <c r="Y167" s="21">
        <f t="shared" si="53"/>
        <v>0.49999999999999994</v>
      </c>
      <c r="Z167" s="21">
        <f t="shared" si="54"/>
        <v>0.49999999999999994</v>
      </c>
      <c r="AA167" s="25">
        <f t="shared" si="55"/>
        <v>0.49999999999999994</v>
      </c>
    </row>
    <row r="168" spans="2:27" ht="15.75" thickBot="1">
      <c r="B168" s="219"/>
      <c r="C168" s="217"/>
      <c r="D168" s="93">
        <v>43632</v>
      </c>
      <c r="E168" s="66" t="s">
        <v>39</v>
      </c>
      <c r="F168" s="3">
        <v>0.33333333333333331</v>
      </c>
      <c r="G168" s="3">
        <v>0.8125</v>
      </c>
      <c r="H168" s="3">
        <v>0</v>
      </c>
      <c r="I168" s="7">
        <f t="shared" si="56"/>
        <v>0.47916666666666669</v>
      </c>
      <c r="J168" s="5">
        <f t="shared" si="39"/>
        <v>0.47916666666666669</v>
      </c>
      <c r="K168" s="21">
        <f t="shared" si="40"/>
        <v>0.45833333333333331</v>
      </c>
      <c r="L168" s="22">
        <f t="shared" si="41"/>
        <v>0.45833333333333331</v>
      </c>
      <c r="M168" s="22">
        <f t="shared" si="42"/>
        <v>-4.1666666666666685E-2</v>
      </c>
      <c r="N168" s="22">
        <f t="shared" si="43"/>
        <v>0</v>
      </c>
      <c r="O168" s="22">
        <f t="shared" si="44"/>
        <v>0.45833333333333331</v>
      </c>
      <c r="P168" s="22">
        <f t="shared" si="45"/>
        <v>-2.083333333333337E-2</v>
      </c>
      <c r="Q168" s="22">
        <f t="shared" si="46"/>
        <v>0</v>
      </c>
      <c r="R168" s="23">
        <f t="shared" si="47"/>
        <v>0</v>
      </c>
      <c r="S168" s="22">
        <f t="shared" si="57"/>
        <v>-4.166666666666663E-2</v>
      </c>
      <c r="T168" s="22">
        <f t="shared" si="48"/>
        <v>0</v>
      </c>
      <c r="U168" s="21">
        <f t="shared" si="49"/>
        <v>2.083333333333337E-2</v>
      </c>
      <c r="V168" s="22">
        <f t="shared" si="50"/>
        <v>2.083333333333337E-2</v>
      </c>
      <c r="W168" s="24">
        <f t="shared" si="51"/>
        <v>2.083333333333337E-2</v>
      </c>
      <c r="X168" s="21">
        <f t="shared" si="52"/>
        <v>2.083333333333337E-2</v>
      </c>
      <c r="Y168" s="21">
        <f t="shared" si="53"/>
        <v>0.45833333333333331</v>
      </c>
      <c r="Z168" s="21">
        <f t="shared" si="54"/>
        <v>0.45833333333333331</v>
      </c>
      <c r="AA168" s="25">
        <f t="shared" si="55"/>
        <v>0.45833333333333331</v>
      </c>
    </row>
    <row r="169" spans="2:27" ht="15.75" thickBot="1">
      <c r="B169" s="219"/>
      <c r="C169" s="217"/>
      <c r="D169" s="148">
        <v>43633</v>
      </c>
      <c r="E169" s="66" t="s">
        <v>39</v>
      </c>
      <c r="F169" s="3">
        <v>0.33333333333333331</v>
      </c>
      <c r="G169" s="3">
        <v>0.8125</v>
      </c>
      <c r="H169" s="3">
        <v>0</v>
      </c>
      <c r="I169" s="7"/>
      <c r="J169" s="5">
        <f t="shared" si="39"/>
        <v>0</v>
      </c>
      <c r="K169" s="21">
        <f t="shared" si="40"/>
        <v>0.45833333333333331</v>
      </c>
      <c r="L169" s="22">
        <f t="shared" si="41"/>
        <v>0.45833333333333331</v>
      </c>
      <c r="M169" s="22">
        <f t="shared" si="42"/>
        <v>-4.1666666666666685E-2</v>
      </c>
      <c r="N169" s="22">
        <f t="shared" si="43"/>
        <v>0</v>
      </c>
      <c r="O169" s="22">
        <f t="shared" si="44"/>
        <v>0.45833333333333331</v>
      </c>
      <c r="P169" s="22">
        <f t="shared" si="45"/>
        <v>0.45833333333333331</v>
      </c>
      <c r="Q169" s="22">
        <f t="shared" si="46"/>
        <v>0.45833333333333331</v>
      </c>
      <c r="R169" s="23">
        <f t="shared" si="47"/>
        <v>0.45833333333333331</v>
      </c>
      <c r="S169" s="22">
        <f t="shared" si="57"/>
        <v>-4.166666666666663E-2</v>
      </c>
      <c r="T169" s="22">
        <f t="shared" si="48"/>
        <v>0</v>
      </c>
      <c r="U169" s="21">
        <f t="shared" si="49"/>
        <v>2.083333333333337E-2</v>
      </c>
      <c r="V169" s="22">
        <f t="shared" si="50"/>
        <v>2.083333333333337E-2</v>
      </c>
      <c r="W169" s="24">
        <f t="shared" si="51"/>
        <v>2.083333333333337E-2</v>
      </c>
      <c r="X169" s="21">
        <f t="shared" si="52"/>
        <v>2.083333333333337E-2</v>
      </c>
      <c r="Y169" s="21">
        <f t="shared" si="53"/>
        <v>-2.083333333333337E-2</v>
      </c>
      <c r="Z169" s="21">
        <f t="shared" si="54"/>
        <v>2.083333333333337E-2</v>
      </c>
      <c r="AA169" s="25">
        <f t="shared" si="55"/>
        <v>2.083333333333337E-2</v>
      </c>
    </row>
    <row r="170" spans="2:27" ht="15.75" thickBot="1">
      <c r="B170" s="220"/>
      <c r="C170" s="217"/>
      <c r="D170" s="148">
        <v>43634</v>
      </c>
      <c r="E170" s="66" t="s">
        <v>39</v>
      </c>
      <c r="F170" s="3">
        <v>0.33333333333333331</v>
      </c>
      <c r="G170" s="3">
        <v>0.8125</v>
      </c>
      <c r="H170" s="3">
        <v>0</v>
      </c>
      <c r="I170" s="7"/>
      <c r="J170" s="5">
        <f t="shared" si="39"/>
        <v>0</v>
      </c>
      <c r="K170" s="21">
        <f t="shared" si="40"/>
        <v>0.45833333333333331</v>
      </c>
      <c r="L170" s="22">
        <f t="shared" si="41"/>
        <v>0.45833333333333331</v>
      </c>
      <c r="M170" s="22">
        <f t="shared" si="42"/>
        <v>-4.1666666666666685E-2</v>
      </c>
      <c r="N170" s="22">
        <f t="shared" si="43"/>
        <v>0</v>
      </c>
      <c r="O170" s="22">
        <f t="shared" si="44"/>
        <v>0.45833333333333331</v>
      </c>
      <c r="P170" s="22">
        <f t="shared" si="45"/>
        <v>0.45833333333333331</v>
      </c>
      <c r="Q170" s="22">
        <f t="shared" si="46"/>
        <v>0.45833333333333331</v>
      </c>
      <c r="R170" s="23">
        <f t="shared" si="47"/>
        <v>0.45833333333333331</v>
      </c>
      <c r="S170" s="22">
        <f t="shared" si="57"/>
        <v>-4.166666666666663E-2</v>
      </c>
      <c r="T170" s="22">
        <f t="shared" si="48"/>
        <v>0</v>
      </c>
      <c r="U170" s="21">
        <f t="shared" si="49"/>
        <v>2.083333333333337E-2</v>
      </c>
      <c r="V170" s="22">
        <f t="shared" si="50"/>
        <v>2.083333333333337E-2</v>
      </c>
      <c r="W170" s="24">
        <f t="shared" si="51"/>
        <v>2.083333333333337E-2</v>
      </c>
      <c r="X170" s="21">
        <f t="shared" si="52"/>
        <v>2.083333333333337E-2</v>
      </c>
      <c r="Y170" s="21">
        <f t="shared" si="53"/>
        <v>-2.083333333333337E-2</v>
      </c>
      <c r="Z170" s="21">
        <f t="shared" si="54"/>
        <v>2.083333333333337E-2</v>
      </c>
      <c r="AA170" s="25">
        <f t="shared" si="55"/>
        <v>2.083333333333337E-2</v>
      </c>
    </row>
    <row r="171" spans="2:27" ht="15.75" thickBot="1">
      <c r="B171" s="91" t="s">
        <v>9</v>
      </c>
      <c r="C171" s="217"/>
      <c r="D171" s="148">
        <v>43635</v>
      </c>
      <c r="E171" s="66" t="s">
        <v>39</v>
      </c>
      <c r="F171" s="3">
        <v>0.33333333333333331</v>
      </c>
      <c r="G171" s="3">
        <v>0.8125</v>
      </c>
      <c r="H171" s="3">
        <v>0</v>
      </c>
      <c r="I171" s="7"/>
      <c r="J171" s="5">
        <f t="shared" si="39"/>
        <v>0</v>
      </c>
      <c r="K171" s="21">
        <f t="shared" si="40"/>
        <v>0.45833333333333331</v>
      </c>
      <c r="L171" s="22">
        <f t="shared" si="41"/>
        <v>0.45833333333333331</v>
      </c>
      <c r="M171" s="22">
        <f t="shared" si="42"/>
        <v>-4.1666666666666685E-2</v>
      </c>
      <c r="N171" s="22">
        <f t="shared" si="43"/>
        <v>0</v>
      </c>
      <c r="O171" s="22">
        <f t="shared" si="44"/>
        <v>0.45833333333333331</v>
      </c>
      <c r="P171" s="22">
        <f t="shared" si="45"/>
        <v>0.45833333333333331</v>
      </c>
      <c r="Q171" s="22">
        <f t="shared" si="46"/>
        <v>0.45833333333333331</v>
      </c>
      <c r="R171" s="23">
        <f t="shared" si="47"/>
        <v>0.45833333333333331</v>
      </c>
      <c r="S171" s="22">
        <f t="shared" si="57"/>
        <v>-4.166666666666663E-2</v>
      </c>
      <c r="T171" s="22">
        <f t="shared" si="48"/>
        <v>0</v>
      </c>
      <c r="U171" s="21">
        <f t="shared" si="49"/>
        <v>2.083333333333337E-2</v>
      </c>
      <c r="V171" s="22">
        <f t="shared" si="50"/>
        <v>2.083333333333337E-2</v>
      </c>
      <c r="W171" s="24">
        <f t="shared" si="51"/>
        <v>2.083333333333337E-2</v>
      </c>
      <c r="X171" s="21">
        <f t="shared" si="52"/>
        <v>2.083333333333337E-2</v>
      </c>
      <c r="Y171" s="21">
        <f t="shared" si="53"/>
        <v>-2.083333333333337E-2</v>
      </c>
      <c r="Z171" s="21">
        <f t="shared" si="54"/>
        <v>2.083333333333337E-2</v>
      </c>
      <c r="AA171" s="25">
        <f t="shared" si="55"/>
        <v>2.083333333333337E-2</v>
      </c>
    </row>
    <row r="172" spans="2:27" ht="15.75" thickBot="1">
      <c r="B172" s="218">
        <f>SUM(AA153:AA182)</f>
        <v>4.6874999999999991</v>
      </c>
      <c r="C172" s="217"/>
      <c r="D172" s="148">
        <v>43636</v>
      </c>
      <c r="E172" s="66" t="s">
        <v>39</v>
      </c>
      <c r="F172" s="3">
        <v>0.33333333333333331</v>
      </c>
      <c r="G172" s="3">
        <v>0.8125</v>
      </c>
      <c r="H172" s="3">
        <v>0</v>
      </c>
      <c r="I172" s="7"/>
      <c r="J172" s="5">
        <f t="shared" si="39"/>
        <v>0</v>
      </c>
      <c r="K172" s="21">
        <f t="shared" si="40"/>
        <v>0.45833333333333331</v>
      </c>
      <c r="L172" s="22">
        <f t="shared" si="41"/>
        <v>0.45833333333333331</v>
      </c>
      <c r="M172" s="22">
        <f t="shared" si="42"/>
        <v>-4.1666666666666685E-2</v>
      </c>
      <c r="N172" s="22">
        <f t="shared" si="43"/>
        <v>0</v>
      </c>
      <c r="O172" s="22">
        <f t="shared" si="44"/>
        <v>0.45833333333333331</v>
      </c>
      <c r="P172" s="22">
        <f t="shared" si="45"/>
        <v>0.45833333333333331</v>
      </c>
      <c r="Q172" s="22">
        <f t="shared" si="46"/>
        <v>0.45833333333333331</v>
      </c>
      <c r="R172" s="23">
        <f t="shared" si="47"/>
        <v>0.45833333333333331</v>
      </c>
      <c r="S172" s="22">
        <f t="shared" si="57"/>
        <v>-4.166666666666663E-2</v>
      </c>
      <c r="T172" s="22">
        <f t="shared" si="48"/>
        <v>0</v>
      </c>
      <c r="U172" s="21">
        <f t="shared" si="49"/>
        <v>2.083333333333337E-2</v>
      </c>
      <c r="V172" s="22">
        <f t="shared" si="50"/>
        <v>2.083333333333337E-2</v>
      </c>
      <c r="W172" s="24">
        <f t="shared" si="51"/>
        <v>2.083333333333337E-2</v>
      </c>
      <c r="X172" s="21">
        <f t="shared" si="52"/>
        <v>2.083333333333337E-2</v>
      </c>
      <c r="Y172" s="21">
        <f t="shared" si="53"/>
        <v>-2.083333333333337E-2</v>
      </c>
      <c r="Z172" s="21">
        <f t="shared" si="54"/>
        <v>2.083333333333337E-2</v>
      </c>
      <c r="AA172" s="25">
        <f t="shared" si="55"/>
        <v>2.083333333333337E-2</v>
      </c>
    </row>
    <row r="173" spans="2:27" ht="15.75" thickBot="1">
      <c r="B173" s="219"/>
      <c r="C173" s="217"/>
      <c r="D173" s="148">
        <v>43637</v>
      </c>
      <c r="E173" s="66" t="s">
        <v>39</v>
      </c>
      <c r="F173" s="3">
        <v>0.33333333333333331</v>
      </c>
      <c r="G173" s="3">
        <v>0.8125</v>
      </c>
      <c r="H173" s="3">
        <v>0</v>
      </c>
      <c r="I173" s="7"/>
      <c r="J173" s="5">
        <f t="shared" si="39"/>
        <v>0</v>
      </c>
      <c r="K173" s="21">
        <f t="shared" si="40"/>
        <v>0.45833333333333331</v>
      </c>
      <c r="L173" s="22">
        <f t="shared" si="41"/>
        <v>0.45833333333333331</v>
      </c>
      <c r="M173" s="22">
        <f t="shared" si="42"/>
        <v>-4.1666666666666685E-2</v>
      </c>
      <c r="N173" s="22">
        <f t="shared" si="43"/>
        <v>0</v>
      </c>
      <c r="O173" s="22">
        <f t="shared" si="44"/>
        <v>0.45833333333333331</v>
      </c>
      <c r="P173" s="22">
        <f t="shared" si="45"/>
        <v>0.45833333333333331</v>
      </c>
      <c r="Q173" s="22">
        <f t="shared" si="46"/>
        <v>0.45833333333333331</v>
      </c>
      <c r="R173" s="23">
        <f t="shared" si="47"/>
        <v>0.45833333333333331</v>
      </c>
      <c r="S173" s="22">
        <f t="shared" si="57"/>
        <v>-4.166666666666663E-2</v>
      </c>
      <c r="T173" s="22">
        <f t="shared" si="48"/>
        <v>0</v>
      </c>
      <c r="U173" s="21">
        <f t="shared" si="49"/>
        <v>2.083333333333337E-2</v>
      </c>
      <c r="V173" s="22">
        <f t="shared" si="50"/>
        <v>2.083333333333337E-2</v>
      </c>
      <c r="W173" s="24">
        <f t="shared" si="51"/>
        <v>2.083333333333337E-2</v>
      </c>
      <c r="X173" s="21">
        <f t="shared" si="52"/>
        <v>2.083333333333337E-2</v>
      </c>
      <c r="Y173" s="21">
        <f t="shared" si="53"/>
        <v>-2.083333333333337E-2</v>
      </c>
      <c r="Z173" s="21">
        <f t="shared" si="54"/>
        <v>2.083333333333337E-2</v>
      </c>
      <c r="AA173" s="25">
        <f t="shared" si="55"/>
        <v>2.083333333333337E-2</v>
      </c>
    </row>
    <row r="174" spans="2:27" ht="15.75" thickBot="1">
      <c r="B174" s="219"/>
      <c r="C174" s="217"/>
      <c r="D174" s="93">
        <v>43638</v>
      </c>
      <c r="E174" s="66" t="s">
        <v>39</v>
      </c>
      <c r="F174" s="3">
        <v>0.25</v>
      </c>
      <c r="G174" s="3">
        <v>0.8125</v>
      </c>
      <c r="H174" s="3">
        <v>0</v>
      </c>
      <c r="I174" s="7">
        <f t="shared" si="56"/>
        <v>0.5625</v>
      </c>
      <c r="J174" s="5">
        <f t="shared" si="39"/>
        <v>0.5625</v>
      </c>
      <c r="K174" s="21">
        <f t="shared" si="40"/>
        <v>0.49999999999999994</v>
      </c>
      <c r="L174" s="22">
        <f t="shared" si="41"/>
        <v>0.49999999999999994</v>
      </c>
      <c r="M174" s="22">
        <f t="shared" si="42"/>
        <v>-5.5511151231257827E-17</v>
      </c>
      <c r="N174" s="22">
        <f t="shared" si="43"/>
        <v>0</v>
      </c>
      <c r="O174" s="22">
        <f t="shared" si="44"/>
        <v>0.49999999999999994</v>
      </c>
      <c r="P174" s="22">
        <f t="shared" si="45"/>
        <v>-6.2500000000000056E-2</v>
      </c>
      <c r="Q174" s="22">
        <f t="shared" si="46"/>
        <v>0</v>
      </c>
      <c r="R174" s="23">
        <f t="shared" si="47"/>
        <v>0</v>
      </c>
      <c r="S174" s="22">
        <f t="shared" si="57"/>
        <v>4.1666666666666685E-2</v>
      </c>
      <c r="T174" s="22">
        <f t="shared" si="48"/>
        <v>4.1666666666666685E-2</v>
      </c>
      <c r="U174" s="21">
        <f t="shared" si="49"/>
        <v>2.083333333333337E-2</v>
      </c>
      <c r="V174" s="22">
        <f t="shared" si="50"/>
        <v>2.083333333333337E-2</v>
      </c>
      <c r="W174" s="24">
        <f t="shared" si="51"/>
        <v>6.2500000000000056E-2</v>
      </c>
      <c r="X174" s="21">
        <f t="shared" si="52"/>
        <v>6.2500000000000056E-2</v>
      </c>
      <c r="Y174" s="21">
        <f t="shared" si="53"/>
        <v>0.49999999999999994</v>
      </c>
      <c r="Z174" s="21">
        <f t="shared" si="54"/>
        <v>0.49999999999999994</v>
      </c>
      <c r="AA174" s="25">
        <f t="shared" si="55"/>
        <v>0.49999999999999994</v>
      </c>
    </row>
    <row r="175" spans="2:27" ht="15.75" thickBot="1">
      <c r="B175" s="219"/>
      <c r="C175" s="217"/>
      <c r="D175" s="93">
        <v>43639</v>
      </c>
      <c r="E175" s="66" t="s">
        <v>39</v>
      </c>
      <c r="F175" s="3">
        <v>0.33333333333333331</v>
      </c>
      <c r="G175" s="3">
        <v>0.8125</v>
      </c>
      <c r="H175" s="3">
        <v>0</v>
      </c>
      <c r="I175" s="7">
        <f t="shared" si="56"/>
        <v>0.47916666666666669</v>
      </c>
      <c r="J175" s="5">
        <f t="shared" si="39"/>
        <v>0.47916666666666669</v>
      </c>
      <c r="K175" s="21">
        <f t="shared" si="40"/>
        <v>0.45833333333333331</v>
      </c>
      <c r="L175" s="22">
        <f t="shared" si="41"/>
        <v>0.45833333333333331</v>
      </c>
      <c r="M175" s="22">
        <f t="shared" si="42"/>
        <v>-4.1666666666666685E-2</v>
      </c>
      <c r="N175" s="22">
        <f t="shared" si="43"/>
        <v>0</v>
      </c>
      <c r="O175" s="22">
        <f t="shared" si="44"/>
        <v>0.45833333333333331</v>
      </c>
      <c r="P175" s="22">
        <f t="shared" si="45"/>
        <v>-2.083333333333337E-2</v>
      </c>
      <c r="Q175" s="22">
        <f t="shared" si="46"/>
        <v>0</v>
      </c>
      <c r="R175" s="23">
        <f t="shared" si="47"/>
        <v>0</v>
      </c>
      <c r="S175" s="22">
        <f t="shared" si="57"/>
        <v>-4.166666666666663E-2</v>
      </c>
      <c r="T175" s="22">
        <f t="shared" si="48"/>
        <v>0</v>
      </c>
      <c r="U175" s="21">
        <f t="shared" si="49"/>
        <v>2.083333333333337E-2</v>
      </c>
      <c r="V175" s="22">
        <f t="shared" si="50"/>
        <v>2.083333333333337E-2</v>
      </c>
      <c r="W175" s="24">
        <f t="shared" si="51"/>
        <v>2.083333333333337E-2</v>
      </c>
      <c r="X175" s="21">
        <f t="shared" si="52"/>
        <v>2.083333333333337E-2</v>
      </c>
      <c r="Y175" s="21">
        <f t="shared" si="53"/>
        <v>0.45833333333333331</v>
      </c>
      <c r="Z175" s="21">
        <f t="shared" si="54"/>
        <v>0.45833333333333331</v>
      </c>
      <c r="AA175" s="25">
        <f t="shared" si="55"/>
        <v>0.45833333333333331</v>
      </c>
    </row>
    <row r="176" spans="2:27" ht="15.75" thickBot="1">
      <c r="B176" s="219"/>
      <c r="C176" s="217"/>
      <c r="D176" s="148">
        <v>43640</v>
      </c>
      <c r="E176" s="66" t="s">
        <v>39</v>
      </c>
      <c r="F176" s="3">
        <v>0.33333333333333331</v>
      </c>
      <c r="G176" s="3">
        <v>0.8125</v>
      </c>
      <c r="H176" s="3">
        <v>0</v>
      </c>
      <c r="I176" s="7"/>
      <c r="J176" s="5">
        <f t="shared" si="39"/>
        <v>0</v>
      </c>
      <c r="K176" s="21">
        <f t="shared" si="40"/>
        <v>0.45833333333333331</v>
      </c>
      <c r="L176" s="22">
        <f t="shared" si="41"/>
        <v>0.45833333333333331</v>
      </c>
      <c r="M176" s="22">
        <f t="shared" si="42"/>
        <v>-4.1666666666666685E-2</v>
      </c>
      <c r="N176" s="22">
        <f t="shared" si="43"/>
        <v>0</v>
      </c>
      <c r="O176" s="22">
        <f t="shared" si="44"/>
        <v>0.45833333333333331</v>
      </c>
      <c r="P176" s="22">
        <f t="shared" si="45"/>
        <v>0.45833333333333331</v>
      </c>
      <c r="Q176" s="22">
        <f t="shared" si="46"/>
        <v>0.45833333333333331</v>
      </c>
      <c r="R176" s="23">
        <f t="shared" si="47"/>
        <v>0.45833333333333331</v>
      </c>
      <c r="S176" s="22">
        <f t="shared" si="57"/>
        <v>-4.166666666666663E-2</v>
      </c>
      <c r="T176" s="22">
        <f t="shared" si="48"/>
        <v>0</v>
      </c>
      <c r="U176" s="21">
        <f t="shared" si="49"/>
        <v>2.083333333333337E-2</v>
      </c>
      <c r="V176" s="22">
        <f t="shared" si="50"/>
        <v>2.083333333333337E-2</v>
      </c>
      <c r="W176" s="24">
        <f t="shared" si="51"/>
        <v>2.083333333333337E-2</v>
      </c>
      <c r="X176" s="21">
        <f t="shared" si="52"/>
        <v>2.083333333333337E-2</v>
      </c>
      <c r="Y176" s="21">
        <f t="shared" si="53"/>
        <v>-2.083333333333337E-2</v>
      </c>
      <c r="Z176" s="21">
        <f t="shared" si="54"/>
        <v>2.083333333333337E-2</v>
      </c>
      <c r="AA176" s="25">
        <f t="shared" si="55"/>
        <v>2.083333333333337E-2</v>
      </c>
    </row>
    <row r="177" spans="2:27" ht="15.75" thickBot="1">
      <c r="B177" s="219"/>
      <c r="C177" s="217"/>
      <c r="D177" s="148">
        <v>43641</v>
      </c>
      <c r="E177" s="66" t="s">
        <v>39</v>
      </c>
      <c r="F177" s="3">
        <v>0.33333333333333331</v>
      </c>
      <c r="G177" s="3">
        <v>0.8125</v>
      </c>
      <c r="H177" s="3">
        <v>0</v>
      </c>
      <c r="I177" s="7"/>
      <c r="J177" s="5">
        <f t="shared" si="39"/>
        <v>0</v>
      </c>
      <c r="K177" s="21">
        <f t="shared" si="40"/>
        <v>0.45833333333333331</v>
      </c>
      <c r="L177" s="22">
        <f t="shared" si="41"/>
        <v>0.45833333333333331</v>
      </c>
      <c r="M177" s="22">
        <f t="shared" si="42"/>
        <v>-4.1666666666666685E-2</v>
      </c>
      <c r="N177" s="22">
        <f t="shared" si="43"/>
        <v>0</v>
      </c>
      <c r="O177" s="22">
        <f t="shared" si="44"/>
        <v>0.45833333333333331</v>
      </c>
      <c r="P177" s="22">
        <f t="shared" si="45"/>
        <v>0.45833333333333331</v>
      </c>
      <c r="Q177" s="22">
        <f t="shared" si="46"/>
        <v>0.45833333333333331</v>
      </c>
      <c r="R177" s="23">
        <f t="shared" si="47"/>
        <v>0.45833333333333331</v>
      </c>
      <c r="S177" s="22">
        <f t="shared" si="57"/>
        <v>-4.166666666666663E-2</v>
      </c>
      <c r="T177" s="22">
        <f t="shared" si="48"/>
        <v>0</v>
      </c>
      <c r="U177" s="21">
        <f t="shared" si="49"/>
        <v>2.083333333333337E-2</v>
      </c>
      <c r="V177" s="22">
        <f t="shared" si="50"/>
        <v>2.083333333333337E-2</v>
      </c>
      <c r="W177" s="24">
        <f t="shared" si="51"/>
        <v>2.083333333333337E-2</v>
      </c>
      <c r="X177" s="21">
        <f t="shared" si="52"/>
        <v>2.083333333333337E-2</v>
      </c>
      <c r="Y177" s="21">
        <f t="shared" si="53"/>
        <v>-2.083333333333337E-2</v>
      </c>
      <c r="Z177" s="21">
        <f t="shared" si="54"/>
        <v>2.083333333333337E-2</v>
      </c>
      <c r="AA177" s="25">
        <f t="shared" si="55"/>
        <v>2.083333333333337E-2</v>
      </c>
    </row>
    <row r="178" spans="2:27" ht="15.75" thickBot="1">
      <c r="B178" s="219"/>
      <c r="C178" s="217"/>
      <c r="D178" s="148">
        <v>43642</v>
      </c>
      <c r="E178" s="66" t="s">
        <v>39</v>
      </c>
      <c r="F178" s="3">
        <v>0.33333333333333331</v>
      </c>
      <c r="G178" s="3">
        <v>0.8125</v>
      </c>
      <c r="H178" s="3">
        <v>0</v>
      </c>
      <c r="I178" s="7"/>
      <c r="J178" s="5">
        <f t="shared" si="39"/>
        <v>0</v>
      </c>
      <c r="K178" s="21">
        <f t="shared" si="40"/>
        <v>0.45833333333333331</v>
      </c>
      <c r="L178" s="22">
        <f t="shared" si="41"/>
        <v>0.45833333333333331</v>
      </c>
      <c r="M178" s="22">
        <f t="shared" si="42"/>
        <v>-4.1666666666666685E-2</v>
      </c>
      <c r="N178" s="22">
        <f t="shared" si="43"/>
        <v>0</v>
      </c>
      <c r="O178" s="22">
        <f t="shared" si="44"/>
        <v>0.45833333333333331</v>
      </c>
      <c r="P178" s="22">
        <f t="shared" si="45"/>
        <v>0.45833333333333331</v>
      </c>
      <c r="Q178" s="22">
        <f t="shared" si="46"/>
        <v>0.45833333333333331</v>
      </c>
      <c r="R178" s="23">
        <f t="shared" si="47"/>
        <v>0.45833333333333331</v>
      </c>
      <c r="S178" s="22">
        <f t="shared" si="57"/>
        <v>-4.166666666666663E-2</v>
      </c>
      <c r="T178" s="22">
        <f t="shared" si="48"/>
        <v>0</v>
      </c>
      <c r="U178" s="21">
        <f t="shared" si="49"/>
        <v>2.083333333333337E-2</v>
      </c>
      <c r="V178" s="22">
        <f t="shared" si="50"/>
        <v>2.083333333333337E-2</v>
      </c>
      <c r="W178" s="24">
        <f t="shared" si="51"/>
        <v>2.083333333333337E-2</v>
      </c>
      <c r="X178" s="21">
        <f t="shared" si="52"/>
        <v>2.083333333333337E-2</v>
      </c>
      <c r="Y178" s="21">
        <f t="shared" si="53"/>
        <v>-2.083333333333337E-2</v>
      </c>
      <c r="Z178" s="21">
        <f t="shared" si="54"/>
        <v>2.083333333333337E-2</v>
      </c>
      <c r="AA178" s="25">
        <f t="shared" si="55"/>
        <v>2.083333333333337E-2</v>
      </c>
    </row>
    <row r="179" spans="2:27" ht="15.75" thickBot="1">
      <c r="B179" s="219"/>
      <c r="C179" s="217"/>
      <c r="D179" s="148">
        <v>43643</v>
      </c>
      <c r="E179" s="66" t="s">
        <v>40</v>
      </c>
      <c r="F179" s="3">
        <v>0.33333333333333331</v>
      </c>
      <c r="G179" s="3">
        <v>0.8125</v>
      </c>
      <c r="H179" s="3">
        <v>0</v>
      </c>
      <c r="I179" s="7"/>
      <c r="J179" s="5">
        <f t="shared" si="39"/>
        <v>0</v>
      </c>
      <c r="K179" s="21">
        <f t="shared" si="40"/>
        <v>0.45833333333333331</v>
      </c>
      <c r="L179" s="22">
        <f t="shared" si="41"/>
        <v>0.45833333333333331</v>
      </c>
      <c r="M179" s="22">
        <f t="shared" si="42"/>
        <v>-4.1666666666666685E-2</v>
      </c>
      <c r="N179" s="22">
        <f t="shared" si="43"/>
        <v>0</v>
      </c>
      <c r="O179" s="22">
        <f t="shared" si="44"/>
        <v>0.45833333333333331</v>
      </c>
      <c r="P179" s="22">
        <f t="shared" si="45"/>
        <v>0.45833333333333331</v>
      </c>
      <c r="Q179" s="22">
        <f t="shared" si="46"/>
        <v>0.45833333333333331</v>
      </c>
      <c r="R179" s="23">
        <f t="shared" si="47"/>
        <v>0</v>
      </c>
      <c r="S179" s="22">
        <f t="shared" si="57"/>
        <v>-4.166666666666663E-2</v>
      </c>
      <c r="T179" s="22">
        <f t="shared" si="48"/>
        <v>0</v>
      </c>
      <c r="U179" s="21">
        <f t="shared" si="49"/>
        <v>2.083333333333337E-2</v>
      </c>
      <c r="V179" s="22">
        <f t="shared" si="50"/>
        <v>2.083333333333337E-2</v>
      </c>
      <c r="W179" s="24">
        <f t="shared" si="51"/>
        <v>2.083333333333337E-2</v>
      </c>
      <c r="X179" s="21">
        <f t="shared" si="52"/>
        <v>2.083333333333337E-2</v>
      </c>
      <c r="Y179" s="21">
        <f t="shared" si="53"/>
        <v>-2.083333333333337E-2</v>
      </c>
      <c r="Z179" s="21">
        <f t="shared" si="54"/>
        <v>2.083333333333337E-2</v>
      </c>
      <c r="AA179" s="25">
        <f t="shared" si="55"/>
        <v>0</v>
      </c>
    </row>
    <row r="180" spans="2:27" ht="15.75" thickBot="1">
      <c r="B180" s="219"/>
      <c r="C180" s="217"/>
      <c r="D180" s="148">
        <v>43644</v>
      </c>
      <c r="E180" s="66" t="s">
        <v>39</v>
      </c>
      <c r="F180" s="3">
        <v>0.33333333333333331</v>
      </c>
      <c r="G180" s="3">
        <v>0.8125</v>
      </c>
      <c r="H180" s="3">
        <v>0</v>
      </c>
      <c r="I180" s="7"/>
      <c r="J180" s="5">
        <f t="shared" si="39"/>
        <v>0</v>
      </c>
      <c r="K180" s="21">
        <f t="shared" si="40"/>
        <v>0.45833333333333331</v>
      </c>
      <c r="L180" s="22">
        <f t="shared" si="41"/>
        <v>0.45833333333333331</v>
      </c>
      <c r="M180" s="22">
        <f t="shared" si="42"/>
        <v>-4.1666666666666685E-2</v>
      </c>
      <c r="N180" s="22">
        <f t="shared" si="43"/>
        <v>0</v>
      </c>
      <c r="O180" s="22">
        <f t="shared" si="44"/>
        <v>0.45833333333333331</v>
      </c>
      <c r="P180" s="22">
        <f t="shared" si="45"/>
        <v>0.45833333333333331</v>
      </c>
      <c r="Q180" s="22">
        <f t="shared" si="46"/>
        <v>0.45833333333333331</v>
      </c>
      <c r="R180" s="23">
        <f t="shared" si="47"/>
        <v>0.45833333333333331</v>
      </c>
      <c r="S180" s="22">
        <f t="shared" si="57"/>
        <v>-4.166666666666663E-2</v>
      </c>
      <c r="T180" s="22">
        <f t="shared" si="48"/>
        <v>0</v>
      </c>
      <c r="U180" s="21">
        <f t="shared" si="49"/>
        <v>2.083333333333337E-2</v>
      </c>
      <c r="V180" s="22">
        <f t="shared" si="50"/>
        <v>2.083333333333337E-2</v>
      </c>
      <c r="W180" s="24">
        <f t="shared" si="51"/>
        <v>2.083333333333337E-2</v>
      </c>
      <c r="X180" s="21">
        <f t="shared" si="52"/>
        <v>2.083333333333337E-2</v>
      </c>
      <c r="Y180" s="21">
        <f t="shared" si="53"/>
        <v>-2.083333333333337E-2</v>
      </c>
      <c r="Z180" s="21">
        <f t="shared" si="54"/>
        <v>2.083333333333337E-2</v>
      </c>
      <c r="AA180" s="25">
        <f t="shared" si="55"/>
        <v>2.083333333333337E-2</v>
      </c>
    </row>
    <row r="181" spans="2:27" ht="15.75" thickBot="1">
      <c r="B181" s="219"/>
      <c r="C181" s="217"/>
      <c r="D181" s="93">
        <v>43645</v>
      </c>
      <c r="E181" s="66" t="s">
        <v>40</v>
      </c>
      <c r="F181" s="3">
        <v>0.25</v>
      </c>
      <c r="G181" s="3">
        <v>0.8125</v>
      </c>
      <c r="H181" s="3">
        <v>0</v>
      </c>
      <c r="I181" s="7">
        <f t="shared" si="56"/>
        <v>0.5625</v>
      </c>
      <c r="J181" s="5">
        <f t="shared" si="39"/>
        <v>0.5625</v>
      </c>
      <c r="K181" s="21">
        <f t="shared" si="40"/>
        <v>0.49999999999999994</v>
      </c>
      <c r="L181" s="22">
        <f t="shared" si="41"/>
        <v>0.49999999999999994</v>
      </c>
      <c r="M181" s="22">
        <f t="shared" si="42"/>
        <v>-5.5511151231257827E-17</v>
      </c>
      <c r="N181" s="22">
        <f t="shared" si="43"/>
        <v>0</v>
      </c>
      <c r="O181" s="22">
        <f t="shared" si="44"/>
        <v>0.49999999999999994</v>
      </c>
      <c r="P181" s="22">
        <f t="shared" si="45"/>
        <v>-6.2500000000000056E-2</v>
      </c>
      <c r="Q181" s="22">
        <f t="shared" si="46"/>
        <v>0</v>
      </c>
      <c r="R181" s="23">
        <f t="shared" si="47"/>
        <v>0</v>
      </c>
      <c r="S181" s="22">
        <f t="shared" si="57"/>
        <v>4.1666666666666685E-2</v>
      </c>
      <c r="T181" s="22">
        <f t="shared" si="48"/>
        <v>4.1666666666666685E-2</v>
      </c>
      <c r="U181" s="21">
        <f t="shared" si="49"/>
        <v>2.083333333333337E-2</v>
      </c>
      <c r="V181" s="22">
        <f t="shared" si="50"/>
        <v>2.083333333333337E-2</v>
      </c>
      <c r="W181" s="24">
        <f t="shared" si="51"/>
        <v>6.2500000000000056E-2</v>
      </c>
      <c r="X181" s="21">
        <f t="shared" si="52"/>
        <v>6.2500000000000056E-2</v>
      </c>
      <c r="Y181" s="21">
        <f t="shared" si="53"/>
        <v>0.49999999999999994</v>
      </c>
      <c r="Z181" s="21">
        <f t="shared" si="54"/>
        <v>0.49999999999999994</v>
      </c>
      <c r="AA181" s="25">
        <f t="shared" si="55"/>
        <v>0</v>
      </c>
    </row>
    <row r="182" spans="2:27" ht="15.75" thickBot="1">
      <c r="B182" s="219"/>
      <c r="C182" s="217"/>
      <c r="D182" s="154">
        <v>43646</v>
      </c>
      <c r="E182" s="75" t="s">
        <v>39</v>
      </c>
      <c r="F182" s="53">
        <v>0.33333333333333331</v>
      </c>
      <c r="G182" s="53">
        <v>0.8125</v>
      </c>
      <c r="H182" s="53">
        <v>0</v>
      </c>
      <c r="I182" s="146">
        <f t="shared" si="56"/>
        <v>0.47916666666666669</v>
      </c>
      <c r="J182" s="54">
        <f t="shared" si="39"/>
        <v>0.47916666666666669</v>
      </c>
      <c r="K182" s="55">
        <f t="shared" si="40"/>
        <v>0.45833333333333331</v>
      </c>
      <c r="L182" s="10">
        <f t="shared" si="41"/>
        <v>0.45833333333333331</v>
      </c>
      <c r="M182" s="10">
        <f t="shared" si="42"/>
        <v>-4.1666666666666685E-2</v>
      </c>
      <c r="N182" s="10">
        <f t="shared" si="43"/>
        <v>0</v>
      </c>
      <c r="O182" s="10">
        <f t="shared" si="44"/>
        <v>0.45833333333333331</v>
      </c>
      <c r="P182" s="10">
        <f t="shared" si="45"/>
        <v>-2.083333333333337E-2</v>
      </c>
      <c r="Q182" s="10">
        <f t="shared" si="46"/>
        <v>0</v>
      </c>
      <c r="R182" s="76">
        <f t="shared" si="47"/>
        <v>0</v>
      </c>
      <c r="S182" s="10">
        <f t="shared" si="57"/>
        <v>-4.166666666666663E-2</v>
      </c>
      <c r="T182" s="10">
        <f t="shared" si="48"/>
        <v>0</v>
      </c>
      <c r="U182" s="55">
        <f t="shared" si="49"/>
        <v>2.083333333333337E-2</v>
      </c>
      <c r="V182" s="10">
        <f t="shared" si="50"/>
        <v>2.083333333333337E-2</v>
      </c>
      <c r="W182" s="57">
        <f t="shared" si="51"/>
        <v>2.083333333333337E-2</v>
      </c>
      <c r="X182" s="55">
        <f t="shared" si="52"/>
        <v>2.083333333333337E-2</v>
      </c>
      <c r="Y182" s="55">
        <f t="shared" si="53"/>
        <v>0.45833333333333331</v>
      </c>
      <c r="Z182" s="55">
        <f t="shared" si="54"/>
        <v>0.45833333333333331</v>
      </c>
      <c r="AA182" s="84">
        <f t="shared" si="55"/>
        <v>0.45833333333333331</v>
      </c>
    </row>
    <row r="183" spans="2:27" ht="15.75" thickBot="1">
      <c r="B183" s="98" t="s">
        <v>10</v>
      </c>
      <c r="C183" s="227" t="s">
        <v>25</v>
      </c>
      <c r="D183" s="152">
        <v>43647</v>
      </c>
      <c r="E183" s="51" t="s">
        <v>39</v>
      </c>
      <c r="F183" s="6">
        <v>0.33333333333333331</v>
      </c>
      <c r="G183" s="6">
        <v>0.8125</v>
      </c>
      <c r="H183" s="6">
        <v>0</v>
      </c>
      <c r="I183" s="7"/>
      <c r="J183" s="7">
        <f t="shared" si="39"/>
        <v>0</v>
      </c>
      <c r="K183" s="15">
        <f t="shared" si="40"/>
        <v>0.45833333333333331</v>
      </c>
      <c r="L183" s="16">
        <f t="shared" si="41"/>
        <v>0.45833333333333331</v>
      </c>
      <c r="M183" s="16">
        <f t="shared" si="42"/>
        <v>-4.1666666666666685E-2</v>
      </c>
      <c r="N183" s="16">
        <f t="shared" si="43"/>
        <v>0</v>
      </c>
      <c r="O183" s="16">
        <f t="shared" si="44"/>
        <v>0.45833333333333331</v>
      </c>
      <c r="P183" s="16">
        <f t="shared" si="45"/>
        <v>0.45833333333333331</v>
      </c>
      <c r="Q183" s="16">
        <f t="shared" si="46"/>
        <v>0.45833333333333331</v>
      </c>
      <c r="R183" s="17">
        <f t="shared" si="47"/>
        <v>0.45833333333333331</v>
      </c>
      <c r="S183" s="16">
        <f t="shared" si="57"/>
        <v>-4.166666666666663E-2</v>
      </c>
      <c r="T183" s="16">
        <f t="shared" si="48"/>
        <v>0</v>
      </c>
      <c r="U183" s="15">
        <f t="shared" si="49"/>
        <v>2.083333333333337E-2</v>
      </c>
      <c r="V183" s="16">
        <f t="shared" si="50"/>
        <v>2.083333333333337E-2</v>
      </c>
      <c r="W183" s="18">
        <f t="shared" si="51"/>
        <v>2.083333333333337E-2</v>
      </c>
      <c r="X183" s="15">
        <f t="shared" si="52"/>
        <v>2.083333333333337E-2</v>
      </c>
      <c r="Y183" s="15">
        <f t="shared" si="53"/>
        <v>-2.083333333333337E-2</v>
      </c>
      <c r="Z183" s="15">
        <f t="shared" si="54"/>
        <v>2.083333333333337E-2</v>
      </c>
      <c r="AA183" s="19">
        <f t="shared" si="55"/>
        <v>2.083333333333337E-2</v>
      </c>
    </row>
    <row r="184" spans="2:27" ht="15.75" thickBot="1">
      <c r="B184" s="223">
        <f>SUM(R183:R213)</f>
        <v>9.25</v>
      </c>
      <c r="C184" s="228"/>
      <c r="D184" s="148">
        <v>43648</v>
      </c>
      <c r="E184" s="66" t="s">
        <v>39</v>
      </c>
      <c r="F184" s="3">
        <v>0.33333333333333331</v>
      </c>
      <c r="G184" s="3">
        <v>0.8125</v>
      </c>
      <c r="H184" s="3">
        <v>0</v>
      </c>
      <c r="I184" s="7"/>
      <c r="J184" s="5">
        <f t="shared" si="39"/>
        <v>0</v>
      </c>
      <c r="K184" s="21">
        <f t="shared" si="40"/>
        <v>0.45833333333333331</v>
      </c>
      <c r="L184" s="22">
        <f t="shared" si="41"/>
        <v>0.45833333333333331</v>
      </c>
      <c r="M184" s="22">
        <f t="shared" si="42"/>
        <v>-4.1666666666666685E-2</v>
      </c>
      <c r="N184" s="22">
        <f t="shared" si="43"/>
        <v>0</v>
      </c>
      <c r="O184" s="22">
        <f t="shared" si="44"/>
        <v>0.45833333333333331</v>
      </c>
      <c r="P184" s="22">
        <f t="shared" si="45"/>
        <v>0.45833333333333331</v>
      </c>
      <c r="Q184" s="22">
        <f t="shared" si="46"/>
        <v>0.45833333333333331</v>
      </c>
      <c r="R184" s="23">
        <f t="shared" si="47"/>
        <v>0.45833333333333331</v>
      </c>
      <c r="S184" s="22">
        <f t="shared" si="57"/>
        <v>-4.166666666666663E-2</v>
      </c>
      <c r="T184" s="22">
        <f t="shared" si="48"/>
        <v>0</v>
      </c>
      <c r="U184" s="21">
        <f t="shared" si="49"/>
        <v>2.083333333333337E-2</v>
      </c>
      <c r="V184" s="22">
        <f t="shared" si="50"/>
        <v>2.083333333333337E-2</v>
      </c>
      <c r="W184" s="24">
        <f t="shared" si="51"/>
        <v>2.083333333333337E-2</v>
      </c>
      <c r="X184" s="21">
        <f t="shared" si="52"/>
        <v>2.083333333333337E-2</v>
      </c>
      <c r="Y184" s="21">
        <f t="shared" si="53"/>
        <v>-2.083333333333337E-2</v>
      </c>
      <c r="Z184" s="21">
        <f t="shared" si="54"/>
        <v>2.083333333333337E-2</v>
      </c>
      <c r="AA184" s="25">
        <f t="shared" si="55"/>
        <v>2.083333333333337E-2</v>
      </c>
    </row>
    <row r="185" spans="2:27" ht="15.75" thickBot="1">
      <c r="B185" s="224"/>
      <c r="C185" s="228"/>
      <c r="D185" s="148">
        <v>43649</v>
      </c>
      <c r="E185" s="66" t="s">
        <v>40</v>
      </c>
      <c r="F185" s="3">
        <v>0.33333333333333331</v>
      </c>
      <c r="G185" s="3">
        <v>0.8125</v>
      </c>
      <c r="H185" s="3">
        <v>0</v>
      </c>
      <c r="I185" s="7"/>
      <c r="J185" s="5">
        <f t="shared" si="39"/>
        <v>0</v>
      </c>
      <c r="K185" s="21">
        <f t="shared" si="40"/>
        <v>0.45833333333333331</v>
      </c>
      <c r="L185" s="22">
        <f t="shared" si="41"/>
        <v>0.45833333333333331</v>
      </c>
      <c r="M185" s="22">
        <f t="shared" si="42"/>
        <v>-4.1666666666666685E-2</v>
      </c>
      <c r="N185" s="22">
        <f t="shared" si="43"/>
        <v>0</v>
      </c>
      <c r="O185" s="22">
        <f t="shared" si="44"/>
        <v>0.45833333333333331</v>
      </c>
      <c r="P185" s="22">
        <f t="shared" si="45"/>
        <v>0.45833333333333331</v>
      </c>
      <c r="Q185" s="22">
        <f t="shared" si="46"/>
        <v>0.45833333333333331</v>
      </c>
      <c r="R185" s="23">
        <f t="shared" si="47"/>
        <v>0</v>
      </c>
      <c r="S185" s="22">
        <f t="shared" si="57"/>
        <v>-4.166666666666663E-2</v>
      </c>
      <c r="T185" s="22">
        <f t="shared" si="48"/>
        <v>0</v>
      </c>
      <c r="U185" s="21">
        <f t="shared" si="49"/>
        <v>2.083333333333337E-2</v>
      </c>
      <c r="V185" s="22">
        <f t="shared" si="50"/>
        <v>2.083333333333337E-2</v>
      </c>
      <c r="W185" s="24">
        <f t="shared" si="51"/>
        <v>2.083333333333337E-2</v>
      </c>
      <c r="X185" s="21">
        <f t="shared" si="52"/>
        <v>2.083333333333337E-2</v>
      </c>
      <c r="Y185" s="21">
        <f t="shared" si="53"/>
        <v>-2.083333333333337E-2</v>
      </c>
      <c r="Z185" s="21">
        <f t="shared" si="54"/>
        <v>2.083333333333337E-2</v>
      </c>
      <c r="AA185" s="25">
        <f t="shared" si="55"/>
        <v>0</v>
      </c>
    </row>
    <row r="186" spans="2:27" ht="15.75" thickBot="1">
      <c r="B186" s="224"/>
      <c r="C186" s="228"/>
      <c r="D186" s="148">
        <v>43650</v>
      </c>
      <c r="E186" s="66" t="s">
        <v>40</v>
      </c>
      <c r="F186" s="3">
        <v>0.33333333333333331</v>
      </c>
      <c r="G186" s="3">
        <v>0.8125</v>
      </c>
      <c r="H186" s="3">
        <v>0</v>
      </c>
      <c r="I186" s="7"/>
      <c r="J186" s="5">
        <f t="shared" si="39"/>
        <v>0</v>
      </c>
      <c r="K186" s="21">
        <f t="shared" si="40"/>
        <v>0.45833333333333331</v>
      </c>
      <c r="L186" s="22">
        <f t="shared" si="41"/>
        <v>0.45833333333333331</v>
      </c>
      <c r="M186" s="22">
        <f t="shared" si="42"/>
        <v>-4.1666666666666685E-2</v>
      </c>
      <c r="N186" s="22">
        <f t="shared" si="43"/>
        <v>0</v>
      </c>
      <c r="O186" s="22">
        <f t="shared" si="44"/>
        <v>0.45833333333333331</v>
      </c>
      <c r="P186" s="22">
        <f t="shared" si="45"/>
        <v>0.45833333333333331</v>
      </c>
      <c r="Q186" s="22">
        <f t="shared" si="46"/>
        <v>0.45833333333333331</v>
      </c>
      <c r="R186" s="23">
        <f t="shared" si="47"/>
        <v>0</v>
      </c>
      <c r="S186" s="22">
        <f t="shared" si="57"/>
        <v>-4.166666666666663E-2</v>
      </c>
      <c r="T186" s="22">
        <f t="shared" si="48"/>
        <v>0</v>
      </c>
      <c r="U186" s="21">
        <f t="shared" si="49"/>
        <v>2.083333333333337E-2</v>
      </c>
      <c r="V186" s="22">
        <f t="shared" si="50"/>
        <v>2.083333333333337E-2</v>
      </c>
      <c r="W186" s="24">
        <f t="shared" si="51"/>
        <v>2.083333333333337E-2</v>
      </c>
      <c r="X186" s="21">
        <f t="shared" si="52"/>
        <v>2.083333333333337E-2</v>
      </c>
      <c r="Y186" s="21">
        <f t="shared" si="53"/>
        <v>-2.083333333333337E-2</v>
      </c>
      <c r="Z186" s="21">
        <f t="shared" si="54"/>
        <v>2.083333333333337E-2</v>
      </c>
      <c r="AA186" s="25">
        <f t="shared" si="55"/>
        <v>0</v>
      </c>
    </row>
    <row r="187" spans="2:27" ht="15" customHeight="1" thickBot="1">
      <c r="B187" s="224"/>
      <c r="C187" s="228"/>
      <c r="D187" s="148">
        <v>43651</v>
      </c>
      <c r="E187" s="66" t="s">
        <v>39</v>
      </c>
      <c r="F187" s="3">
        <v>0.33333333333333331</v>
      </c>
      <c r="G187" s="3">
        <v>0.8125</v>
      </c>
      <c r="H187" s="3">
        <v>0</v>
      </c>
      <c r="I187" s="7"/>
      <c r="J187" s="5">
        <f t="shared" si="39"/>
        <v>0</v>
      </c>
      <c r="K187" s="21">
        <f t="shared" si="40"/>
        <v>0.45833333333333331</v>
      </c>
      <c r="L187" s="22">
        <f t="shared" si="41"/>
        <v>0.45833333333333331</v>
      </c>
      <c r="M187" s="22">
        <f t="shared" si="42"/>
        <v>-4.1666666666666685E-2</v>
      </c>
      <c r="N187" s="22">
        <f t="shared" si="43"/>
        <v>0</v>
      </c>
      <c r="O187" s="22">
        <f t="shared" si="44"/>
        <v>0.45833333333333331</v>
      </c>
      <c r="P187" s="22">
        <f t="shared" si="45"/>
        <v>0.45833333333333331</v>
      </c>
      <c r="Q187" s="22">
        <f t="shared" si="46"/>
        <v>0.45833333333333331</v>
      </c>
      <c r="R187" s="23">
        <f t="shared" si="47"/>
        <v>0.45833333333333331</v>
      </c>
      <c r="S187" s="22">
        <f t="shared" si="57"/>
        <v>-4.166666666666663E-2</v>
      </c>
      <c r="T187" s="22">
        <f t="shared" si="48"/>
        <v>0</v>
      </c>
      <c r="U187" s="21">
        <f t="shared" si="49"/>
        <v>2.083333333333337E-2</v>
      </c>
      <c r="V187" s="22">
        <f t="shared" si="50"/>
        <v>2.083333333333337E-2</v>
      </c>
      <c r="W187" s="24">
        <f t="shared" si="51"/>
        <v>2.083333333333337E-2</v>
      </c>
      <c r="X187" s="21">
        <f t="shared" si="52"/>
        <v>2.083333333333337E-2</v>
      </c>
      <c r="Y187" s="21">
        <f t="shared" si="53"/>
        <v>-2.083333333333337E-2</v>
      </c>
      <c r="Z187" s="21">
        <f t="shared" si="54"/>
        <v>2.083333333333337E-2</v>
      </c>
      <c r="AA187" s="25">
        <f t="shared" si="55"/>
        <v>2.083333333333337E-2</v>
      </c>
    </row>
    <row r="188" spans="2:27" ht="15.75" thickBot="1">
      <c r="B188" s="224"/>
      <c r="C188" s="228"/>
      <c r="D188" s="93">
        <v>43652</v>
      </c>
      <c r="E188" s="66" t="s">
        <v>39</v>
      </c>
      <c r="F188" s="3">
        <v>0.33333333333333331</v>
      </c>
      <c r="G188" s="3">
        <v>0.8125</v>
      </c>
      <c r="H188" s="3">
        <v>0</v>
      </c>
      <c r="I188" s="7">
        <f t="shared" si="56"/>
        <v>0.47916666666666669</v>
      </c>
      <c r="J188" s="5">
        <f t="shared" si="39"/>
        <v>0.47916666666666669</v>
      </c>
      <c r="K188" s="21">
        <f t="shared" si="40"/>
        <v>0.45833333333333331</v>
      </c>
      <c r="L188" s="22">
        <f t="shared" si="41"/>
        <v>0.45833333333333331</v>
      </c>
      <c r="M188" s="22">
        <f t="shared" si="42"/>
        <v>-4.1666666666666685E-2</v>
      </c>
      <c r="N188" s="22">
        <f t="shared" si="43"/>
        <v>0</v>
      </c>
      <c r="O188" s="22">
        <f t="shared" si="44"/>
        <v>0.45833333333333331</v>
      </c>
      <c r="P188" s="22">
        <f t="shared" si="45"/>
        <v>-2.083333333333337E-2</v>
      </c>
      <c r="Q188" s="22">
        <f t="shared" si="46"/>
        <v>0</v>
      </c>
      <c r="R188" s="23">
        <f t="shared" si="47"/>
        <v>0</v>
      </c>
      <c r="S188" s="22">
        <f t="shared" si="57"/>
        <v>-4.166666666666663E-2</v>
      </c>
      <c r="T188" s="22">
        <f t="shared" si="48"/>
        <v>0</v>
      </c>
      <c r="U188" s="21">
        <f t="shared" si="49"/>
        <v>2.083333333333337E-2</v>
      </c>
      <c r="V188" s="22">
        <f t="shared" si="50"/>
        <v>2.083333333333337E-2</v>
      </c>
      <c r="W188" s="24">
        <f t="shared" si="51"/>
        <v>2.083333333333337E-2</v>
      </c>
      <c r="X188" s="21">
        <f t="shared" si="52"/>
        <v>2.083333333333337E-2</v>
      </c>
      <c r="Y188" s="21">
        <f t="shared" si="53"/>
        <v>0.45833333333333331</v>
      </c>
      <c r="Z188" s="21">
        <f t="shared" si="54"/>
        <v>0.45833333333333331</v>
      </c>
      <c r="AA188" s="25">
        <f t="shared" si="55"/>
        <v>0.45833333333333331</v>
      </c>
    </row>
    <row r="189" spans="2:27" ht="15.75" thickBot="1">
      <c r="B189" s="224"/>
      <c r="C189" s="228"/>
      <c r="D189" s="93">
        <v>43653</v>
      </c>
      <c r="E189" s="66" t="s">
        <v>39</v>
      </c>
      <c r="F189" s="3">
        <v>0.25</v>
      </c>
      <c r="G189" s="3">
        <v>0.8125</v>
      </c>
      <c r="H189" s="3">
        <v>0</v>
      </c>
      <c r="I189" s="7">
        <f t="shared" si="56"/>
        <v>0.5625</v>
      </c>
      <c r="J189" s="5">
        <f t="shared" si="39"/>
        <v>0.5625</v>
      </c>
      <c r="K189" s="21">
        <f t="shared" si="40"/>
        <v>0.49999999999999994</v>
      </c>
      <c r="L189" s="22">
        <f t="shared" si="41"/>
        <v>0.49999999999999994</v>
      </c>
      <c r="M189" s="22">
        <f t="shared" si="42"/>
        <v>-5.5511151231257827E-17</v>
      </c>
      <c r="N189" s="22">
        <f t="shared" si="43"/>
        <v>0</v>
      </c>
      <c r="O189" s="22">
        <f t="shared" si="44"/>
        <v>0.49999999999999994</v>
      </c>
      <c r="P189" s="22">
        <f t="shared" si="45"/>
        <v>-6.2500000000000056E-2</v>
      </c>
      <c r="Q189" s="22">
        <f t="shared" si="46"/>
        <v>0</v>
      </c>
      <c r="R189" s="23">
        <f t="shared" si="47"/>
        <v>0</v>
      </c>
      <c r="S189" s="22">
        <f t="shared" si="57"/>
        <v>4.1666666666666685E-2</v>
      </c>
      <c r="T189" s="22">
        <f t="shared" si="48"/>
        <v>4.1666666666666685E-2</v>
      </c>
      <c r="U189" s="21">
        <f t="shared" si="49"/>
        <v>2.083333333333337E-2</v>
      </c>
      <c r="V189" s="22">
        <f t="shared" si="50"/>
        <v>2.083333333333337E-2</v>
      </c>
      <c r="W189" s="24">
        <f t="shared" si="51"/>
        <v>6.2500000000000056E-2</v>
      </c>
      <c r="X189" s="21">
        <f t="shared" si="52"/>
        <v>6.2500000000000056E-2</v>
      </c>
      <c r="Y189" s="21">
        <f t="shared" si="53"/>
        <v>0.49999999999999994</v>
      </c>
      <c r="Z189" s="21">
        <f t="shared" si="54"/>
        <v>0.49999999999999994</v>
      </c>
      <c r="AA189" s="25">
        <f t="shared" si="55"/>
        <v>0.49999999999999994</v>
      </c>
    </row>
    <row r="190" spans="2:27" ht="15.75" thickBot="1">
      <c r="B190" s="224"/>
      <c r="C190" s="228"/>
      <c r="D190" s="148">
        <v>43654</v>
      </c>
      <c r="E190" s="66" t="s">
        <v>39</v>
      </c>
      <c r="F190" s="3">
        <v>0.33333333333333331</v>
      </c>
      <c r="G190" s="3">
        <v>0.8125</v>
      </c>
      <c r="H190" s="3">
        <v>0</v>
      </c>
      <c r="I190" s="7"/>
      <c r="J190" s="5">
        <f t="shared" si="39"/>
        <v>0</v>
      </c>
      <c r="K190" s="21">
        <f t="shared" si="40"/>
        <v>0.45833333333333331</v>
      </c>
      <c r="L190" s="22">
        <f t="shared" si="41"/>
        <v>0.45833333333333331</v>
      </c>
      <c r="M190" s="22">
        <f t="shared" si="42"/>
        <v>-4.1666666666666685E-2</v>
      </c>
      <c r="N190" s="22">
        <f t="shared" si="43"/>
        <v>0</v>
      </c>
      <c r="O190" s="22">
        <f t="shared" si="44"/>
        <v>0.45833333333333331</v>
      </c>
      <c r="P190" s="22">
        <f t="shared" si="45"/>
        <v>0.45833333333333331</v>
      </c>
      <c r="Q190" s="22">
        <f t="shared" si="46"/>
        <v>0.45833333333333331</v>
      </c>
      <c r="R190" s="23">
        <f t="shared" si="47"/>
        <v>0.45833333333333331</v>
      </c>
      <c r="S190" s="22">
        <f t="shared" si="57"/>
        <v>-4.166666666666663E-2</v>
      </c>
      <c r="T190" s="22">
        <f t="shared" si="48"/>
        <v>0</v>
      </c>
      <c r="U190" s="21">
        <f t="shared" si="49"/>
        <v>2.083333333333337E-2</v>
      </c>
      <c r="V190" s="22">
        <f t="shared" si="50"/>
        <v>2.083333333333337E-2</v>
      </c>
      <c r="W190" s="24">
        <f t="shared" si="51"/>
        <v>2.083333333333337E-2</v>
      </c>
      <c r="X190" s="21">
        <f t="shared" si="52"/>
        <v>2.083333333333337E-2</v>
      </c>
      <c r="Y190" s="21">
        <f t="shared" si="53"/>
        <v>-2.083333333333337E-2</v>
      </c>
      <c r="Z190" s="21">
        <f t="shared" si="54"/>
        <v>2.083333333333337E-2</v>
      </c>
      <c r="AA190" s="25">
        <f t="shared" si="55"/>
        <v>2.083333333333337E-2</v>
      </c>
    </row>
    <row r="191" spans="2:27" ht="15.75" thickBot="1">
      <c r="B191" s="224"/>
      <c r="C191" s="228"/>
      <c r="D191" s="148">
        <v>43655</v>
      </c>
      <c r="E191" s="66" t="s">
        <v>39</v>
      </c>
      <c r="F191" s="3">
        <v>0.25</v>
      </c>
      <c r="G191" s="3">
        <v>0.8125</v>
      </c>
      <c r="H191" s="3">
        <v>0</v>
      </c>
      <c r="I191" s="7"/>
      <c r="J191" s="5">
        <f t="shared" si="39"/>
        <v>0</v>
      </c>
      <c r="K191" s="21">
        <f t="shared" si="40"/>
        <v>0.49999999999999994</v>
      </c>
      <c r="L191" s="22">
        <f t="shared" si="41"/>
        <v>0.49999999999999994</v>
      </c>
      <c r="M191" s="22">
        <f t="shared" si="42"/>
        <v>-5.5511151231257827E-17</v>
      </c>
      <c r="N191" s="22">
        <f t="shared" si="43"/>
        <v>0</v>
      </c>
      <c r="O191" s="22">
        <f t="shared" si="44"/>
        <v>0.49999999999999994</v>
      </c>
      <c r="P191" s="22">
        <f t="shared" si="45"/>
        <v>0.49999999999999994</v>
      </c>
      <c r="Q191" s="22">
        <f t="shared" si="46"/>
        <v>0.49999999999999994</v>
      </c>
      <c r="R191" s="23">
        <f t="shared" si="47"/>
        <v>0.49999999999999994</v>
      </c>
      <c r="S191" s="22">
        <f t="shared" si="57"/>
        <v>4.1666666666666685E-2</v>
      </c>
      <c r="T191" s="22">
        <f t="shared" si="48"/>
        <v>4.1666666666666685E-2</v>
      </c>
      <c r="U191" s="21">
        <f t="shared" si="49"/>
        <v>2.083333333333337E-2</v>
      </c>
      <c r="V191" s="22">
        <f t="shared" si="50"/>
        <v>2.083333333333337E-2</v>
      </c>
      <c r="W191" s="24">
        <f t="shared" si="51"/>
        <v>6.2500000000000056E-2</v>
      </c>
      <c r="X191" s="21">
        <f t="shared" si="52"/>
        <v>6.2500000000000056E-2</v>
      </c>
      <c r="Y191" s="21">
        <f t="shared" si="53"/>
        <v>-6.2500000000000056E-2</v>
      </c>
      <c r="Z191" s="21">
        <f t="shared" si="54"/>
        <v>6.2500000000000056E-2</v>
      </c>
      <c r="AA191" s="25">
        <f t="shared" si="55"/>
        <v>6.2500000000000056E-2</v>
      </c>
    </row>
    <row r="192" spans="2:27" ht="15.75" thickBot="1">
      <c r="B192" s="224"/>
      <c r="C192" s="228"/>
      <c r="D192" s="148">
        <v>43656</v>
      </c>
      <c r="E192" s="66" t="s">
        <v>39</v>
      </c>
      <c r="F192" s="3">
        <v>0.375</v>
      </c>
      <c r="G192" s="3">
        <v>0.8125</v>
      </c>
      <c r="H192" s="3">
        <v>0</v>
      </c>
      <c r="I192" s="7"/>
      <c r="J192" s="5">
        <f t="shared" si="39"/>
        <v>0</v>
      </c>
      <c r="K192" s="21">
        <f t="shared" si="40"/>
        <v>0.41666666666666663</v>
      </c>
      <c r="L192" s="22">
        <f t="shared" si="41"/>
        <v>0.41666666666666663</v>
      </c>
      <c r="M192" s="22">
        <f t="shared" si="42"/>
        <v>-8.333333333333337E-2</v>
      </c>
      <c r="N192" s="22">
        <f t="shared" si="43"/>
        <v>0</v>
      </c>
      <c r="O192" s="22">
        <f t="shared" si="44"/>
        <v>0.41666666666666663</v>
      </c>
      <c r="P192" s="22">
        <f t="shared" si="45"/>
        <v>0.41666666666666663</v>
      </c>
      <c r="Q192" s="22">
        <f t="shared" si="46"/>
        <v>0.41666666666666663</v>
      </c>
      <c r="R192" s="23">
        <f t="shared" si="47"/>
        <v>0.41666666666666663</v>
      </c>
      <c r="S192" s="22">
        <f t="shared" si="57"/>
        <v>-8.3333333333333315E-2</v>
      </c>
      <c r="T192" s="22">
        <f t="shared" si="48"/>
        <v>0</v>
      </c>
      <c r="U192" s="21">
        <f t="shared" si="49"/>
        <v>2.083333333333337E-2</v>
      </c>
      <c r="V192" s="22">
        <f t="shared" si="50"/>
        <v>2.083333333333337E-2</v>
      </c>
      <c r="W192" s="24">
        <f t="shared" si="51"/>
        <v>2.083333333333337E-2</v>
      </c>
      <c r="X192" s="21">
        <f t="shared" si="52"/>
        <v>2.083333333333337E-2</v>
      </c>
      <c r="Y192" s="21">
        <f t="shared" si="53"/>
        <v>-2.083333333333337E-2</v>
      </c>
      <c r="Z192" s="21">
        <f t="shared" si="54"/>
        <v>2.083333333333337E-2</v>
      </c>
      <c r="AA192" s="25">
        <f t="shared" si="55"/>
        <v>2.083333333333337E-2</v>
      </c>
    </row>
    <row r="193" spans="2:27" ht="15.75" thickBot="1">
      <c r="B193" s="224"/>
      <c r="C193" s="228"/>
      <c r="D193" s="148">
        <v>43657</v>
      </c>
      <c r="E193" s="66" t="s">
        <v>39</v>
      </c>
      <c r="F193" s="3">
        <v>0.33333333333333331</v>
      </c>
      <c r="G193" s="3">
        <v>0.8125</v>
      </c>
      <c r="H193" s="3">
        <v>0</v>
      </c>
      <c r="I193" s="7"/>
      <c r="J193" s="5">
        <f t="shared" si="39"/>
        <v>0</v>
      </c>
      <c r="K193" s="21">
        <f t="shared" si="40"/>
        <v>0.45833333333333331</v>
      </c>
      <c r="L193" s="22">
        <f t="shared" si="41"/>
        <v>0.45833333333333331</v>
      </c>
      <c r="M193" s="22">
        <f t="shared" si="42"/>
        <v>-4.1666666666666685E-2</v>
      </c>
      <c r="N193" s="22">
        <f t="shared" si="43"/>
        <v>0</v>
      </c>
      <c r="O193" s="22">
        <f t="shared" si="44"/>
        <v>0.45833333333333331</v>
      </c>
      <c r="P193" s="22">
        <f t="shared" si="45"/>
        <v>0.45833333333333331</v>
      </c>
      <c r="Q193" s="22">
        <f t="shared" si="46"/>
        <v>0.45833333333333331</v>
      </c>
      <c r="R193" s="23">
        <f t="shared" si="47"/>
        <v>0.45833333333333331</v>
      </c>
      <c r="S193" s="22">
        <f t="shared" si="57"/>
        <v>-4.166666666666663E-2</v>
      </c>
      <c r="T193" s="22">
        <f t="shared" si="48"/>
        <v>0</v>
      </c>
      <c r="U193" s="21">
        <f t="shared" si="49"/>
        <v>2.083333333333337E-2</v>
      </c>
      <c r="V193" s="22">
        <f t="shared" si="50"/>
        <v>2.083333333333337E-2</v>
      </c>
      <c r="W193" s="24">
        <f t="shared" si="51"/>
        <v>2.083333333333337E-2</v>
      </c>
      <c r="X193" s="21">
        <f t="shared" si="52"/>
        <v>2.083333333333337E-2</v>
      </c>
      <c r="Y193" s="21">
        <f t="shared" si="53"/>
        <v>-2.083333333333337E-2</v>
      </c>
      <c r="Z193" s="21">
        <f t="shared" si="54"/>
        <v>2.083333333333337E-2</v>
      </c>
      <c r="AA193" s="25">
        <f t="shared" si="55"/>
        <v>2.083333333333337E-2</v>
      </c>
    </row>
    <row r="194" spans="2:27" ht="15.75" thickBot="1">
      <c r="B194" s="224"/>
      <c r="C194" s="228"/>
      <c r="D194" s="148">
        <v>43658</v>
      </c>
      <c r="E194" s="66" t="s">
        <v>39</v>
      </c>
      <c r="F194" s="3">
        <v>0.33333333333333331</v>
      </c>
      <c r="G194" s="3">
        <v>0.8125</v>
      </c>
      <c r="H194" s="3">
        <v>0</v>
      </c>
      <c r="I194" s="7"/>
      <c r="J194" s="5">
        <f t="shared" ref="J194:J257" si="58">IF(I194&lt;0,0,I194)</f>
        <v>0</v>
      </c>
      <c r="K194" s="21">
        <f t="shared" ref="K194:K257" si="59">(G194-F194)-W194</f>
        <v>0.45833333333333331</v>
      </c>
      <c r="L194" s="22">
        <f t="shared" ref="L194:L257" si="60">IF(K194&lt;0,0,K194)</f>
        <v>0.45833333333333331</v>
      </c>
      <c r="M194" s="22">
        <f t="shared" ref="M194:M257" si="61">(L194-$AB$7)</f>
        <v>-4.1666666666666685E-2</v>
      </c>
      <c r="N194" s="22">
        <f t="shared" ref="N194:N257" si="62">IF(M194&lt;0,0,M194)</f>
        <v>0</v>
      </c>
      <c r="O194" s="22">
        <f t="shared" ref="O194:O257" si="63">(L194-N194)-H194</f>
        <v>0.45833333333333331</v>
      </c>
      <c r="P194" s="22">
        <f t="shared" ref="P194:P257" si="64">O194-J194</f>
        <v>0.45833333333333331</v>
      </c>
      <c r="Q194" s="22">
        <f t="shared" ref="Q194:Q257" si="65">IF(P194&lt;0,0,P194)</f>
        <v>0.45833333333333331</v>
      </c>
      <c r="R194" s="23">
        <f t="shared" ref="R194:R257" si="66">IF(E194=$AC$7,Q194,0)</f>
        <v>0.45833333333333331</v>
      </c>
      <c r="S194" s="22">
        <f t="shared" si="57"/>
        <v>-4.166666666666663E-2</v>
      </c>
      <c r="T194" s="22">
        <f t="shared" ref="T194:T257" si="67">IF(S194&lt;0,0,S194)</f>
        <v>0</v>
      </c>
      <c r="U194" s="21">
        <f t="shared" ref="U194:U257" si="68">(G194-$AC$5)</f>
        <v>2.083333333333337E-2</v>
      </c>
      <c r="V194" s="22">
        <f t="shared" ref="V194:V257" si="69">IF(U194&lt;0,0,U194)</f>
        <v>2.083333333333337E-2</v>
      </c>
      <c r="W194" s="24">
        <f t="shared" ref="W194:W257" si="70">T194+V194</f>
        <v>2.083333333333337E-2</v>
      </c>
      <c r="X194" s="21">
        <f t="shared" ref="X194:X257" si="71">W194+N194</f>
        <v>2.083333333333337E-2</v>
      </c>
      <c r="Y194" s="21">
        <f t="shared" ref="Y194:Y257" si="72">J194-(T194+V194)</f>
        <v>-2.083333333333337E-2</v>
      </c>
      <c r="Z194" s="21">
        <f t="shared" ref="Z194:Z257" si="73">IF(Y194&lt;0,X194,Y194)</f>
        <v>2.083333333333337E-2</v>
      </c>
      <c r="AA194" s="25">
        <f t="shared" ref="AA194:AA257" si="74">IF(E194=$AC$7,Z194,0)</f>
        <v>2.083333333333337E-2</v>
      </c>
    </row>
    <row r="195" spans="2:27" ht="15.75" thickBot="1">
      <c r="B195" s="224"/>
      <c r="C195" s="228"/>
      <c r="D195" s="93">
        <v>43659</v>
      </c>
      <c r="E195" s="66" t="s">
        <v>39</v>
      </c>
      <c r="F195" s="3">
        <v>0.20833333333333334</v>
      </c>
      <c r="G195" s="3">
        <v>0.8125</v>
      </c>
      <c r="H195" s="3">
        <v>0</v>
      </c>
      <c r="I195" s="7">
        <f t="shared" ref="I195:I258" si="75">(O195+X195)</f>
        <v>0.60416666666666663</v>
      </c>
      <c r="J195" s="5">
        <f t="shared" si="58"/>
        <v>0.60416666666666663</v>
      </c>
      <c r="K195" s="21">
        <f t="shared" si="59"/>
        <v>0.49999999999999989</v>
      </c>
      <c r="L195" s="22">
        <f t="shared" si="60"/>
        <v>0.49999999999999989</v>
      </c>
      <c r="M195" s="22">
        <f t="shared" si="61"/>
        <v>-1.1102230246251565E-16</v>
      </c>
      <c r="N195" s="22">
        <f t="shared" si="62"/>
        <v>0</v>
      </c>
      <c r="O195" s="22">
        <f t="shared" si="63"/>
        <v>0.49999999999999989</v>
      </c>
      <c r="P195" s="22">
        <f t="shared" si="64"/>
        <v>-0.10416666666666674</v>
      </c>
      <c r="Q195" s="22">
        <f t="shared" si="65"/>
        <v>0</v>
      </c>
      <c r="R195" s="23">
        <f t="shared" si="66"/>
        <v>0</v>
      </c>
      <c r="S195" s="22">
        <f t="shared" si="57"/>
        <v>8.3333333333333343E-2</v>
      </c>
      <c r="T195" s="22">
        <f t="shared" si="67"/>
        <v>8.3333333333333343E-2</v>
      </c>
      <c r="U195" s="21">
        <f t="shared" si="68"/>
        <v>2.083333333333337E-2</v>
      </c>
      <c r="V195" s="22">
        <f t="shared" si="69"/>
        <v>2.083333333333337E-2</v>
      </c>
      <c r="W195" s="24">
        <f t="shared" si="70"/>
        <v>0.10416666666666671</v>
      </c>
      <c r="X195" s="21">
        <f t="shared" si="71"/>
        <v>0.10416666666666671</v>
      </c>
      <c r="Y195" s="21">
        <f t="shared" si="72"/>
        <v>0.49999999999999989</v>
      </c>
      <c r="Z195" s="21">
        <f t="shared" si="73"/>
        <v>0.49999999999999989</v>
      </c>
      <c r="AA195" s="25">
        <f t="shared" si="74"/>
        <v>0.49999999999999989</v>
      </c>
    </row>
    <row r="196" spans="2:27" ht="15.75" thickBot="1">
      <c r="B196" s="224"/>
      <c r="C196" s="228"/>
      <c r="D196" s="93">
        <v>43660</v>
      </c>
      <c r="E196" s="66" t="s">
        <v>39</v>
      </c>
      <c r="F196" s="3">
        <v>0.33333333333333331</v>
      </c>
      <c r="G196" s="3">
        <v>0.8125</v>
      </c>
      <c r="H196" s="3">
        <v>0</v>
      </c>
      <c r="I196" s="7">
        <f t="shared" si="75"/>
        <v>0.47916666666666669</v>
      </c>
      <c r="J196" s="5">
        <f t="shared" si="58"/>
        <v>0.47916666666666669</v>
      </c>
      <c r="K196" s="21">
        <f t="shared" si="59"/>
        <v>0.45833333333333331</v>
      </c>
      <c r="L196" s="22">
        <f t="shared" si="60"/>
        <v>0.45833333333333331</v>
      </c>
      <c r="M196" s="22">
        <f t="shared" si="61"/>
        <v>-4.1666666666666685E-2</v>
      </c>
      <c r="N196" s="22">
        <f t="shared" si="62"/>
        <v>0</v>
      </c>
      <c r="O196" s="22">
        <f t="shared" si="63"/>
        <v>0.45833333333333331</v>
      </c>
      <c r="P196" s="22">
        <f t="shared" si="64"/>
        <v>-2.083333333333337E-2</v>
      </c>
      <c r="Q196" s="22">
        <f t="shared" si="65"/>
        <v>0</v>
      </c>
      <c r="R196" s="23">
        <f t="shared" si="66"/>
        <v>0</v>
      </c>
      <c r="S196" s="22">
        <f t="shared" si="57"/>
        <v>-4.166666666666663E-2</v>
      </c>
      <c r="T196" s="22">
        <f t="shared" si="67"/>
        <v>0</v>
      </c>
      <c r="U196" s="21">
        <f t="shared" si="68"/>
        <v>2.083333333333337E-2</v>
      </c>
      <c r="V196" s="22">
        <f t="shared" si="69"/>
        <v>2.083333333333337E-2</v>
      </c>
      <c r="W196" s="24">
        <f t="shared" si="70"/>
        <v>2.083333333333337E-2</v>
      </c>
      <c r="X196" s="21">
        <f t="shared" si="71"/>
        <v>2.083333333333337E-2</v>
      </c>
      <c r="Y196" s="21">
        <f t="shared" si="72"/>
        <v>0.45833333333333331</v>
      </c>
      <c r="Z196" s="21">
        <f t="shared" si="73"/>
        <v>0.45833333333333331</v>
      </c>
      <c r="AA196" s="25">
        <f t="shared" si="74"/>
        <v>0.45833333333333331</v>
      </c>
    </row>
    <row r="197" spans="2:27" ht="15.75" thickBot="1">
      <c r="B197" s="224"/>
      <c r="C197" s="228"/>
      <c r="D197" s="148">
        <v>43661</v>
      </c>
      <c r="E197" s="66" t="s">
        <v>39</v>
      </c>
      <c r="F197" s="3">
        <v>0.33333333333333331</v>
      </c>
      <c r="G197" s="3">
        <v>0.8125</v>
      </c>
      <c r="H197" s="3">
        <v>0</v>
      </c>
      <c r="I197" s="7"/>
      <c r="J197" s="5">
        <f t="shared" si="58"/>
        <v>0</v>
      </c>
      <c r="K197" s="21">
        <f t="shared" si="59"/>
        <v>0.45833333333333331</v>
      </c>
      <c r="L197" s="22">
        <f t="shared" si="60"/>
        <v>0.45833333333333331</v>
      </c>
      <c r="M197" s="22">
        <f t="shared" si="61"/>
        <v>-4.1666666666666685E-2</v>
      </c>
      <c r="N197" s="22">
        <f t="shared" si="62"/>
        <v>0</v>
      </c>
      <c r="O197" s="22">
        <f t="shared" si="63"/>
        <v>0.45833333333333331</v>
      </c>
      <c r="P197" s="22">
        <f t="shared" si="64"/>
        <v>0.45833333333333331</v>
      </c>
      <c r="Q197" s="22">
        <f t="shared" si="65"/>
        <v>0.45833333333333331</v>
      </c>
      <c r="R197" s="23">
        <f t="shared" si="66"/>
        <v>0.45833333333333331</v>
      </c>
      <c r="S197" s="22">
        <f t="shared" si="57"/>
        <v>-4.166666666666663E-2</v>
      </c>
      <c r="T197" s="22">
        <f t="shared" si="67"/>
        <v>0</v>
      </c>
      <c r="U197" s="21">
        <f t="shared" si="68"/>
        <v>2.083333333333337E-2</v>
      </c>
      <c r="V197" s="22">
        <f t="shared" si="69"/>
        <v>2.083333333333337E-2</v>
      </c>
      <c r="W197" s="24">
        <f t="shared" si="70"/>
        <v>2.083333333333337E-2</v>
      </c>
      <c r="X197" s="21">
        <f t="shared" si="71"/>
        <v>2.083333333333337E-2</v>
      </c>
      <c r="Y197" s="21">
        <f t="shared" si="72"/>
        <v>-2.083333333333337E-2</v>
      </c>
      <c r="Z197" s="21">
        <f t="shared" si="73"/>
        <v>2.083333333333337E-2</v>
      </c>
      <c r="AA197" s="25">
        <f t="shared" si="74"/>
        <v>2.083333333333337E-2</v>
      </c>
    </row>
    <row r="198" spans="2:27" ht="15.75" thickBot="1">
      <c r="B198" s="224"/>
      <c r="C198" s="228"/>
      <c r="D198" s="148">
        <v>43662</v>
      </c>
      <c r="E198" s="66" t="s">
        <v>39</v>
      </c>
      <c r="F198" s="3">
        <v>0.25</v>
      </c>
      <c r="G198" s="3">
        <v>0.8125</v>
      </c>
      <c r="H198" s="3">
        <v>0</v>
      </c>
      <c r="I198" s="7"/>
      <c r="J198" s="5">
        <f t="shared" si="58"/>
        <v>0</v>
      </c>
      <c r="K198" s="21">
        <f t="shared" si="59"/>
        <v>0.49999999999999994</v>
      </c>
      <c r="L198" s="22">
        <f t="shared" si="60"/>
        <v>0.49999999999999994</v>
      </c>
      <c r="M198" s="22">
        <f t="shared" si="61"/>
        <v>-5.5511151231257827E-17</v>
      </c>
      <c r="N198" s="22">
        <f t="shared" si="62"/>
        <v>0</v>
      </c>
      <c r="O198" s="22">
        <f t="shared" si="63"/>
        <v>0.49999999999999994</v>
      </c>
      <c r="P198" s="22">
        <f t="shared" si="64"/>
        <v>0.49999999999999994</v>
      </c>
      <c r="Q198" s="22">
        <f t="shared" si="65"/>
        <v>0.49999999999999994</v>
      </c>
      <c r="R198" s="23">
        <f t="shared" si="66"/>
        <v>0.49999999999999994</v>
      </c>
      <c r="S198" s="22">
        <f t="shared" si="57"/>
        <v>4.1666666666666685E-2</v>
      </c>
      <c r="T198" s="22">
        <f t="shared" si="67"/>
        <v>4.1666666666666685E-2</v>
      </c>
      <c r="U198" s="21">
        <f t="shared" si="68"/>
        <v>2.083333333333337E-2</v>
      </c>
      <c r="V198" s="22">
        <f t="shared" si="69"/>
        <v>2.083333333333337E-2</v>
      </c>
      <c r="W198" s="24">
        <f t="shared" si="70"/>
        <v>6.2500000000000056E-2</v>
      </c>
      <c r="X198" s="21">
        <f t="shared" si="71"/>
        <v>6.2500000000000056E-2</v>
      </c>
      <c r="Y198" s="21">
        <f t="shared" si="72"/>
        <v>-6.2500000000000056E-2</v>
      </c>
      <c r="Z198" s="21">
        <f t="shared" si="73"/>
        <v>6.2500000000000056E-2</v>
      </c>
      <c r="AA198" s="25">
        <f t="shared" si="74"/>
        <v>6.2500000000000056E-2</v>
      </c>
    </row>
    <row r="199" spans="2:27" ht="15.75" thickBot="1">
      <c r="B199" s="224"/>
      <c r="C199" s="228"/>
      <c r="D199" s="148">
        <v>43663</v>
      </c>
      <c r="E199" s="66" t="s">
        <v>39</v>
      </c>
      <c r="F199" s="3">
        <v>0.33333333333333331</v>
      </c>
      <c r="G199" s="3">
        <v>0.8125</v>
      </c>
      <c r="H199" s="3">
        <v>0</v>
      </c>
      <c r="I199" s="7"/>
      <c r="J199" s="5">
        <f t="shared" si="58"/>
        <v>0</v>
      </c>
      <c r="K199" s="21">
        <f t="shared" si="59"/>
        <v>0.45833333333333331</v>
      </c>
      <c r="L199" s="22">
        <f t="shared" si="60"/>
        <v>0.45833333333333331</v>
      </c>
      <c r="M199" s="22">
        <f t="shared" si="61"/>
        <v>-4.1666666666666685E-2</v>
      </c>
      <c r="N199" s="22">
        <f t="shared" si="62"/>
        <v>0</v>
      </c>
      <c r="O199" s="22">
        <f t="shared" si="63"/>
        <v>0.45833333333333331</v>
      </c>
      <c r="P199" s="22">
        <f t="shared" si="64"/>
        <v>0.45833333333333331</v>
      </c>
      <c r="Q199" s="22">
        <f t="shared" si="65"/>
        <v>0.45833333333333331</v>
      </c>
      <c r="R199" s="23">
        <f t="shared" si="66"/>
        <v>0.45833333333333331</v>
      </c>
      <c r="S199" s="22">
        <f t="shared" si="57"/>
        <v>-4.166666666666663E-2</v>
      </c>
      <c r="T199" s="22">
        <f t="shared" si="67"/>
        <v>0</v>
      </c>
      <c r="U199" s="21">
        <f t="shared" si="68"/>
        <v>2.083333333333337E-2</v>
      </c>
      <c r="V199" s="22">
        <f t="shared" si="69"/>
        <v>2.083333333333337E-2</v>
      </c>
      <c r="W199" s="24">
        <f t="shared" si="70"/>
        <v>2.083333333333337E-2</v>
      </c>
      <c r="X199" s="21">
        <f t="shared" si="71"/>
        <v>2.083333333333337E-2</v>
      </c>
      <c r="Y199" s="21">
        <f t="shared" si="72"/>
        <v>-2.083333333333337E-2</v>
      </c>
      <c r="Z199" s="21">
        <f t="shared" si="73"/>
        <v>2.083333333333337E-2</v>
      </c>
      <c r="AA199" s="25">
        <f t="shared" si="74"/>
        <v>2.083333333333337E-2</v>
      </c>
    </row>
    <row r="200" spans="2:27" ht="15.75" thickBot="1">
      <c r="B200" s="224"/>
      <c r="C200" s="228"/>
      <c r="D200" s="148">
        <v>43664</v>
      </c>
      <c r="E200" s="66" t="s">
        <v>39</v>
      </c>
      <c r="F200" s="3">
        <v>0.33333333333333331</v>
      </c>
      <c r="G200" s="3">
        <v>0.8125</v>
      </c>
      <c r="H200" s="3">
        <v>0</v>
      </c>
      <c r="I200" s="7"/>
      <c r="J200" s="5">
        <f t="shared" si="58"/>
        <v>0</v>
      </c>
      <c r="K200" s="21">
        <f t="shared" si="59"/>
        <v>0.45833333333333331</v>
      </c>
      <c r="L200" s="22">
        <f t="shared" si="60"/>
        <v>0.45833333333333331</v>
      </c>
      <c r="M200" s="22">
        <f t="shared" si="61"/>
        <v>-4.1666666666666685E-2</v>
      </c>
      <c r="N200" s="22">
        <f t="shared" si="62"/>
        <v>0</v>
      </c>
      <c r="O200" s="22">
        <f t="shared" si="63"/>
        <v>0.45833333333333331</v>
      </c>
      <c r="P200" s="22">
        <f t="shared" si="64"/>
        <v>0.45833333333333331</v>
      </c>
      <c r="Q200" s="22">
        <f t="shared" si="65"/>
        <v>0.45833333333333331</v>
      </c>
      <c r="R200" s="23">
        <f t="shared" si="66"/>
        <v>0.45833333333333331</v>
      </c>
      <c r="S200" s="22">
        <f t="shared" si="57"/>
        <v>-4.166666666666663E-2</v>
      </c>
      <c r="T200" s="22">
        <f t="shared" si="67"/>
        <v>0</v>
      </c>
      <c r="U200" s="21">
        <f t="shared" si="68"/>
        <v>2.083333333333337E-2</v>
      </c>
      <c r="V200" s="22">
        <f t="shared" si="69"/>
        <v>2.083333333333337E-2</v>
      </c>
      <c r="W200" s="24">
        <f t="shared" si="70"/>
        <v>2.083333333333337E-2</v>
      </c>
      <c r="X200" s="21">
        <f t="shared" si="71"/>
        <v>2.083333333333337E-2</v>
      </c>
      <c r="Y200" s="21">
        <f t="shared" si="72"/>
        <v>-2.083333333333337E-2</v>
      </c>
      <c r="Z200" s="21">
        <f t="shared" si="73"/>
        <v>2.083333333333337E-2</v>
      </c>
      <c r="AA200" s="25">
        <f t="shared" si="74"/>
        <v>2.083333333333337E-2</v>
      </c>
    </row>
    <row r="201" spans="2:27" ht="15.75" thickBot="1">
      <c r="B201" s="225"/>
      <c r="C201" s="228"/>
      <c r="D201" s="148">
        <v>43665</v>
      </c>
      <c r="E201" s="66" t="s">
        <v>39</v>
      </c>
      <c r="F201" s="3">
        <v>0.33333333333333331</v>
      </c>
      <c r="G201" s="3">
        <v>0.8125</v>
      </c>
      <c r="H201" s="3">
        <v>0</v>
      </c>
      <c r="I201" s="7"/>
      <c r="J201" s="5">
        <f t="shared" si="58"/>
        <v>0</v>
      </c>
      <c r="K201" s="21">
        <f t="shared" si="59"/>
        <v>0.45833333333333331</v>
      </c>
      <c r="L201" s="22">
        <f t="shared" si="60"/>
        <v>0.45833333333333331</v>
      </c>
      <c r="M201" s="22">
        <f t="shared" si="61"/>
        <v>-4.1666666666666685E-2</v>
      </c>
      <c r="N201" s="22">
        <f t="shared" si="62"/>
        <v>0</v>
      </c>
      <c r="O201" s="22">
        <f t="shared" si="63"/>
        <v>0.45833333333333331</v>
      </c>
      <c r="P201" s="22">
        <f t="shared" si="64"/>
        <v>0.45833333333333331</v>
      </c>
      <c r="Q201" s="22">
        <f t="shared" si="65"/>
        <v>0.45833333333333331</v>
      </c>
      <c r="R201" s="23">
        <f t="shared" si="66"/>
        <v>0.45833333333333331</v>
      </c>
      <c r="S201" s="22">
        <f t="shared" si="57"/>
        <v>-4.166666666666663E-2</v>
      </c>
      <c r="T201" s="22">
        <f t="shared" si="67"/>
        <v>0</v>
      </c>
      <c r="U201" s="21">
        <f t="shared" si="68"/>
        <v>2.083333333333337E-2</v>
      </c>
      <c r="V201" s="22">
        <f t="shared" si="69"/>
        <v>2.083333333333337E-2</v>
      </c>
      <c r="W201" s="24">
        <f t="shared" si="70"/>
        <v>2.083333333333337E-2</v>
      </c>
      <c r="X201" s="21">
        <f t="shared" si="71"/>
        <v>2.083333333333337E-2</v>
      </c>
      <c r="Y201" s="21">
        <f t="shared" si="72"/>
        <v>-2.083333333333337E-2</v>
      </c>
      <c r="Z201" s="21">
        <f t="shared" si="73"/>
        <v>2.083333333333337E-2</v>
      </c>
      <c r="AA201" s="25">
        <f t="shared" si="74"/>
        <v>2.083333333333337E-2</v>
      </c>
    </row>
    <row r="202" spans="2:27" ht="15.75" thickBot="1">
      <c r="B202" s="99" t="s">
        <v>9</v>
      </c>
      <c r="C202" s="228"/>
      <c r="D202" s="93">
        <v>43666</v>
      </c>
      <c r="E202" s="66" t="s">
        <v>39</v>
      </c>
      <c r="F202" s="3">
        <v>0.33333333333333331</v>
      </c>
      <c r="G202" s="3">
        <v>0.8125</v>
      </c>
      <c r="H202" s="3">
        <v>0</v>
      </c>
      <c r="I202" s="7">
        <f t="shared" si="75"/>
        <v>0.47916666666666669</v>
      </c>
      <c r="J202" s="5">
        <f t="shared" si="58"/>
        <v>0.47916666666666669</v>
      </c>
      <c r="K202" s="21">
        <f t="shared" si="59"/>
        <v>0.45833333333333331</v>
      </c>
      <c r="L202" s="22">
        <f t="shared" si="60"/>
        <v>0.45833333333333331</v>
      </c>
      <c r="M202" s="22">
        <f t="shared" si="61"/>
        <v>-4.1666666666666685E-2</v>
      </c>
      <c r="N202" s="22">
        <f t="shared" si="62"/>
        <v>0</v>
      </c>
      <c r="O202" s="22">
        <f t="shared" si="63"/>
        <v>0.45833333333333331</v>
      </c>
      <c r="P202" s="22">
        <f t="shared" si="64"/>
        <v>-2.083333333333337E-2</v>
      </c>
      <c r="Q202" s="22">
        <f t="shared" si="65"/>
        <v>0</v>
      </c>
      <c r="R202" s="23">
        <f t="shared" si="66"/>
        <v>0</v>
      </c>
      <c r="S202" s="22">
        <f t="shared" si="57"/>
        <v>-4.166666666666663E-2</v>
      </c>
      <c r="T202" s="22">
        <f t="shared" si="67"/>
        <v>0</v>
      </c>
      <c r="U202" s="21">
        <f t="shared" si="68"/>
        <v>2.083333333333337E-2</v>
      </c>
      <c r="V202" s="22">
        <f t="shared" si="69"/>
        <v>2.083333333333337E-2</v>
      </c>
      <c r="W202" s="24">
        <f t="shared" si="70"/>
        <v>2.083333333333337E-2</v>
      </c>
      <c r="X202" s="21">
        <f t="shared" si="71"/>
        <v>2.083333333333337E-2</v>
      </c>
      <c r="Y202" s="21">
        <f t="shared" si="72"/>
        <v>0.45833333333333331</v>
      </c>
      <c r="Z202" s="21">
        <f t="shared" si="73"/>
        <v>0.45833333333333331</v>
      </c>
      <c r="AA202" s="25">
        <f t="shared" si="74"/>
        <v>0.45833333333333331</v>
      </c>
    </row>
    <row r="203" spans="2:27" ht="15.75" thickBot="1">
      <c r="B203" s="223">
        <f>SUM(AA183:AA213)</f>
        <v>3.8333333333333361</v>
      </c>
      <c r="C203" s="228"/>
      <c r="D203" s="93">
        <v>43667</v>
      </c>
      <c r="E203" s="66" t="s">
        <v>39</v>
      </c>
      <c r="F203" s="3">
        <v>0.33333333333333331</v>
      </c>
      <c r="G203" s="3">
        <v>0.8125</v>
      </c>
      <c r="H203" s="3">
        <v>0</v>
      </c>
      <c r="I203" s="7">
        <f t="shared" si="75"/>
        <v>0.47916666666666669</v>
      </c>
      <c r="J203" s="5">
        <f t="shared" si="58"/>
        <v>0.47916666666666669</v>
      </c>
      <c r="K203" s="21">
        <f t="shared" si="59"/>
        <v>0.45833333333333331</v>
      </c>
      <c r="L203" s="22">
        <f t="shared" si="60"/>
        <v>0.45833333333333331</v>
      </c>
      <c r="M203" s="22">
        <f t="shared" si="61"/>
        <v>-4.1666666666666685E-2</v>
      </c>
      <c r="N203" s="22">
        <f t="shared" si="62"/>
        <v>0</v>
      </c>
      <c r="O203" s="22">
        <f t="shared" si="63"/>
        <v>0.45833333333333331</v>
      </c>
      <c r="P203" s="22">
        <f t="shared" si="64"/>
        <v>-2.083333333333337E-2</v>
      </c>
      <c r="Q203" s="22">
        <f t="shared" si="65"/>
        <v>0</v>
      </c>
      <c r="R203" s="23">
        <f t="shared" si="66"/>
        <v>0</v>
      </c>
      <c r="S203" s="22">
        <f t="shared" si="57"/>
        <v>-4.166666666666663E-2</v>
      </c>
      <c r="T203" s="22">
        <f t="shared" si="67"/>
        <v>0</v>
      </c>
      <c r="U203" s="21">
        <f t="shared" si="68"/>
        <v>2.083333333333337E-2</v>
      </c>
      <c r="V203" s="22">
        <f t="shared" si="69"/>
        <v>2.083333333333337E-2</v>
      </c>
      <c r="W203" s="24">
        <f t="shared" si="70"/>
        <v>2.083333333333337E-2</v>
      </c>
      <c r="X203" s="21">
        <f t="shared" si="71"/>
        <v>2.083333333333337E-2</v>
      </c>
      <c r="Y203" s="21">
        <f t="shared" si="72"/>
        <v>0.45833333333333331</v>
      </c>
      <c r="Z203" s="21">
        <f t="shared" si="73"/>
        <v>0.45833333333333331</v>
      </c>
      <c r="AA203" s="25">
        <f t="shared" si="74"/>
        <v>0.45833333333333331</v>
      </c>
    </row>
    <row r="204" spans="2:27" ht="15.75" thickBot="1">
      <c r="B204" s="224"/>
      <c r="C204" s="228"/>
      <c r="D204" s="148">
        <v>43668</v>
      </c>
      <c r="E204" s="66" t="s">
        <v>39</v>
      </c>
      <c r="F204" s="3">
        <v>0.33333333333333331</v>
      </c>
      <c r="G204" s="3">
        <v>0.8125</v>
      </c>
      <c r="H204" s="3">
        <v>0</v>
      </c>
      <c r="I204" s="7"/>
      <c r="J204" s="5">
        <f t="shared" si="58"/>
        <v>0</v>
      </c>
      <c r="K204" s="21">
        <f t="shared" si="59"/>
        <v>0.45833333333333331</v>
      </c>
      <c r="L204" s="22">
        <f t="shared" si="60"/>
        <v>0.45833333333333331</v>
      </c>
      <c r="M204" s="22">
        <f t="shared" si="61"/>
        <v>-4.1666666666666685E-2</v>
      </c>
      <c r="N204" s="22">
        <f t="shared" si="62"/>
        <v>0</v>
      </c>
      <c r="O204" s="22">
        <f t="shared" si="63"/>
        <v>0.45833333333333331</v>
      </c>
      <c r="P204" s="22">
        <f t="shared" si="64"/>
        <v>0.45833333333333331</v>
      </c>
      <c r="Q204" s="22">
        <f t="shared" si="65"/>
        <v>0.45833333333333331</v>
      </c>
      <c r="R204" s="23">
        <f t="shared" si="66"/>
        <v>0.45833333333333331</v>
      </c>
      <c r="S204" s="22">
        <f t="shared" si="57"/>
        <v>-4.166666666666663E-2</v>
      </c>
      <c r="T204" s="22">
        <f t="shared" si="67"/>
        <v>0</v>
      </c>
      <c r="U204" s="21">
        <f t="shared" si="68"/>
        <v>2.083333333333337E-2</v>
      </c>
      <c r="V204" s="22">
        <f t="shared" si="69"/>
        <v>2.083333333333337E-2</v>
      </c>
      <c r="W204" s="24">
        <f t="shared" si="70"/>
        <v>2.083333333333337E-2</v>
      </c>
      <c r="X204" s="21">
        <f t="shared" si="71"/>
        <v>2.083333333333337E-2</v>
      </c>
      <c r="Y204" s="21">
        <f t="shared" si="72"/>
        <v>-2.083333333333337E-2</v>
      </c>
      <c r="Z204" s="21">
        <f t="shared" si="73"/>
        <v>2.083333333333337E-2</v>
      </c>
      <c r="AA204" s="25">
        <f t="shared" si="74"/>
        <v>2.083333333333337E-2</v>
      </c>
    </row>
    <row r="205" spans="2:27" ht="15.75" thickBot="1">
      <c r="B205" s="224"/>
      <c r="C205" s="228"/>
      <c r="D205" s="148">
        <v>43669</v>
      </c>
      <c r="E205" s="66" t="s">
        <v>39</v>
      </c>
      <c r="F205" s="3">
        <v>0.25</v>
      </c>
      <c r="G205" s="3">
        <v>0.8125</v>
      </c>
      <c r="H205" s="3">
        <v>0</v>
      </c>
      <c r="I205" s="7"/>
      <c r="J205" s="5">
        <f t="shared" si="58"/>
        <v>0</v>
      </c>
      <c r="K205" s="21">
        <f t="shared" si="59"/>
        <v>0.49999999999999994</v>
      </c>
      <c r="L205" s="22">
        <f t="shared" si="60"/>
        <v>0.49999999999999994</v>
      </c>
      <c r="M205" s="22">
        <f t="shared" si="61"/>
        <v>-5.5511151231257827E-17</v>
      </c>
      <c r="N205" s="22">
        <f t="shared" si="62"/>
        <v>0</v>
      </c>
      <c r="O205" s="22">
        <f t="shared" si="63"/>
        <v>0.49999999999999994</v>
      </c>
      <c r="P205" s="22">
        <f t="shared" si="64"/>
        <v>0.49999999999999994</v>
      </c>
      <c r="Q205" s="22">
        <f t="shared" si="65"/>
        <v>0.49999999999999994</v>
      </c>
      <c r="R205" s="23">
        <f t="shared" si="66"/>
        <v>0.49999999999999994</v>
      </c>
      <c r="S205" s="22">
        <f t="shared" si="57"/>
        <v>4.1666666666666685E-2</v>
      </c>
      <c r="T205" s="22">
        <f t="shared" si="67"/>
        <v>4.1666666666666685E-2</v>
      </c>
      <c r="U205" s="21">
        <f t="shared" si="68"/>
        <v>2.083333333333337E-2</v>
      </c>
      <c r="V205" s="22">
        <f t="shared" si="69"/>
        <v>2.083333333333337E-2</v>
      </c>
      <c r="W205" s="24">
        <f t="shared" si="70"/>
        <v>6.2500000000000056E-2</v>
      </c>
      <c r="X205" s="21">
        <f t="shared" si="71"/>
        <v>6.2500000000000056E-2</v>
      </c>
      <c r="Y205" s="21">
        <f t="shared" si="72"/>
        <v>-6.2500000000000056E-2</v>
      </c>
      <c r="Z205" s="21">
        <f t="shared" si="73"/>
        <v>6.2500000000000056E-2</v>
      </c>
      <c r="AA205" s="25">
        <f t="shared" si="74"/>
        <v>6.2500000000000056E-2</v>
      </c>
    </row>
    <row r="206" spans="2:27" ht="15.75" thickBot="1">
      <c r="B206" s="224"/>
      <c r="C206" s="228"/>
      <c r="D206" s="148">
        <v>43670</v>
      </c>
      <c r="E206" s="66" t="s">
        <v>39</v>
      </c>
      <c r="F206" s="3">
        <v>0.33333333333333331</v>
      </c>
      <c r="G206" s="3">
        <v>0.8125</v>
      </c>
      <c r="H206" s="3">
        <v>0</v>
      </c>
      <c r="I206" s="7"/>
      <c r="J206" s="5">
        <f t="shared" si="58"/>
        <v>0</v>
      </c>
      <c r="K206" s="21">
        <f t="shared" si="59"/>
        <v>0.45833333333333331</v>
      </c>
      <c r="L206" s="22">
        <f t="shared" si="60"/>
        <v>0.45833333333333331</v>
      </c>
      <c r="M206" s="22">
        <f t="shared" si="61"/>
        <v>-4.1666666666666685E-2</v>
      </c>
      <c r="N206" s="22">
        <f t="shared" si="62"/>
        <v>0</v>
      </c>
      <c r="O206" s="22">
        <f t="shared" si="63"/>
        <v>0.45833333333333331</v>
      </c>
      <c r="P206" s="22">
        <f t="shared" si="64"/>
        <v>0.45833333333333331</v>
      </c>
      <c r="Q206" s="22">
        <f t="shared" si="65"/>
        <v>0.45833333333333331</v>
      </c>
      <c r="R206" s="23">
        <f t="shared" si="66"/>
        <v>0.45833333333333331</v>
      </c>
      <c r="S206" s="22">
        <f t="shared" si="57"/>
        <v>-4.166666666666663E-2</v>
      </c>
      <c r="T206" s="22">
        <f t="shared" si="67"/>
        <v>0</v>
      </c>
      <c r="U206" s="21">
        <f t="shared" si="68"/>
        <v>2.083333333333337E-2</v>
      </c>
      <c r="V206" s="22">
        <f t="shared" si="69"/>
        <v>2.083333333333337E-2</v>
      </c>
      <c r="W206" s="24">
        <f t="shared" si="70"/>
        <v>2.083333333333337E-2</v>
      </c>
      <c r="X206" s="21">
        <f t="shared" si="71"/>
        <v>2.083333333333337E-2</v>
      </c>
      <c r="Y206" s="21">
        <f t="shared" si="72"/>
        <v>-2.083333333333337E-2</v>
      </c>
      <c r="Z206" s="21">
        <f t="shared" si="73"/>
        <v>2.083333333333337E-2</v>
      </c>
      <c r="AA206" s="25">
        <f t="shared" si="74"/>
        <v>2.083333333333337E-2</v>
      </c>
    </row>
    <row r="207" spans="2:27" ht="15.75" thickBot="1">
      <c r="B207" s="224"/>
      <c r="C207" s="228"/>
      <c r="D207" s="148">
        <v>43671</v>
      </c>
      <c r="E207" s="66" t="s">
        <v>39</v>
      </c>
      <c r="F207" s="3">
        <v>0.33333333333333331</v>
      </c>
      <c r="G207" s="3">
        <v>0.8125</v>
      </c>
      <c r="H207" s="3">
        <v>0</v>
      </c>
      <c r="I207" s="7"/>
      <c r="J207" s="5">
        <f t="shared" si="58"/>
        <v>0</v>
      </c>
      <c r="K207" s="21">
        <f t="shared" si="59"/>
        <v>0.45833333333333331</v>
      </c>
      <c r="L207" s="22">
        <f t="shared" si="60"/>
        <v>0.45833333333333331</v>
      </c>
      <c r="M207" s="22">
        <f t="shared" si="61"/>
        <v>-4.1666666666666685E-2</v>
      </c>
      <c r="N207" s="22">
        <f t="shared" si="62"/>
        <v>0</v>
      </c>
      <c r="O207" s="22">
        <f t="shared" si="63"/>
        <v>0.45833333333333331</v>
      </c>
      <c r="P207" s="22">
        <f t="shared" si="64"/>
        <v>0.45833333333333331</v>
      </c>
      <c r="Q207" s="22">
        <f t="shared" si="65"/>
        <v>0.45833333333333331</v>
      </c>
      <c r="R207" s="23">
        <f t="shared" si="66"/>
        <v>0.45833333333333331</v>
      </c>
      <c r="S207" s="22">
        <f t="shared" si="57"/>
        <v>-4.166666666666663E-2</v>
      </c>
      <c r="T207" s="22">
        <f t="shared" si="67"/>
        <v>0</v>
      </c>
      <c r="U207" s="21">
        <f t="shared" si="68"/>
        <v>2.083333333333337E-2</v>
      </c>
      <c r="V207" s="22">
        <f t="shared" si="69"/>
        <v>2.083333333333337E-2</v>
      </c>
      <c r="W207" s="24">
        <f t="shared" si="70"/>
        <v>2.083333333333337E-2</v>
      </c>
      <c r="X207" s="21">
        <f t="shared" si="71"/>
        <v>2.083333333333337E-2</v>
      </c>
      <c r="Y207" s="21">
        <f t="shared" si="72"/>
        <v>-2.083333333333337E-2</v>
      </c>
      <c r="Z207" s="21">
        <f t="shared" si="73"/>
        <v>2.083333333333337E-2</v>
      </c>
      <c r="AA207" s="25">
        <f t="shared" si="74"/>
        <v>2.083333333333337E-2</v>
      </c>
    </row>
    <row r="208" spans="2:27" ht="15.75" thickBot="1">
      <c r="B208" s="224"/>
      <c r="C208" s="228"/>
      <c r="D208" s="148">
        <v>43672</v>
      </c>
      <c r="E208" s="66" t="s">
        <v>39</v>
      </c>
      <c r="F208" s="3">
        <v>0.33333333333333331</v>
      </c>
      <c r="G208" s="3">
        <v>0.8125</v>
      </c>
      <c r="H208" s="3">
        <v>0</v>
      </c>
      <c r="I208" s="7"/>
      <c r="J208" s="5">
        <f t="shared" si="58"/>
        <v>0</v>
      </c>
      <c r="K208" s="21">
        <f t="shared" si="59"/>
        <v>0.45833333333333331</v>
      </c>
      <c r="L208" s="22">
        <f t="shared" si="60"/>
        <v>0.45833333333333331</v>
      </c>
      <c r="M208" s="22">
        <f t="shared" si="61"/>
        <v>-4.1666666666666685E-2</v>
      </c>
      <c r="N208" s="22">
        <f t="shared" si="62"/>
        <v>0</v>
      </c>
      <c r="O208" s="22">
        <f t="shared" si="63"/>
        <v>0.45833333333333331</v>
      </c>
      <c r="P208" s="22">
        <f t="shared" si="64"/>
        <v>0.45833333333333331</v>
      </c>
      <c r="Q208" s="22">
        <f t="shared" si="65"/>
        <v>0.45833333333333331</v>
      </c>
      <c r="R208" s="23">
        <f t="shared" si="66"/>
        <v>0.45833333333333331</v>
      </c>
      <c r="S208" s="22">
        <f t="shared" ref="S208:S271" si="76">($AB$5-F208)</f>
        <v>-4.166666666666663E-2</v>
      </c>
      <c r="T208" s="22">
        <f t="shared" si="67"/>
        <v>0</v>
      </c>
      <c r="U208" s="21">
        <f t="shared" si="68"/>
        <v>2.083333333333337E-2</v>
      </c>
      <c r="V208" s="22">
        <f t="shared" si="69"/>
        <v>2.083333333333337E-2</v>
      </c>
      <c r="W208" s="24">
        <f t="shared" si="70"/>
        <v>2.083333333333337E-2</v>
      </c>
      <c r="X208" s="21">
        <f t="shared" si="71"/>
        <v>2.083333333333337E-2</v>
      </c>
      <c r="Y208" s="21">
        <f t="shared" si="72"/>
        <v>-2.083333333333337E-2</v>
      </c>
      <c r="Z208" s="21">
        <f t="shared" si="73"/>
        <v>2.083333333333337E-2</v>
      </c>
      <c r="AA208" s="25">
        <f t="shared" si="74"/>
        <v>2.083333333333337E-2</v>
      </c>
    </row>
    <row r="209" spans="2:27" ht="15.75" thickBot="1">
      <c r="B209" s="224"/>
      <c r="C209" s="228"/>
      <c r="D209" s="93">
        <v>43673</v>
      </c>
      <c r="E209" s="66" t="s">
        <v>39</v>
      </c>
      <c r="F209" s="3">
        <v>0.33333333333333331</v>
      </c>
      <c r="G209" s="3">
        <v>0.8125</v>
      </c>
      <c r="H209" s="3">
        <v>0</v>
      </c>
      <c r="I209" s="7">
        <f t="shared" si="75"/>
        <v>0.47916666666666669</v>
      </c>
      <c r="J209" s="5">
        <f t="shared" si="58"/>
        <v>0.47916666666666669</v>
      </c>
      <c r="K209" s="21">
        <f t="shared" si="59"/>
        <v>0.45833333333333331</v>
      </c>
      <c r="L209" s="22">
        <f t="shared" si="60"/>
        <v>0.45833333333333331</v>
      </c>
      <c r="M209" s="22">
        <f t="shared" si="61"/>
        <v>-4.1666666666666685E-2</v>
      </c>
      <c r="N209" s="22">
        <f t="shared" si="62"/>
        <v>0</v>
      </c>
      <c r="O209" s="22">
        <f t="shared" si="63"/>
        <v>0.45833333333333331</v>
      </c>
      <c r="P209" s="22">
        <f t="shared" si="64"/>
        <v>-2.083333333333337E-2</v>
      </c>
      <c r="Q209" s="22">
        <f t="shared" si="65"/>
        <v>0</v>
      </c>
      <c r="R209" s="23">
        <f t="shared" si="66"/>
        <v>0</v>
      </c>
      <c r="S209" s="22">
        <f t="shared" si="76"/>
        <v>-4.166666666666663E-2</v>
      </c>
      <c r="T209" s="22">
        <f t="shared" si="67"/>
        <v>0</v>
      </c>
      <c r="U209" s="21">
        <f t="shared" si="68"/>
        <v>2.083333333333337E-2</v>
      </c>
      <c r="V209" s="22">
        <f t="shared" si="69"/>
        <v>2.083333333333337E-2</v>
      </c>
      <c r="W209" s="24">
        <f t="shared" si="70"/>
        <v>2.083333333333337E-2</v>
      </c>
      <c r="X209" s="21">
        <f t="shared" si="71"/>
        <v>2.083333333333337E-2</v>
      </c>
      <c r="Y209" s="21">
        <f t="shared" si="72"/>
        <v>0.45833333333333331</v>
      </c>
      <c r="Z209" s="21">
        <f t="shared" si="73"/>
        <v>0.45833333333333331</v>
      </c>
      <c r="AA209" s="25">
        <f t="shared" si="74"/>
        <v>0.45833333333333331</v>
      </c>
    </row>
    <row r="210" spans="2:27" ht="15.75" thickBot="1">
      <c r="B210" s="224"/>
      <c r="C210" s="228"/>
      <c r="D210" s="93">
        <v>43674</v>
      </c>
      <c r="E210" s="66" t="s">
        <v>40</v>
      </c>
      <c r="F210" s="3">
        <v>0.33333333333333331</v>
      </c>
      <c r="G210" s="3">
        <v>0.8125</v>
      </c>
      <c r="H210" s="3">
        <v>0</v>
      </c>
      <c r="I210" s="7">
        <f t="shared" si="75"/>
        <v>0.47916666666666669</v>
      </c>
      <c r="J210" s="5">
        <f t="shared" si="58"/>
        <v>0.47916666666666669</v>
      </c>
      <c r="K210" s="21">
        <f t="shared" si="59"/>
        <v>0.45833333333333331</v>
      </c>
      <c r="L210" s="22">
        <f t="shared" si="60"/>
        <v>0.45833333333333331</v>
      </c>
      <c r="M210" s="22">
        <f t="shared" si="61"/>
        <v>-4.1666666666666685E-2</v>
      </c>
      <c r="N210" s="22">
        <f t="shared" si="62"/>
        <v>0</v>
      </c>
      <c r="O210" s="22">
        <f t="shared" si="63"/>
        <v>0.45833333333333331</v>
      </c>
      <c r="P210" s="22">
        <f t="shared" si="64"/>
        <v>-2.083333333333337E-2</v>
      </c>
      <c r="Q210" s="22">
        <f t="shared" si="65"/>
        <v>0</v>
      </c>
      <c r="R210" s="23">
        <f t="shared" si="66"/>
        <v>0</v>
      </c>
      <c r="S210" s="22">
        <f t="shared" si="76"/>
        <v>-4.166666666666663E-2</v>
      </c>
      <c r="T210" s="22">
        <f t="shared" si="67"/>
        <v>0</v>
      </c>
      <c r="U210" s="21">
        <f t="shared" si="68"/>
        <v>2.083333333333337E-2</v>
      </c>
      <c r="V210" s="22">
        <f t="shared" si="69"/>
        <v>2.083333333333337E-2</v>
      </c>
      <c r="W210" s="24">
        <f t="shared" si="70"/>
        <v>2.083333333333337E-2</v>
      </c>
      <c r="X210" s="21">
        <f t="shared" si="71"/>
        <v>2.083333333333337E-2</v>
      </c>
      <c r="Y210" s="21">
        <f t="shared" si="72"/>
        <v>0.45833333333333331</v>
      </c>
      <c r="Z210" s="21">
        <f t="shared" si="73"/>
        <v>0.45833333333333331</v>
      </c>
      <c r="AA210" s="25">
        <f t="shared" si="74"/>
        <v>0</v>
      </c>
    </row>
    <row r="211" spans="2:27" ht="15.75" thickBot="1">
      <c r="B211" s="224"/>
      <c r="C211" s="228"/>
      <c r="D211" s="148">
        <v>43675</v>
      </c>
      <c r="E211" s="66" t="s">
        <v>39</v>
      </c>
      <c r="F211" s="3">
        <v>0.33333333333333331</v>
      </c>
      <c r="G211" s="3">
        <v>0.8125</v>
      </c>
      <c r="H211" s="3">
        <v>0</v>
      </c>
      <c r="I211" s="7"/>
      <c r="J211" s="5">
        <f t="shared" si="58"/>
        <v>0</v>
      </c>
      <c r="K211" s="21">
        <f t="shared" si="59"/>
        <v>0.45833333333333331</v>
      </c>
      <c r="L211" s="22">
        <f t="shared" si="60"/>
        <v>0.45833333333333331</v>
      </c>
      <c r="M211" s="22">
        <f t="shared" si="61"/>
        <v>-4.1666666666666685E-2</v>
      </c>
      <c r="N211" s="22">
        <f t="shared" si="62"/>
        <v>0</v>
      </c>
      <c r="O211" s="22">
        <f t="shared" si="63"/>
        <v>0.45833333333333331</v>
      </c>
      <c r="P211" s="22">
        <f t="shared" si="64"/>
        <v>0.45833333333333331</v>
      </c>
      <c r="Q211" s="22">
        <f t="shared" si="65"/>
        <v>0.45833333333333331</v>
      </c>
      <c r="R211" s="23">
        <f t="shared" si="66"/>
        <v>0.45833333333333331</v>
      </c>
      <c r="S211" s="22">
        <f t="shared" si="76"/>
        <v>-4.166666666666663E-2</v>
      </c>
      <c r="T211" s="22">
        <f t="shared" si="67"/>
        <v>0</v>
      </c>
      <c r="U211" s="21">
        <f t="shared" si="68"/>
        <v>2.083333333333337E-2</v>
      </c>
      <c r="V211" s="22">
        <f t="shared" si="69"/>
        <v>2.083333333333337E-2</v>
      </c>
      <c r="W211" s="24">
        <f t="shared" si="70"/>
        <v>2.083333333333337E-2</v>
      </c>
      <c r="X211" s="21">
        <f t="shared" si="71"/>
        <v>2.083333333333337E-2</v>
      </c>
      <c r="Y211" s="21">
        <f t="shared" si="72"/>
        <v>-2.083333333333337E-2</v>
      </c>
      <c r="Z211" s="21">
        <f t="shared" si="73"/>
        <v>2.083333333333337E-2</v>
      </c>
      <c r="AA211" s="25">
        <f t="shared" si="74"/>
        <v>2.083333333333337E-2</v>
      </c>
    </row>
    <row r="212" spans="2:27" ht="15.75" thickBot="1">
      <c r="B212" s="224"/>
      <c r="C212" s="228"/>
      <c r="D212" s="148">
        <v>43676</v>
      </c>
      <c r="E212" s="66" t="s">
        <v>40</v>
      </c>
      <c r="F212" s="3">
        <v>0.25</v>
      </c>
      <c r="G212" s="3">
        <v>0.8125</v>
      </c>
      <c r="H212" s="3">
        <v>0</v>
      </c>
      <c r="I212" s="7"/>
      <c r="J212" s="5">
        <f t="shared" si="58"/>
        <v>0</v>
      </c>
      <c r="K212" s="21">
        <f t="shared" si="59"/>
        <v>0.49999999999999994</v>
      </c>
      <c r="L212" s="22">
        <f t="shared" si="60"/>
        <v>0.49999999999999994</v>
      </c>
      <c r="M212" s="22">
        <f t="shared" si="61"/>
        <v>-5.5511151231257827E-17</v>
      </c>
      <c r="N212" s="22">
        <f t="shared" si="62"/>
        <v>0</v>
      </c>
      <c r="O212" s="22">
        <f t="shared" si="63"/>
        <v>0.49999999999999994</v>
      </c>
      <c r="P212" s="22">
        <f t="shared" si="64"/>
        <v>0.49999999999999994</v>
      </c>
      <c r="Q212" s="22">
        <f t="shared" si="65"/>
        <v>0.49999999999999994</v>
      </c>
      <c r="R212" s="23">
        <f t="shared" si="66"/>
        <v>0</v>
      </c>
      <c r="S212" s="22">
        <f t="shared" si="76"/>
        <v>4.1666666666666685E-2</v>
      </c>
      <c r="T212" s="22">
        <f t="shared" si="67"/>
        <v>4.1666666666666685E-2</v>
      </c>
      <c r="U212" s="21">
        <f t="shared" si="68"/>
        <v>2.083333333333337E-2</v>
      </c>
      <c r="V212" s="22">
        <f t="shared" si="69"/>
        <v>2.083333333333337E-2</v>
      </c>
      <c r="W212" s="24">
        <f t="shared" si="70"/>
        <v>6.2500000000000056E-2</v>
      </c>
      <c r="X212" s="21">
        <f t="shared" si="71"/>
        <v>6.2500000000000056E-2</v>
      </c>
      <c r="Y212" s="21">
        <f t="shared" si="72"/>
        <v>-6.2500000000000056E-2</v>
      </c>
      <c r="Z212" s="21">
        <f t="shared" si="73"/>
        <v>6.2500000000000056E-2</v>
      </c>
      <c r="AA212" s="25">
        <f t="shared" si="74"/>
        <v>0</v>
      </c>
    </row>
    <row r="213" spans="2:27" ht="15.75" thickBot="1">
      <c r="B213" s="226"/>
      <c r="C213" s="229"/>
      <c r="D213" s="149">
        <v>43677</v>
      </c>
      <c r="E213" s="67" t="s">
        <v>39</v>
      </c>
      <c r="F213" s="4">
        <v>0.33333333333333331</v>
      </c>
      <c r="G213" s="4">
        <v>0.8125</v>
      </c>
      <c r="H213" s="4">
        <v>0</v>
      </c>
      <c r="I213" s="145"/>
      <c r="J213" s="8">
        <f t="shared" si="58"/>
        <v>0</v>
      </c>
      <c r="K213" s="30">
        <f t="shared" si="59"/>
        <v>0.45833333333333331</v>
      </c>
      <c r="L213" s="31">
        <f t="shared" si="60"/>
        <v>0.45833333333333331</v>
      </c>
      <c r="M213" s="31">
        <f t="shared" si="61"/>
        <v>-4.1666666666666685E-2</v>
      </c>
      <c r="N213" s="31">
        <f t="shared" si="62"/>
        <v>0</v>
      </c>
      <c r="O213" s="31">
        <f t="shared" si="63"/>
        <v>0.45833333333333331</v>
      </c>
      <c r="P213" s="31">
        <f t="shared" si="64"/>
        <v>0.45833333333333331</v>
      </c>
      <c r="Q213" s="31">
        <f t="shared" si="65"/>
        <v>0.45833333333333331</v>
      </c>
      <c r="R213" s="32">
        <f t="shared" si="66"/>
        <v>0.45833333333333331</v>
      </c>
      <c r="S213" s="31">
        <f t="shared" si="76"/>
        <v>-4.166666666666663E-2</v>
      </c>
      <c r="T213" s="31">
        <f t="shared" si="67"/>
        <v>0</v>
      </c>
      <c r="U213" s="30">
        <f t="shared" si="68"/>
        <v>2.083333333333337E-2</v>
      </c>
      <c r="V213" s="31">
        <f t="shared" si="69"/>
        <v>2.083333333333337E-2</v>
      </c>
      <c r="W213" s="33">
        <f t="shared" si="70"/>
        <v>2.083333333333337E-2</v>
      </c>
      <c r="X213" s="30">
        <f t="shared" si="71"/>
        <v>2.083333333333337E-2</v>
      </c>
      <c r="Y213" s="30">
        <f t="shared" si="72"/>
        <v>-2.083333333333337E-2</v>
      </c>
      <c r="Z213" s="30">
        <f t="shared" si="73"/>
        <v>2.083333333333337E-2</v>
      </c>
      <c r="AA213" s="34">
        <f t="shared" si="74"/>
        <v>2.083333333333337E-2</v>
      </c>
    </row>
    <row r="214" spans="2:27" ht="15.75" thickBot="1">
      <c r="B214" s="98" t="s">
        <v>10</v>
      </c>
      <c r="C214" s="227" t="s">
        <v>26</v>
      </c>
      <c r="D214" s="152">
        <v>43678</v>
      </c>
      <c r="E214" s="51" t="s">
        <v>39</v>
      </c>
      <c r="F214" s="6">
        <v>0.33333333333333331</v>
      </c>
      <c r="G214" s="6">
        <v>0.8125</v>
      </c>
      <c r="H214" s="6">
        <v>0</v>
      </c>
      <c r="I214" s="7"/>
      <c r="J214" s="7">
        <f t="shared" si="58"/>
        <v>0</v>
      </c>
      <c r="K214" s="15">
        <f t="shared" si="59"/>
        <v>0.45833333333333331</v>
      </c>
      <c r="L214" s="16">
        <f t="shared" si="60"/>
        <v>0.45833333333333331</v>
      </c>
      <c r="M214" s="16">
        <f t="shared" si="61"/>
        <v>-4.1666666666666685E-2</v>
      </c>
      <c r="N214" s="16">
        <f t="shared" si="62"/>
        <v>0</v>
      </c>
      <c r="O214" s="16">
        <f t="shared" si="63"/>
        <v>0.45833333333333331</v>
      </c>
      <c r="P214" s="16">
        <f t="shared" si="64"/>
        <v>0.45833333333333331</v>
      </c>
      <c r="Q214" s="16">
        <f t="shared" si="65"/>
        <v>0.45833333333333331</v>
      </c>
      <c r="R214" s="17">
        <f t="shared" si="66"/>
        <v>0.45833333333333331</v>
      </c>
      <c r="S214" s="16">
        <f t="shared" si="76"/>
        <v>-4.166666666666663E-2</v>
      </c>
      <c r="T214" s="16">
        <f t="shared" si="67"/>
        <v>0</v>
      </c>
      <c r="U214" s="15">
        <f t="shared" si="68"/>
        <v>2.083333333333337E-2</v>
      </c>
      <c r="V214" s="16">
        <f t="shared" si="69"/>
        <v>2.083333333333337E-2</v>
      </c>
      <c r="W214" s="18">
        <f t="shared" si="70"/>
        <v>2.083333333333337E-2</v>
      </c>
      <c r="X214" s="15">
        <f t="shared" si="71"/>
        <v>2.083333333333337E-2</v>
      </c>
      <c r="Y214" s="15">
        <f t="shared" si="72"/>
        <v>-2.083333333333337E-2</v>
      </c>
      <c r="Z214" s="15">
        <f t="shared" si="73"/>
        <v>2.083333333333337E-2</v>
      </c>
      <c r="AA214" s="19">
        <f t="shared" si="74"/>
        <v>2.083333333333337E-2</v>
      </c>
    </row>
    <row r="215" spans="2:27" ht="15.75" thickBot="1">
      <c r="B215" s="223">
        <f>SUM(R214:R244)</f>
        <v>8.9166666666666661</v>
      </c>
      <c r="C215" s="228"/>
      <c r="D215" s="148">
        <v>43679</v>
      </c>
      <c r="E215" s="66" t="s">
        <v>39</v>
      </c>
      <c r="F215" s="3">
        <v>0.33333333333333331</v>
      </c>
      <c r="G215" s="3">
        <v>0.8125</v>
      </c>
      <c r="H215" s="3">
        <v>0</v>
      </c>
      <c r="I215" s="7"/>
      <c r="J215" s="5">
        <f t="shared" si="58"/>
        <v>0</v>
      </c>
      <c r="K215" s="21">
        <f t="shared" si="59"/>
        <v>0.45833333333333331</v>
      </c>
      <c r="L215" s="22">
        <f t="shared" si="60"/>
        <v>0.45833333333333331</v>
      </c>
      <c r="M215" s="22">
        <f t="shared" si="61"/>
        <v>-4.1666666666666685E-2</v>
      </c>
      <c r="N215" s="22">
        <f t="shared" si="62"/>
        <v>0</v>
      </c>
      <c r="O215" s="22">
        <f t="shared" si="63"/>
        <v>0.45833333333333331</v>
      </c>
      <c r="P215" s="22">
        <f t="shared" si="64"/>
        <v>0.45833333333333331</v>
      </c>
      <c r="Q215" s="22">
        <f t="shared" si="65"/>
        <v>0.45833333333333331</v>
      </c>
      <c r="R215" s="23">
        <f t="shared" si="66"/>
        <v>0.45833333333333331</v>
      </c>
      <c r="S215" s="22">
        <f t="shared" si="76"/>
        <v>-4.166666666666663E-2</v>
      </c>
      <c r="T215" s="22">
        <f t="shared" si="67"/>
        <v>0</v>
      </c>
      <c r="U215" s="21">
        <f t="shared" si="68"/>
        <v>2.083333333333337E-2</v>
      </c>
      <c r="V215" s="22">
        <f t="shared" si="69"/>
        <v>2.083333333333337E-2</v>
      </c>
      <c r="W215" s="24">
        <f t="shared" si="70"/>
        <v>2.083333333333337E-2</v>
      </c>
      <c r="X215" s="21">
        <f t="shared" si="71"/>
        <v>2.083333333333337E-2</v>
      </c>
      <c r="Y215" s="21">
        <f t="shared" si="72"/>
        <v>-2.083333333333337E-2</v>
      </c>
      <c r="Z215" s="21">
        <f t="shared" si="73"/>
        <v>2.083333333333337E-2</v>
      </c>
      <c r="AA215" s="25">
        <f t="shared" si="74"/>
        <v>2.083333333333337E-2</v>
      </c>
    </row>
    <row r="216" spans="2:27" ht="15.75" thickBot="1">
      <c r="B216" s="224"/>
      <c r="C216" s="228"/>
      <c r="D216" s="93">
        <v>43680</v>
      </c>
      <c r="E216" s="66" t="s">
        <v>40</v>
      </c>
      <c r="F216" s="3">
        <v>0.33333333333333331</v>
      </c>
      <c r="G216" s="3">
        <v>0.8125</v>
      </c>
      <c r="H216" s="3">
        <v>0</v>
      </c>
      <c r="I216" s="7">
        <f t="shared" si="75"/>
        <v>0.47916666666666669</v>
      </c>
      <c r="J216" s="5">
        <f t="shared" si="58"/>
        <v>0.47916666666666669</v>
      </c>
      <c r="K216" s="21">
        <f t="shared" si="59"/>
        <v>0.45833333333333331</v>
      </c>
      <c r="L216" s="22">
        <f t="shared" si="60"/>
        <v>0.45833333333333331</v>
      </c>
      <c r="M216" s="22">
        <f t="shared" si="61"/>
        <v>-4.1666666666666685E-2</v>
      </c>
      <c r="N216" s="22">
        <f t="shared" si="62"/>
        <v>0</v>
      </c>
      <c r="O216" s="22">
        <f t="shared" si="63"/>
        <v>0.45833333333333331</v>
      </c>
      <c r="P216" s="22">
        <f t="shared" si="64"/>
        <v>-2.083333333333337E-2</v>
      </c>
      <c r="Q216" s="22">
        <f t="shared" si="65"/>
        <v>0</v>
      </c>
      <c r="R216" s="23">
        <f t="shared" si="66"/>
        <v>0</v>
      </c>
      <c r="S216" s="22">
        <f t="shared" si="76"/>
        <v>-4.166666666666663E-2</v>
      </c>
      <c r="T216" s="22">
        <f t="shared" si="67"/>
        <v>0</v>
      </c>
      <c r="U216" s="21">
        <f t="shared" si="68"/>
        <v>2.083333333333337E-2</v>
      </c>
      <c r="V216" s="22">
        <f t="shared" si="69"/>
        <v>2.083333333333337E-2</v>
      </c>
      <c r="W216" s="24">
        <f t="shared" si="70"/>
        <v>2.083333333333337E-2</v>
      </c>
      <c r="X216" s="21">
        <f t="shared" si="71"/>
        <v>2.083333333333337E-2</v>
      </c>
      <c r="Y216" s="21">
        <f t="shared" si="72"/>
        <v>0.45833333333333331</v>
      </c>
      <c r="Z216" s="21">
        <f t="shared" si="73"/>
        <v>0.45833333333333331</v>
      </c>
      <c r="AA216" s="25">
        <f t="shared" si="74"/>
        <v>0</v>
      </c>
    </row>
    <row r="217" spans="2:27" ht="15.75" thickBot="1">
      <c r="B217" s="224"/>
      <c r="C217" s="228"/>
      <c r="D217" s="93">
        <v>43681</v>
      </c>
      <c r="E217" s="66" t="s">
        <v>40</v>
      </c>
      <c r="F217" s="3">
        <v>0.33333333333333331</v>
      </c>
      <c r="G217" s="3">
        <v>0.8125</v>
      </c>
      <c r="H217" s="3">
        <v>0</v>
      </c>
      <c r="I217" s="7">
        <f t="shared" si="75"/>
        <v>0.47916666666666669</v>
      </c>
      <c r="J217" s="5">
        <f t="shared" si="58"/>
        <v>0.47916666666666669</v>
      </c>
      <c r="K217" s="21">
        <f t="shared" si="59"/>
        <v>0.45833333333333331</v>
      </c>
      <c r="L217" s="22">
        <f t="shared" si="60"/>
        <v>0.45833333333333331</v>
      </c>
      <c r="M217" s="22">
        <f t="shared" si="61"/>
        <v>-4.1666666666666685E-2</v>
      </c>
      <c r="N217" s="22">
        <f t="shared" si="62"/>
        <v>0</v>
      </c>
      <c r="O217" s="22">
        <f t="shared" si="63"/>
        <v>0.45833333333333331</v>
      </c>
      <c r="P217" s="22">
        <f t="shared" si="64"/>
        <v>-2.083333333333337E-2</v>
      </c>
      <c r="Q217" s="22">
        <f t="shared" si="65"/>
        <v>0</v>
      </c>
      <c r="R217" s="23">
        <f t="shared" si="66"/>
        <v>0</v>
      </c>
      <c r="S217" s="22">
        <f t="shared" si="76"/>
        <v>-4.166666666666663E-2</v>
      </c>
      <c r="T217" s="22">
        <f t="shared" si="67"/>
        <v>0</v>
      </c>
      <c r="U217" s="21">
        <f t="shared" si="68"/>
        <v>2.083333333333337E-2</v>
      </c>
      <c r="V217" s="22">
        <f t="shared" si="69"/>
        <v>2.083333333333337E-2</v>
      </c>
      <c r="W217" s="24">
        <f t="shared" si="70"/>
        <v>2.083333333333337E-2</v>
      </c>
      <c r="X217" s="21">
        <f t="shared" si="71"/>
        <v>2.083333333333337E-2</v>
      </c>
      <c r="Y217" s="21">
        <f t="shared" si="72"/>
        <v>0.45833333333333331</v>
      </c>
      <c r="Z217" s="21">
        <f t="shared" si="73"/>
        <v>0.45833333333333331</v>
      </c>
      <c r="AA217" s="25">
        <f t="shared" si="74"/>
        <v>0</v>
      </c>
    </row>
    <row r="218" spans="2:27" ht="15" customHeight="1" thickBot="1">
      <c r="B218" s="224"/>
      <c r="C218" s="228"/>
      <c r="D218" s="148">
        <v>43682</v>
      </c>
      <c r="E218" s="66" t="s">
        <v>39</v>
      </c>
      <c r="F218" s="3">
        <v>0.33333333333333331</v>
      </c>
      <c r="G218" s="3">
        <v>0.8125</v>
      </c>
      <c r="H218" s="3">
        <v>0</v>
      </c>
      <c r="I218" s="7"/>
      <c r="J218" s="5">
        <f t="shared" si="58"/>
        <v>0</v>
      </c>
      <c r="K218" s="21">
        <f t="shared" si="59"/>
        <v>0.45833333333333331</v>
      </c>
      <c r="L218" s="22">
        <f t="shared" si="60"/>
        <v>0.45833333333333331</v>
      </c>
      <c r="M218" s="22">
        <f t="shared" si="61"/>
        <v>-4.1666666666666685E-2</v>
      </c>
      <c r="N218" s="22">
        <f t="shared" si="62"/>
        <v>0</v>
      </c>
      <c r="O218" s="22">
        <f t="shared" si="63"/>
        <v>0.45833333333333331</v>
      </c>
      <c r="P218" s="22">
        <f t="shared" si="64"/>
        <v>0.45833333333333331</v>
      </c>
      <c r="Q218" s="22">
        <f t="shared" si="65"/>
        <v>0.45833333333333331</v>
      </c>
      <c r="R218" s="23">
        <f t="shared" si="66"/>
        <v>0.45833333333333331</v>
      </c>
      <c r="S218" s="22">
        <f t="shared" si="76"/>
        <v>-4.166666666666663E-2</v>
      </c>
      <c r="T218" s="22">
        <f t="shared" si="67"/>
        <v>0</v>
      </c>
      <c r="U218" s="21">
        <f t="shared" si="68"/>
        <v>2.083333333333337E-2</v>
      </c>
      <c r="V218" s="22">
        <f t="shared" si="69"/>
        <v>2.083333333333337E-2</v>
      </c>
      <c r="W218" s="24">
        <f t="shared" si="70"/>
        <v>2.083333333333337E-2</v>
      </c>
      <c r="X218" s="21">
        <f t="shared" si="71"/>
        <v>2.083333333333337E-2</v>
      </c>
      <c r="Y218" s="21">
        <f t="shared" si="72"/>
        <v>-2.083333333333337E-2</v>
      </c>
      <c r="Z218" s="21">
        <f t="shared" si="73"/>
        <v>2.083333333333337E-2</v>
      </c>
      <c r="AA218" s="25">
        <f t="shared" si="74"/>
        <v>2.083333333333337E-2</v>
      </c>
    </row>
    <row r="219" spans="2:27" ht="15.75" thickBot="1">
      <c r="B219" s="224"/>
      <c r="C219" s="228"/>
      <c r="D219" s="148">
        <v>43683</v>
      </c>
      <c r="E219" s="66" t="s">
        <v>39</v>
      </c>
      <c r="F219" s="3">
        <v>0.33333333333333331</v>
      </c>
      <c r="G219" s="3">
        <v>0.8125</v>
      </c>
      <c r="H219" s="3">
        <v>0</v>
      </c>
      <c r="I219" s="7"/>
      <c r="J219" s="5">
        <f t="shared" si="58"/>
        <v>0</v>
      </c>
      <c r="K219" s="21">
        <f t="shared" si="59"/>
        <v>0.45833333333333331</v>
      </c>
      <c r="L219" s="22">
        <f t="shared" si="60"/>
        <v>0.45833333333333331</v>
      </c>
      <c r="M219" s="22">
        <f t="shared" si="61"/>
        <v>-4.1666666666666685E-2</v>
      </c>
      <c r="N219" s="22">
        <f t="shared" si="62"/>
        <v>0</v>
      </c>
      <c r="O219" s="22">
        <f t="shared" si="63"/>
        <v>0.45833333333333331</v>
      </c>
      <c r="P219" s="22">
        <f t="shared" si="64"/>
        <v>0.45833333333333331</v>
      </c>
      <c r="Q219" s="22">
        <f t="shared" si="65"/>
        <v>0.45833333333333331</v>
      </c>
      <c r="R219" s="23">
        <f t="shared" si="66"/>
        <v>0.45833333333333331</v>
      </c>
      <c r="S219" s="22">
        <f t="shared" si="76"/>
        <v>-4.166666666666663E-2</v>
      </c>
      <c r="T219" s="22">
        <f t="shared" si="67"/>
        <v>0</v>
      </c>
      <c r="U219" s="21">
        <f t="shared" si="68"/>
        <v>2.083333333333337E-2</v>
      </c>
      <c r="V219" s="22">
        <f t="shared" si="69"/>
        <v>2.083333333333337E-2</v>
      </c>
      <c r="W219" s="24">
        <f t="shared" si="70"/>
        <v>2.083333333333337E-2</v>
      </c>
      <c r="X219" s="21">
        <f t="shared" si="71"/>
        <v>2.083333333333337E-2</v>
      </c>
      <c r="Y219" s="21">
        <f t="shared" si="72"/>
        <v>-2.083333333333337E-2</v>
      </c>
      <c r="Z219" s="21">
        <f t="shared" si="73"/>
        <v>2.083333333333337E-2</v>
      </c>
      <c r="AA219" s="25">
        <f t="shared" si="74"/>
        <v>2.083333333333337E-2</v>
      </c>
    </row>
    <row r="220" spans="2:27" ht="15.75" thickBot="1">
      <c r="B220" s="224"/>
      <c r="C220" s="228"/>
      <c r="D220" s="148">
        <v>43684</v>
      </c>
      <c r="E220" s="66" t="s">
        <v>39</v>
      </c>
      <c r="F220" s="3">
        <v>0.25</v>
      </c>
      <c r="G220" s="3">
        <v>0.8125</v>
      </c>
      <c r="H220" s="3">
        <v>0</v>
      </c>
      <c r="I220" s="7"/>
      <c r="J220" s="5">
        <f t="shared" si="58"/>
        <v>0</v>
      </c>
      <c r="K220" s="21">
        <f t="shared" si="59"/>
        <v>0.49999999999999994</v>
      </c>
      <c r="L220" s="22">
        <f t="shared" si="60"/>
        <v>0.49999999999999994</v>
      </c>
      <c r="M220" s="22">
        <f t="shared" si="61"/>
        <v>-5.5511151231257827E-17</v>
      </c>
      <c r="N220" s="22">
        <f t="shared" si="62"/>
        <v>0</v>
      </c>
      <c r="O220" s="22">
        <f t="shared" si="63"/>
        <v>0.49999999999999994</v>
      </c>
      <c r="P220" s="22">
        <f t="shared" si="64"/>
        <v>0.49999999999999994</v>
      </c>
      <c r="Q220" s="22">
        <f t="shared" si="65"/>
        <v>0.49999999999999994</v>
      </c>
      <c r="R220" s="23">
        <f t="shared" si="66"/>
        <v>0.49999999999999994</v>
      </c>
      <c r="S220" s="22">
        <f t="shared" si="76"/>
        <v>4.1666666666666685E-2</v>
      </c>
      <c r="T220" s="22">
        <f t="shared" si="67"/>
        <v>4.1666666666666685E-2</v>
      </c>
      <c r="U220" s="21">
        <f t="shared" si="68"/>
        <v>2.083333333333337E-2</v>
      </c>
      <c r="V220" s="22">
        <f t="shared" si="69"/>
        <v>2.083333333333337E-2</v>
      </c>
      <c r="W220" s="24">
        <f t="shared" si="70"/>
        <v>6.2500000000000056E-2</v>
      </c>
      <c r="X220" s="21">
        <f t="shared" si="71"/>
        <v>6.2500000000000056E-2</v>
      </c>
      <c r="Y220" s="21">
        <f t="shared" si="72"/>
        <v>-6.2500000000000056E-2</v>
      </c>
      <c r="Z220" s="21">
        <f t="shared" si="73"/>
        <v>6.2500000000000056E-2</v>
      </c>
      <c r="AA220" s="25">
        <f t="shared" si="74"/>
        <v>6.2500000000000056E-2</v>
      </c>
    </row>
    <row r="221" spans="2:27" ht="15.75" thickBot="1">
      <c r="B221" s="224"/>
      <c r="C221" s="228"/>
      <c r="D221" s="148">
        <v>43685</v>
      </c>
      <c r="E221" s="66" t="s">
        <v>39</v>
      </c>
      <c r="F221" s="3">
        <v>0.33333333333333331</v>
      </c>
      <c r="G221" s="3">
        <v>0.8125</v>
      </c>
      <c r="H221" s="3">
        <v>0</v>
      </c>
      <c r="I221" s="7"/>
      <c r="J221" s="5">
        <f t="shared" si="58"/>
        <v>0</v>
      </c>
      <c r="K221" s="21">
        <f t="shared" si="59"/>
        <v>0.45833333333333331</v>
      </c>
      <c r="L221" s="22">
        <f t="shared" si="60"/>
        <v>0.45833333333333331</v>
      </c>
      <c r="M221" s="22">
        <f t="shared" si="61"/>
        <v>-4.1666666666666685E-2</v>
      </c>
      <c r="N221" s="22">
        <f t="shared" si="62"/>
        <v>0</v>
      </c>
      <c r="O221" s="22">
        <f t="shared" si="63"/>
        <v>0.45833333333333331</v>
      </c>
      <c r="P221" s="22">
        <f t="shared" si="64"/>
        <v>0.45833333333333331</v>
      </c>
      <c r="Q221" s="22">
        <f t="shared" si="65"/>
        <v>0.45833333333333331</v>
      </c>
      <c r="R221" s="23">
        <f t="shared" si="66"/>
        <v>0.45833333333333331</v>
      </c>
      <c r="S221" s="22">
        <f t="shared" si="76"/>
        <v>-4.166666666666663E-2</v>
      </c>
      <c r="T221" s="22">
        <f t="shared" si="67"/>
        <v>0</v>
      </c>
      <c r="U221" s="21">
        <f t="shared" si="68"/>
        <v>2.083333333333337E-2</v>
      </c>
      <c r="V221" s="22">
        <f t="shared" si="69"/>
        <v>2.083333333333337E-2</v>
      </c>
      <c r="W221" s="24">
        <f t="shared" si="70"/>
        <v>2.083333333333337E-2</v>
      </c>
      <c r="X221" s="21">
        <f t="shared" si="71"/>
        <v>2.083333333333337E-2</v>
      </c>
      <c r="Y221" s="21">
        <f t="shared" si="72"/>
        <v>-2.083333333333337E-2</v>
      </c>
      <c r="Z221" s="21">
        <f t="shared" si="73"/>
        <v>2.083333333333337E-2</v>
      </c>
      <c r="AA221" s="25">
        <f t="shared" si="74"/>
        <v>2.083333333333337E-2</v>
      </c>
    </row>
    <row r="222" spans="2:27" ht="15.75" thickBot="1">
      <c r="B222" s="224"/>
      <c r="C222" s="228"/>
      <c r="D222" s="148">
        <v>43686</v>
      </c>
      <c r="E222" s="66" t="s">
        <v>39</v>
      </c>
      <c r="F222" s="3">
        <v>0.25</v>
      </c>
      <c r="G222" s="3">
        <v>0.8125</v>
      </c>
      <c r="H222" s="3">
        <v>0</v>
      </c>
      <c r="I222" s="7"/>
      <c r="J222" s="5">
        <f t="shared" si="58"/>
        <v>0</v>
      </c>
      <c r="K222" s="21">
        <f t="shared" si="59"/>
        <v>0.49999999999999994</v>
      </c>
      <c r="L222" s="22">
        <f t="shared" si="60"/>
        <v>0.49999999999999994</v>
      </c>
      <c r="M222" s="22">
        <f t="shared" si="61"/>
        <v>-5.5511151231257827E-17</v>
      </c>
      <c r="N222" s="22">
        <f t="shared" si="62"/>
        <v>0</v>
      </c>
      <c r="O222" s="22">
        <f t="shared" si="63"/>
        <v>0.49999999999999994</v>
      </c>
      <c r="P222" s="22">
        <f t="shared" si="64"/>
        <v>0.49999999999999994</v>
      </c>
      <c r="Q222" s="22">
        <f t="shared" si="65"/>
        <v>0.49999999999999994</v>
      </c>
      <c r="R222" s="23">
        <f t="shared" si="66"/>
        <v>0.49999999999999994</v>
      </c>
      <c r="S222" s="22">
        <f t="shared" si="76"/>
        <v>4.1666666666666685E-2</v>
      </c>
      <c r="T222" s="22">
        <f t="shared" si="67"/>
        <v>4.1666666666666685E-2</v>
      </c>
      <c r="U222" s="21">
        <f t="shared" si="68"/>
        <v>2.083333333333337E-2</v>
      </c>
      <c r="V222" s="22">
        <f t="shared" si="69"/>
        <v>2.083333333333337E-2</v>
      </c>
      <c r="W222" s="24">
        <f t="shared" si="70"/>
        <v>6.2500000000000056E-2</v>
      </c>
      <c r="X222" s="21">
        <f t="shared" si="71"/>
        <v>6.2500000000000056E-2</v>
      </c>
      <c r="Y222" s="21">
        <f t="shared" si="72"/>
        <v>-6.2500000000000056E-2</v>
      </c>
      <c r="Z222" s="21">
        <f t="shared" si="73"/>
        <v>6.2500000000000056E-2</v>
      </c>
      <c r="AA222" s="25">
        <f t="shared" si="74"/>
        <v>6.2500000000000056E-2</v>
      </c>
    </row>
    <row r="223" spans="2:27" ht="15.75" thickBot="1">
      <c r="B223" s="224"/>
      <c r="C223" s="228"/>
      <c r="D223" s="93">
        <v>43687</v>
      </c>
      <c r="E223" s="66" t="s">
        <v>39</v>
      </c>
      <c r="F223" s="3">
        <v>0.375</v>
      </c>
      <c r="G223" s="3">
        <v>0.8125</v>
      </c>
      <c r="H223" s="3">
        <v>0</v>
      </c>
      <c r="I223" s="7">
        <f t="shared" si="75"/>
        <v>0.4375</v>
      </c>
      <c r="J223" s="5">
        <f t="shared" si="58"/>
        <v>0.4375</v>
      </c>
      <c r="K223" s="21">
        <f t="shared" si="59"/>
        <v>0.41666666666666663</v>
      </c>
      <c r="L223" s="22">
        <f t="shared" si="60"/>
        <v>0.41666666666666663</v>
      </c>
      <c r="M223" s="22">
        <f t="shared" si="61"/>
        <v>-8.333333333333337E-2</v>
      </c>
      <c r="N223" s="22">
        <f t="shared" si="62"/>
        <v>0</v>
      </c>
      <c r="O223" s="22">
        <f t="shared" si="63"/>
        <v>0.41666666666666663</v>
      </c>
      <c r="P223" s="22">
        <f t="shared" si="64"/>
        <v>-2.083333333333337E-2</v>
      </c>
      <c r="Q223" s="22">
        <f t="shared" si="65"/>
        <v>0</v>
      </c>
      <c r="R223" s="23">
        <f t="shared" si="66"/>
        <v>0</v>
      </c>
      <c r="S223" s="22">
        <f t="shared" si="76"/>
        <v>-8.3333333333333315E-2</v>
      </c>
      <c r="T223" s="22">
        <f t="shared" si="67"/>
        <v>0</v>
      </c>
      <c r="U223" s="21">
        <f t="shared" si="68"/>
        <v>2.083333333333337E-2</v>
      </c>
      <c r="V223" s="22">
        <f t="shared" si="69"/>
        <v>2.083333333333337E-2</v>
      </c>
      <c r="W223" s="24">
        <f t="shared" si="70"/>
        <v>2.083333333333337E-2</v>
      </c>
      <c r="X223" s="21">
        <f t="shared" si="71"/>
        <v>2.083333333333337E-2</v>
      </c>
      <c r="Y223" s="21">
        <f t="shared" si="72"/>
        <v>0.41666666666666663</v>
      </c>
      <c r="Z223" s="21">
        <f t="shared" si="73"/>
        <v>0.41666666666666663</v>
      </c>
      <c r="AA223" s="25">
        <f t="shared" si="74"/>
        <v>0.41666666666666663</v>
      </c>
    </row>
    <row r="224" spans="2:27" ht="15.75" thickBot="1">
      <c r="B224" s="224"/>
      <c r="C224" s="228"/>
      <c r="D224" s="93">
        <v>43688</v>
      </c>
      <c r="E224" s="66" t="s">
        <v>39</v>
      </c>
      <c r="F224" s="3">
        <v>0.33333333333333331</v>
      </c>
      <c r="G224" s="3">
        <v>0.8125</v>
      </c>
      <c r="H224" s="3">
        <v>0</v>
      </c>
      <c r="I224" s="7">
        <f t="shared" si="75"/>
        <v>0.47916666666666669</v>
      </c>
      <c r="J224" s="5">
        <f t="shared" si="58"/>
        <v>0.47916666666666669</v>
      </c>
      <c r="K224" s="21">
        <f t="shared" si="59"/>
        <v>0.45833333333333331</v>
      </c>
      <c r="L224" s="22">
        <f t="shared" si="60"/>
        <v>0.45833333333333331</v>
      </c>
      <c r="M224" s="22">
        <f t="shared" si="61"/>
        <v>-4.1666666666666685E-2</v>
      </c>
      <c r="N224" s="22">
        <f t="shared" si="62"/>
        <v>0</v>
      </c>
      <c r="O224" s="22">
        <f t="shared" si="63"/>
        <v>0.45833333333333331</v>
      </c>
      <c r="P224" s="22">
        <f t="shared" si="64"/>
        <v>-2.083333333333337E-2</v>
      </c>
      <c r="Q224" s="22">
        <f t="shared" si="65"/>
        <v>0</v>
      </c>
      <c r="R224" s="23">
        <f t="shared" si="66"/>
        <v>0</v>
      </c>
      <c r="S224" s="22">
        <f t="shared" si="76"/>
        <v>-4.166666666666663E-2</v>
      </c>
      <c r="T224" s="22">
        <f t="shared" si="67"/>
        <v>0</v>
      </c>
      <c r="U224" s="21">
        <f t="shared" si="68"/>
        <v>2.083333333333337E-2</v>
      </c>
      <c r="V224" s="22">
        <f t="shared" si="69"/>
        <v>2.083333333333337E-2</v>
      </c>
      <c r="W224" s="24">
        <f t="shared" si="70"/>
        <v>2.083333333333337E-2</v>
      </c>
      <c r="X224" s="21">
        <f t="shared" si="71"/>
        <v>2.083333333333337E-2</v>
      </c>
      <c r="Y224" s="21">
        <f t="shared" si="72"/>
        <v>0.45833333333333331</v>
      </c>
      <c r="Z224" s="21">
        <f t="shared" si="73"/>
        <v>0.45833333333333331</v>
      </c>
      <c r="AA224" s="25">
        <f t="shared" si="74"/>
        <v>0.45833333333333331</v>
      </c>
    </row>
    <row r="225" spans="2:27" ht="15.75" thickBot="1">
      <c r="B225" s="224"/>
      <c r="C225" s="228"/>
      <c r="D225" s="148">
        <v>43689</v>
      </c>
      <c r="E225" s="66" t="s">
        <v>39</v>
      </c>
      <c r="F225" s="3">
        <v>0.33333333333333331</v>
      </c>
      <c r="G225" s="3">
        <v>0.8125</v>
      </c>
      <c r="H225" s="3">
        <v>0</v>
      </c>
      <c r="I225" s="7"/>
      <c r="J225" s="5">
        <f t="shared" si="58"/>
        <v>0</v>
      </c>
      <c r="K225" s="21">
        <f t="shared" si="59"/>
        <v>0.45833333333333331</v>
      </c>
      <c r="L225" s="22">
        <f t="shared" si="60"/>
        <v>0.45833333333333331</v>
      </c>
      <c r="M225" s="22">
        <f t="shared" si="61"/>
        <v>-4.1666666666666685E-2</v>
      </c>
      <c r="N225" s="22">
        <f t="shared" si="62"/>
        <v>0</v>
      </c>
      <c r="O225" s="22">
        <f t="shared" si="63"/>
        <v>0.45833333333333331</v>
      </c>
      <c r="P225" s="22">
        <f t="shared" si="64"/>
        <v>0.45833333333333331</v>
      </c>
      <c r="Q225" s="22">
        <f t="shared" si="65"/>
        <v>0.45833333333333331</v>
      </c>
      <c r="R225" s="23">
        <f t="shared" si="66"/>
        <v>0.45833333333333331</v>
      </c>
      <c r="S225" s="22">
        <f t="shared" si="76"/>
        <v>-4.166666666666663E-2</v>
      </c>
      <c r="T225" s="22">
        <f t="shared" si="67"/>
        <v>0</v>
      </c>
      <c r="U225" s="21">
        <f t="shared" si="68"/>
        <v>2.083333333333337E-2</v>
      </c>
      <c r="V225" s="22">
        <f t="shared" si="69"/>
        <v>2.083333333333337E-2</v>
      </c>
      <c r="W225" s="24">
        <f t="shared" si="70"/>
        <v>2.083333333333337E-2</v>
      </c>
      <c r="X225" s="21">
        <f t="shared" si="71"/>
        <v>2.083333333333337E-2</v>
      </c>
      <c r="Y225" s="21">
        <f t="shared" si="72"/>
        <v>-2.083333333333337E-2</v>
      </c>
      <c r="Z225" s="21">
        <f t="shared" si="73"/>
        <v>2.083333333333337E-2</v>
      </c>
      <c r="AA225" s="25">
        <f t="shared" si="74"/>
        <v>2.083333333333337E-2</v>
      </c>
    </row>
    <row r="226" spans="2:27" ht="15.75" thickBot="1">
      <c r="B226" s="224"/>
      <c r="C226" s="228"/>
      <c r="D226" s="148">
        <v>43690</v>
      </c>
      <c r="E226" s="66" t="s">
        <v>39</v>
      </c>
      <c r="F226" s="3">
        <v>0.20833333333333334</v>
      </c>
      <c r="G226" s="3">
        <v>0.8125</v>
      </c>
      <c r="H226" s="3">
        <v>0</v>
      </c>
      <c r="I226" s="7"/>
      <c r="J226" s="5">
        <f t="shared" si="58"/>
        <v>0</v>
      </c>
      <c r="K226" s="21">
        <f t="shared" si="59"/>
        <v>0.49999999999999989</v>
      </c>
      <c r="L226" s="22">
        <f t="shared" si="60"/>
        <v>0.49999999999999989</v>
      </c>
      <c r="M226" s="22">
        <f t="shared" si="61"/>
        <v>-1.1102230246251565E-16</v>
      </c>
      <c r="N226" s="22">
        <f t="shared" si="62"/>
        <v>0</v>
      </c>
      <c r="O226" s="22">
        <f t="shared" si="63"/>
        <v>0.49999999999999989</v>
      </c>
      <c r="P226" s="22">
        <f t="shared" si="64"/>
        <v>0.49999999999999989</v>
      </c>
      <c r="Q226" s="22">
        <f t="shared" si="65"/>
        <v>0.49999999999999989</v>
      </c>
      <c r="R226" s="23">
        <f t="shared" si="66"/>
        <v>0.49999999999999989</v>
      </c>
      <c r="S226" s="22">
        <f t="shared" si="76"/>
        <v>8.3333333333333343E-2</v>
      </c>
      <c r="T226" s="22">
        <f t="shared" si="67"/>
        <v>8.3333333333333343E-2</v>
      </c>
      <c r="U226" s="21">
        <f t="shared" si="68"/>
        <v>2.083333333333337E-2</v>
      </c>
      <c r="V226" s="22">
        <f t="shared" si="69"/>
        <v>2.083333333333337E-2</v>
      </c>
      <c r="W226" s="24">
        <f t="shared" si="70"/>
        <v>0.10416666666666671</v>
      </c>
      <c r="X226" s="21">
        <f t="shared" si="71"/>
        <v>0.10416666666666671</v>
      </c>
      <c r="Y226" s="21">
        <f t="shared" si="72"/>
        <v>-0.10416666666666671</v>
      </c>
      <c r="Z226" s="21">
        <f t="shared" si="73"/>
        <v>0.10416666666666671</v>
      </c>
      <c r="AA226" s="25">
        <f t="shared" si="74"/>
        <v>0.10416666666666671</v>
      </c>
    </row>
    <row r="227" spans="2:27" ht="15.75" thickBot="1">
      <c r="B227" s="224"/>
      <c r="C227" s="228"/>
      <c r="D227" s="148">
        <v>43691</v>
      </c>
      <c r="E227" s="66" t="s">
        <v>39</v>
      </c>
      <c r="F227" s="3">
        <v>0.33333333333333331</v>
      </c>
      <c r="G227" s="3">
        <v>0.8125</v>
      </c>
      <c r="H227" s="3">
        <v>0</v>
      </c>
      <c r="I227" s="7"/>
      <c r="J227" s="5">
        <f t="shared" si="58"/>
        <v>0</v>
      </c>
      <c r="K227" s="21">
        <f t="shared" si="59"/>
        <v>0.45833333333333331</v>
      </c>
      <c r="L227" s="22">
        <f t="shared" si="60"/>
        <v>0.45833333333333331</v>
      </c>
      <c r="M227" s="22">
        <f t="shared" si="61"/>
        <v>-4.1666666666666685E-2</v>
      </c>
      <c r="N227" s="22">
        <f t="shared" si="62"/>
        <v>0</v>
      </c>
      <c r="O227" s="22">
        <f t="shared" si="63"/>
        <v>0.45833333333333331</v>
      </c>
      <c r="P227" s="22">
        <f t="shared" si="64"/>
        <v>0.45833333333333331</v>
      </c>
      <c r="Q227" s="22">
        <f t="shared" si="65"/>
        <v>0.45833333333333331</v>
      </c>
      <c r="R227" s="23">
        <f t="shared" si="66"/>
        <v>0.45833333333333331</v>
      </c>
      <c r="S227" s="22">
        <f t="shared" si="76"/>
        <v>-4.166666666666663E-2</v>
      </c>
      <c r="T227" s="22">
        <f t="shared" si="67"/>
        <v>0</v>
      </c>
      <c r="U227" s="21">
        <f t="shared" si="68"/>
        <v>2.083333333333337E-2</v>
      </c>
      <c r="V227" s="22">
        <f t="shared" si="69"/>
        <v>2.083333333333337E-2</v>
      </c>
      <c r="W227" s="24">
        <f t="shared" si="70"/>
        <v>2.083333333333337E-2</v>
      </c>
      <c r="X227" s="21">
        <f t="shared" si="71"/>
        <v>2.083333333333337E-2</v>
      </c>
      <c r="Y227" s="21">
        <f t="shared" si="72"/>
        <v>-2.083333333333337E-2</v>
      </c>
      <c r="Z227" s="21">
        <f t="shared" si="73"/>
        <v>2.083333333333337E-2</v>
      </c>
      <c r="AA227" s="25">
        <f t="shared" si="74"/>
        <v>2.083333333333337E-2</v>
      </c>
    </row>
    <row r="228" spans="2:27" ht="15.75" thickBot="1">
      <c r="B228" s="224"/>
      <c r="C228" s="228"/>
      <c r="D228" s="93">
        <v>43692</v>
      </c>
      <c r="E228" s="66" t="s">
        <v>39</v>
      </c>
      <c r="F228" s="3">
        <v>0.33333333333333331</v>
      </c>
      <c r="G228" s="3">
        <v>0.8125</v>
      </c>
      <c r="H228" s="3">
        <v>0</v>
      </c>
      <c r="I228" s="7">
        <f t="shared" si="75"/>
        <v>0.47916666666666669</v>
      </c>
      <c r="J228" s="5">
        <f t="shared" si="58"/>
        <v>0.47916666666666669</v>
      </c>
      <c r="K228" s="21">
        <f t="shared" si="59"/>
        <v>0.45833333333333331</v>
      </c>
      <c r="L228" s="22">
        <f t="shared" si="60"/>
        <v>0.45833333333333331</v>
      </c>
      <c r="M228" s="22">
        <f t="shared" si="61"/>
        <v>-4.1666666666666685E-2</v>
      </c>
      <c r="N228" s="22">
        <f t="shared" si="62"/>
        <v>0</v>
      </c>
      <c r="O228" s="22">
        <f t="shared" si="63"/>
        <v>0.45833333333333331</v>
      </c>
      <c r="P228" s="22">
        <f t="shared" si="64"/>
        <v>-2.083333333333337E-2</v>
      </c>
      <c r="Q228" s="22">
        <f t="shared" si="65"/>
        <v>0</v>
      </c>
      <c r="R228" s="23">
        <f t="shared" si="66"/>
        <v>0</v>
      </c>
      <c r="S228" s="22">
        <f t="shared" si="76"/>
        <v>-4.166666666666663E-2</v>
      </c>
      <c r="T228" s="22">
        <f t="shared" si="67"/>
        <v>0</v>
      </c>
      <c r="U228" s="21">
        <f t="shared" si="68"/>
        <v>2.083333333333337E-2</v>
      </c>
      <c r="V228" s="22">
        <f t="shared" si="69"/>
        <v>2.083333333333337E-2</v>
      </c>
      <c r="W228" s="24">
        <f t="shared" si="70"/>
        <v>2.083333333333337E-2</v>
      </c>
      <c r="X228" s="21">
        <f t="shared" si="71"/>
        <v>2.083333333333337E-2</v>
      </c>
      <c r="Y228" s="21">
        <f t="shared" si="72"/>
        <v>0.45833333333333331</v>
      </c>
      <c r="Z228" s="21">
        <f t="shared" si="73"/>
        <v>0.45833333333333331</v>
      </c>
      <c r="AA228" s="25">
        <f t="shared" si="74"/>
        <v>0.45833333333333331</v>
      </c>
    </row>
    <row r="229" spans="2:27" ht="15.75" thickBot="1">
      <c r="B229" s="224"/>
      <c r="C229" s="228"/>
      <c r="D229" s="148">
        <v>43693</v>
      </c>
      <c r="E229" s="66" t="s">
        <v>39</v>
      </c>
      <c r="F229" s="3">
        <v>0.25</v>
      </c>
      <c r="G229" s="3">
        <v>0.8125</v>
      </c>
      <c r="H229" s="3">
        <v>0</v>
      </c>
      <c r="I229" s="7"/>
      <c r="J229" s="5">
        <f t="shared" si="58"/>
        <v>0</v>
      </c>
      <c r="K229" s="21">
        <f t="shared" si="59"/>
        <v>0.49999999999999994</v>
      </c>
      <c r="L229" s="22">
        <f t="shared" si="60"/>
        <v>0.49999999999999994</v>
      </c>
      <c r="M229" s="22">
        <f t="shared" si="61"/>
        <v>-5.5511151231257827E-17</v>
      </c>
      <c r="N229" s="22">
        <f t="shared" si="62"/>
        <v>0</v>
      </c>
      <c r="O229" s="22">
        <f t="shared" si="63"/>
        <v>0.49999999999999994</v>
      </c>
      <c r="P229" s="22">
        <f t="shared" si="64"/>
        <v>0.49999999999999994</v>
      </c>
      <c r="Q229" s="22">
        <f t="shared" si="65"/>
        <v>0.49999999999999994</v>
      </c>
      <c r="R229" s="23">
        <f t="shared" si="66"/>
        <v>0.49999999999999994</v>
      </c>
      <c r="S229" s="22">
        <f t="shared" si="76"/>
        <v>4.1666666666666685E-2</v>
      </c>
      <c r="T229" s="22">
        <f t="shared" si="67"/>
        <v>4.1666666666666685E-2</v>
      </c>
      <c r="U229" s="21">
        <f t="shared" si="68"/>
        <v>2.083333333333337E-2</v>
      </c>
      <c r="V229" s="22">
        <f t="shared" si="69"/>
        <v>2.083333333333337E-2</v>
      </c>
      <c r="W229" s="24">
        <f t="shared" si="70"/>
        <v>6.2500000000000056E-2</v>
      </c>
      <c r="X229" s="21">
        <f t="shared" si="71"/>
        <v>6.2500000000000056E-2</v>
      </c>
      <c r="Y229" s="21">
        <f t="shared" si="72"/>
        <v>-6.2500000000000056E-2</v>
      </c>
      <c r="Z229" s="21">
        <f t="shared" si="73"/>
        <v>6.2500000000000056E-2</v>
      </c>
      <c r="AA229" s="25">
        <f t="shared" si="74"/>
        <v>6.2500000000000056E-2</v>
      </c>
    </row>
    <row r="230" spans="2:27" ht="15.75" thickBot="1">
      <c r="B230" s="224"/>
      <c r="C230" s="228"/>
      <c r="D230" s="93">
        <v>43694</v>
      </c>
      <c r="E230" s="66" t="s">
        <v>39</v>
      </c>
      <c r="F230" s="3">
        <v>0.33333333333333331</v>
      </c>
      <c r="G230" s="3">
        <v>0.8125</v>
      </c>
      <c r="H230" s="3">
        <v>0</v>
      </c>
      <c r="I230" s="7">
        <f t="shared" si="75"/>
        <v>0.47916666666666669</v>
      </c>
      <c r="J230" s="5">
        <f t="shared" si="58"/>
        <v>0.47916666666666669</v>
      </c>
      <c r="K230" s="21">
        <f t="shared" si="59"/>
        <v>0.45833333333333331</v>
      </c>
      <c r="L230" s="22">
        <f t="shared" si="60"/>
        <v>0.45833333333333331</v>
      </c>
      <c r="M230" s="22">
        <f t="shared" si="61"/>
        <v>-4.1666666666666685E-2</v>
      </c>
      <c r="N230" s="22">
        <f t="shared" si="62"/>
        <v>0</v>
      </c>
      <c r="O230" s="22">
        <f t="shared" si="63"/>
        <v>0.45833333333333331</v>
      </c>
      <c r="P230" s="22">
        <f t="shared" si="64"/>
        <v>-2.083333333333337E-2</v>
      </c>
      <c r="Q230" s="22">
        <f t="shared" si="65"/>
        <v>0</v>
      </c>
      <c r="R230" s="23">
        <f t="shared" si="66"/>
        <v>0</v>
      </c>
      <c r="S230" s="22">
        <f t="shared" si="76"/>
        <v>-4.166666666666663E-2</v>
      </c>
      <c r="T230" s="22">
        <f t="shared" si="67"/>
        <v>0</v>
      </c>
      <c r="U230" s="21">
        <f t="shared" si="68"/>
        <v>2.083333333333337E-2</v>
      </c>
      <c r="V230" s="22">
        <f t="shared" si="69"/>
        <v>2.083333333333337E-2</v>
      </c>
      <c r="W230" s="24">
        <f t="shared" si="70"/>
        <v>2.083333333333337E-2</v>
      </c>
      <c r="X230" s="21">
        <f t="shared" si="71"/>
        <v>2.083333333333337E-2</v>
      </c>
      <c r="Y230" s="21">
        <f t="shared" si="72"/>
        <v>0.45833333333333331</v>
      </c>
      <c r="Z230" s="21">
        <f t="shared" si="73"/>
        <v>0.45833333333333331</v>
      </c>
      <c r="AA230" s="25">
        <f t="shared" si="74"/>
        <v>0.45833333333333331</v>
      </c>
    </row>
    <row r="231" spans="2:27" ht="15.75" thickBot="1">
      <c r="B231" s="224"/>
      <c r="C231" s="228"/>
      <c r="D231" s="93">
        <v>43695</v>
      </c>
      <c r="E231" s="66" t="s">
        <v>39</v>
      </c>
      <c r="F231" s="3">
        <v>0.33333333333333331</v>
      </c>
      <c r="G231" s="3">
        <v>0.8125</v>
      </c>
      <c r="H231" s="3">
        <v>0</v>
      </c>
      <c r="I231" s="7">
        <f t="shared" si="75"/>
        <v>0.47916666666666669</v>
      </c>
      <c r="J231" s="5">
        <f t="shared" si="58"/>
        <v>0.47916666666666669</v>
      </c>
      <c r="K231" s="21">
        <f t="shared" si="59"/>
        <v>0.45833333333333331</v>
      </c>
      <c r="L231" s="22">
        <f t="shared" si="60"/>
        <v>0.45833333333333331</v>
      </c>
      <c r="M231" s="22">
        <f t="shared" si="61"/>
        <v>-4.1666666666666685E-2</v>
      </c>
      <c r="N231" s="22">
        <f t="shared" si="62"/>
        <v>0</v>
      </c>
      <c r="O231" s="22">
        <f t="shared" si="63"/>
        <v>0.45833333333333331</v>
      </c>
      <c r="P231" s="22">
        <f t="shared" si="64"/>
        <v>-2.083333333333337E-2</v>
      </c>
      <c r="Q231" s="22">
        <f t="shared" si="65"/>
        <v>0</v>
      </c>
      <c r="R231" s="23">
        <f t="shared" si="66"/>
        <v>0</v>
      </c>
      <c r="S231" s="22">
        <f t="shared" si="76"/>
        <v>-4.166666666666663E-2</v>
      </c>
      <c r="T231" s="22">
        <f t="shared" si="67"/>
        <v>0</v>
      </c>
      <c r="U231" s="21">
        <f t="shared" si="68"/>
        <v>2.083333333333337E-2</v>
      </c>
      <c r="V231" s="22">
        <f t="shared" si="69"/>
        <v>2.083333333333337E-2</v>
      </c>
      <c r="W231" s="24">
        <f t="shared" si="70"/>
        <v>2.083333333333337E-2</v>
      </c>
      <c r="X231" s="21">
        <f t="shared" si="71"/>
        <v>2.083333333333337E-2</v>
      </c>
      <c r="Y231" s="21">
        <f t="shared" si="72"/>
        <v>0.45833333333333331</v>
      </c>
      <c r="Z231" s="21">
        <f t="shared" si="73"/>
        <v>0.45833333333333331</v>
      </c>
      <c r="AA231" s="25">
        <f t="shared" si="74"/>
        <v>0.45833333333333331</v>
      </c>
    </row>
    <row r="232" spans="2:27" ht="15.75" thickBot="1">
      <c r="B232" s="225"/>
      <c r="C232" s="228"/>
      <c r="D232" s="148">
        <v>43696</v>
      </c>
      <c r="E232" s="66" t="s">
        <v>39</v>
      </c>
      <c r="F232" s="3">
        <v>0.33333333333333331</v>
      </c>
      <c r="G232" s="3">
        <v>0.8125</v>
      </c>
      <c r="H232" s="3">
        <v>0</v>
      </c>
      <c r="I232" s="7"/>
      <c r="J232" s="5">
        <f t="shared" si="58"/>
        <v>0</v>
      </c>
      <c r="K232" s="21">
        <f t="shared" si="59"/>
        <v>0.45833333333333331</v>
      </c>
      <c r="L232" s="22">
        <f t="shared" si="60"/>
        <v>0.45833333333333331</v>
      </c>
      <c r="M232" s="22">
        <f t="shared" si="61"/>
        <v>-4.1666666666666685E-2</v>
      </c>
      <c r="N232" s="22">
        <f t="shared" si="62"/>
        <v>0</v>
      </c>
      <c r="O232" s="22">
        <f t="shared" si="63"/>
        <v>0.45833333333333331</v>
      </c>
      <c r="P232" s="22">
        <f t="shared" si="64"/>
        <v>0.45833333333333331</v>
      </c>
      <c r="Q232" s="22">
        <f t="shared" si="65"/>
        <v>0.45833333333333331</v>
      </c>
      <c r="R232" s="23">
        <f t="shared" si="66"/>
        <v>0.45833333333333331</v>
      </c>
      <c r="S232" s="22">
        <f t="shared" si="76"/>
        <v>-4.166666666666663E-2</v>
      </c>
      <c r="T232" s="22">
        <f t="shared" si="67"/>
        <v>0</v>
      </c>
      <c r="U232" s="21">
        <f t="shared" si="68"/>
        <v>2.083333333333337E-2</v>
      </c>
      <c r="V232" s="22">
        <f t="shared" si="69"/>
        <v>2.083333333333337E-2</v>
      </c>
      <c r="W232" s="24">
        <f t="shared" si="70"/>
        <v>2.083333333333337E-2</v>
      </c>
      <c r="X232" s="21">
        <f t="shared" si="71"/>
        <v>2.083333333333337E-2</v>
      </c>
      <c r="Y232" s="21">
        <f t="shared" si="72"/>
        <v>-2.083333333333337E-2</v>
      </c>
      <c r="Z232" s="21">
        <f t="shared" si="73"/>
        <v>2.083333333333337E-2</v>
      </c>
      <c r="AA232" s="25">
        <f t="shared" si="74"/>
        <v>2.083333333333337E-2</v>
      </c>
    </row>
    <row r="233" spans="2:27" ht="15.75" thickBot="1">
      <c r="B233" s="99" t="s">
        <v>9</v>
      </c>
      <c r="C233" s="228"/>
      <c r="D233" s="148">
        <v>43697</v>
      </c>
      <c r="E233" s="66" t="s">
        <v>39</v>
      </c>
      <c r="F233" s="3">
        <v>0.33333333333333331</v>
      </c>
      <c r="G233" s="3">
        <v>0.8125</v>
      </c>
      <c r="H233" s="3">
        <v>0</v>
      </c>
      <c r="I233" s="7"/>
      <c r="J233" s="5">
        <f t="shared" si="58"/>
        <v>0</v>
      </c>
      <c r="K233" s="21">
        <f t="shared" si="59"/>
        <v>0.45833333333333331</v>
      </c>
      <c r="L233" s="22">
        <f t="shared" si="60"/>
        <v>0.45833333333333331</v>
      </c>
      <c r="M233" s="22">
        <f t="shared" si="61"/>
        <v>-4.1666666666666685E-2</v>
      </c>
      <c r="N233" s="22">
        <f t="shared" si="62"/>
        <v>0</v>
      </c>
      <c r="O233" s="22">
        <f t="shared" si="63"/>
        <v>0.45833333333333331</v>
      </c>
      <c r="P233" s="22">
        <f t="shared" si="64"/>
        <v>0.45833333333333331</v>
      </c>
      <c r="Q233" s="22">
        <f t="shared" si="65"/>
        <v>0.45833333333333331</v>
      </c>
      <c r="R233" s="23">
        <f t="shared" si="66"/>
        <v>0.45833333333333331</v>
      </c>
      <c r="S233" s="22">
        <f t="shared" si="76"/>
        <v>-4.166666666666663E-2</v>
      </c>
      <c r="T233" s="22">
        <f t="shared" si="67"/>
        <v>0</v>
      </c>
      <c r="U233" s="21">
        <f t="shared" si="68"/>
        <v>2.083333333333337E-2</v>
      </c>
      <c r="V233" s="22">
        <f t="shared" si="69"/>
        <v>2.083333333333337E-2</v>
      </c>
      <c r="W233" s="24">
        <f t="shared" si="70"/>
        <v>2.083333333333337E-2</v>
      </c>
      <c r="X233" s="21">
        <f t="shared" si="71"/>
        <v>2.083333333333337E-2</v>
      </c>
      <c r="Y233" s="21">
        <f t="shared" si="72"/>
        <v>-2.083333333333337E-2</v>
      </c>
      <c r="Z233" s="21">
        <f t="shared" si="73"/>
        <v>2.083333333333337E-2</v>
      </c>
      <c r="AA233" s="25">
        <f t="shared" si="74"/>
        <v>2.083333333333337E-2</v>
      </c>
    </row>
    <row r="234" spans="2:27" ht="15.75" thickBot="1">
      <c r="B234" s="223">
        <f>SUM(AA214:AA244)</f>
        <v>4.2708333333333348</v>
      </c>
      <c r="C234" s="228"/>
      <c r="D234" s="148">
        <v>43698</v>
      </c>
      <c r="E234" s="66" t="s">
        <v>39</v>
      </c>
      <c r="F234" s="3">
        <v>0.33333333333333331</v>
      </c>
      <c r="G234" s="3">
        <v>0.8125</v>
      </c>
      <c r="H234" s="3">
        <v>0</v>
      </c>
      <c r="I234" s="7"/>
      <c r="J234" s="5">
        <f t="shared" si="58"/>
        <v>0</v>
      </c>
      <c r="K234" s="21">
        <f t="shared" si="59"/>
        <v>0.45833333333333331</v>
      </c>
      <c r="L234" s="22">
        <f t="shared" si="60"/>
        <v>0.45833333333333331</v>
      </c>
      <c r="M234" s="22">
        <f t="shared" si="61"/>
        <v>-4.1666666666666685E-2</v>
      </c>
      <c r="N234" s="22">
        <f t="shared" si="62"/>
        <v>0</v>
      </c>
      <c r="O234" s="22">
        <f t="shared" si="63"/>
        <v>0.45833333333333331</v>
      </c>
      <c r="P234" s="22">
        <f t="shared" si="64"/>
        <v>0.45833333333333331</v>
      </c>
      <c r="Q234" s="22">
        <f t="shared" si="65"/>
        <v>0.45833333333333331</v>
      </c>
      <c r="R234" s="23">
        <f t="shared" si="66"/>
        <v>0.45833333333333331</v>
      </c>
      <c r="S234" s="22">
        <f t="shared" si="76"/>
        <v>-4.166666666666663E-2</v>
      </c>
      <c r="T234" s="22">
        <f t="shared" si="67"/>
        <v>0</v>
      </c>
      <c r="U234" s="21">
        <f t="shared" si="68"/>
        <v>2.083333333333337E-2</v>
      </c>
      <c r="V234" s="22">
        <f t="shared" si="69"/>
        <v>2.083333333333337E-2</v>
      </c>
      <c r="W234" s="24">
        <f t="shared" si="70"/>
        <v>2.083333333333337E-2</v>
      </c>
      <c r="X234" s="21">
        <f t="shared" si="71"/>
        <v>2.083333333333337E-2</v>
      </c>
      <c r="Y234" s="21">
        <f t="shared" si="72"/>
        <v>-2.083333333333337E-2</v>
      </c>
      <c r="Z234" s="21">
        <f t="shared" si="73"/>
        <v>2.083333333333337E-2</v>
      </c>
      <c r="AA234" s="25">
        <f t="shared" si="74"/>
        <v>2.083333333333337E-2</v>
      </c>
    </row>
    <row r="235" spans="2:27" ht="15.75" thickBot="1">
      <c r="B235" s="224"/>
      <c r="C235" s="228"/>
      <c r="D235" s="148">
        <v>43699</v>
      </c>
      <c r="E235" s="66" t="s">
        <v>39</v>
      </c>
      <c r="F235" s="3">
        <v>0.33333333333333331</v>
      </c>
      <c r="G235" s="3">
        <v>0.8125</v>
      </c>
      <c r="H235" s="3">
        <v>0</v>
      </c>
      <c r="I235" s="7"/>
      <c r="J235" s="5">
        <f t="shared" si="58"/>
        <v>0</v>
      </c>
      <c r="K235" s="21">
        <f t="shared" si="59"/>
        <v>0.45833333333333331</v>
      </c>
      <c r="L235" s="22">
        <f t="shared" si="60"/>
        <v>0.45833333333333331</v>
      </c>
      <c r="M235" s="22">
        <f t="shared" si="61"/>
        <v>-4.1666666666666685E-2</v>
      </c>
      <c r="N235" s="22">
        <f t="shared" si="62"/>
        <v>0</v>
      </c>
      <c r="O235" s="22">
        <f t="shared" si="63"/>
        <v>0.45833333333333331</v>
      </c>
      <c r="P235" s="22">
        <f t="shared" si="64"/>
        <v>0.45833333333333331</v>
      </c>
      <c r="Q235" s="22">
        <f t="shared" si="65"/>
        <v>0.45833333333333331</v>
      </c>
      <c r="R235" s="23">
        <f t="shared" si="66"/>
        <v>0.45833333333333331</v>
      </c>
      <c r="S235" s="22">
        <f t="shared" si="76"/>
        <v>-4.166666666666663E-2</v>
      </c>
      <c r="T235" s="22">
        <f t="shared" si="67"/>
        <v>0</v>
      </c>
      <c r="U235" s="21">
        <f t="shared" si="68"/>
        <v>2.083333333333337E-2</v>
      </c>
      <c r="V235" s="22">
        <f t="shared" si="69"/>
        <v>2.083333333333337E-2</v>
      </c>
      <c r="W235" s="24">
        <f t="shared" si="70"/>
        <v>2.083333333333337E-2</v>
      </c>
      <c r="X235" s="21">
        <f t="shared" si="71"/>
        <v>2.083333333333337E-2</v>
      </c>
      <c r="Y235" s="21">
        <f t="shared" si="72"/>
        <v>-2.083333333333337E-2</v>
      </c>
      <c r="Z235" s="21">
        <f t="shared" si="73"/>
        <v>2.083333333333337E-2</v>
      </c>
      <c r="AA235" s="25">
        <f t="shared" si="74"/>
        <v>2.083333333333337E-2</v>
      </c>
    </row>
    <row r="236" spans="2:27" ht="15.75" thickBot="1">
      <c r="B236" s="224"/>
      <c r="C236" s="228"/>
      <c r="D236" s="148">
        <v>43700</v>
      </c>
      <c r="E236" s="66" t="s">
        <v>39</v>
      </c>
      <c r="F236" s="3">
        <v>0.25</v>
      </c>
      <c r="G236" s="3">
        <v>0.8125</v>
      </c>
      <c r="H236" s="3">
        <v>0</v>
      </c>
      <c r="I236" s="7"/>
      <c r="J236" s="5">
        <f t="shared" si="58"/>
        <v>0</v>
      </c>
      <c r="K236" s="21">
        <f t="shared" si="59"/>
        <v>0.49999999999999994</v>
      </c>
      <c r="L236" s="22">
        <f t="shared" si="60"/>
        <v>0.49999999999999994</v>
      </c>
      <c r="M236" s="22">
        <f t="shared" si="61"/>
        <v>-5.5511151231257827E-17</v>
      </c>
      <c r="N236" s="22">
        <f t="shared" si="62"/>
        <v>0</v>
      </c>
      <c r="O236" s="22">
        <f t="shared" si="63"/>
        <v>0.49999999999999994</v>
      </c>
      <c r="P236" s="22">
        <f t="shared" si="64"/>
        <v>0.49999999999999994</v>
      </c>
      <c r="Q236" s="22">
        <f t="shared" si="65"/>
        <v>0.49999999999999994</v>
      </c>
      <c r="R236" s="23">
        <f t="shared" si="66"/>
        <v>0.49999999999999994</v>
      </c>
      <c r="S236" s="22">
        <f t="shared" si="76"/>
        <v>4.1666666666666685E-2</v>
      </c>
      <c r="T236" s="22">
        <f t="shared" si="67"/>
        <v>4.1666666666666685E-2</v>
      </c>
      <c r="U236" s="21">
        <f t="shared" si="68"/>
        <v>2.083333333333337E-2</v>
      </c>
      <c r="V236" s="22">
        <f t="shared" si="69"/>
        <v>2.083333333333337E-2</v>
      </c>
      <c r="W236" s="24">
        <f t="shared" si="70"/>
        <v>6.2500000000000056E-2</v>
      </c>
      <c r="X236" s="21">
        <f t="shared" si="71"/>
        <v>6.2500000000000056E-2</v>
      </c>
      <c r="Y236" s="21">
        <f t="shared" si="72"/>
        <v>-6.2500000000000056E-2</v>
      </c>
      <c r="Z236" s="21">
        <f t="shared" si="73"/>
        <v>6.2500000000000056E-2</v>
      </c>
      <c r="AA236" s="25">
        <f t="shared" si="74"/>
        <v>6.2500000000000056E-2</v>
      </c>
    </row>
    <row r="237" spans="2:27" ht="15.75" thickBot="1">
      <c r="B237" s="224"/>
      <c r="C237" s="228"/>
      <c r="D237" s="93">
        <v>43701</v>
      </c>
      <c r="E237" s="66" t="s">
        <v>39</v>
      </c>
      <c r="F237" s="3">
        <v>0.33333333333333331</v>
      </c>
      <c r="G237" s="3">
        <v>0.8125</v>
      </c>
      <c r="H237" s="3">
        <v>0</v>
      </c>
      <c r="I237" s="7">
        <f t="shared" si="75"/>
        <v>0.47916666666666669</v>
      </c>
      <c r="J237" s="5">
        <f t="shared" si="58"/>
        <v>0.47916666666666669</v>
      </c>
      <c r="K237" s="21">
        <f t="shared" si="59"/>
        <v>0.45833333333333331</v>
      </c>
      <c r="L237" s="22">
        <f t="shared" si="60"/>
        <v>0.45833333333333331</v>
      </c>
      <c r="M237" s="22">
        <f t="shared" si="61"/>
        <v>-4.1666666666666685E-2</v>
      </c>
      <c r="N237" s="22">
        <f t="shared" si="62"/>
        <v>0</v>
      </c>
      <c r="O237" s="22">
        <f t="shared" si="63"/>
        <v>0.45833333333333331</v>
      </c>
      <c r="P237" s="22">
        <f t="shared" si="64"/>
        <v>-2.083333333333337E-2</v>
      </c>
      <c r="Q237" s="22">
        <f t="shared" si="65"/>
        <v>0</v>
      </c>
      <c r="R237" s="23">
        <f t="shared" si="66"/>
        <v>0</v>
      </c>
      <c r="S237" s="22">
        <f t="shared" si="76"/>
        <v>-4.166666666666663E-2</v>
      </c>
      <c r="T237" s="22">
        <f t="shared" si="67"/>
        <v>0</v>
      </c>
      <c r="U237" s="21">
        <f t="shared" si="68"/>
        <v>2.083333333333337E-2</v>
      </c>
      <c r="V237" s="22">
        <f t="shared" si="69"/>
        <v>2.083333333333337E-2</v>
      </c>
      <c r="W237" s="24">
        <f t="shared" si="70"/>
        <v>2.083333333333337E-2</v>
      </c>
      <c r="X237" s="21">
        <f t="shared" si="71"/>
        <v>2.083333333333337E-2</v>
      </c>
      <c r="Y237" s="21">
        <f t="shared" si="72"/>
        <v>0.45833333333333331</v>
      </c>
      <c r="Z237" s="21">
        <f t="shared" si="73"/>
        <v>0.45833333333333331</v>
      </c>
      <c r="AA237" s="25">
        <f t="shared" si="74"/>
        <v>0.45833333333333331</v>
      </c>
    </row>
    <row r="238" spans="2:27" ht="15.75" thickBot="1">
      <c r="B238" s="224"/>
      <c r="C238" s="228"/>
      <c r="D238" s="93">
        <v>43702</v>
      </c>
      <c r="E238" s="66" t="s">
        <v>39</v>
      </c>
      <c r="F238" s="3">
        <v>0.33333333333333331</v>
      </c>
      <c r="G238" s="3">
        <v>0.8125</v>
      </c>
      <c r="H238" s="3">
        <v>0</v>
      </c>
      <c r="I238" s="7">
        <f t="shared" si="75"/>
        <v>0.47916666666666669</v>
      </c>
      <c r="J238" s="5">
        <f t="shared" si="58"/>
        <v>0.47916666666666669</v>
      </c>
      <c r="K238" s="21">
        <f t="shared" si="59"/>
        <v>0.45833333333333331</v>
      </c>
      <c r="L238" s="22">
        <f t="shared" si="60"/>
        <v>0.45833333333333331</v>
      </c>
      <c r="M238" s="22">
        <f t="shared" si="61"/>
        <v>-4.1666666666666685E-2</v>
      </c>
      <c r="N238" s="22">
        <f t="shared" si="62"/>
        <v>0</v>
      </c>
      <c r="O238" s="22">
        <f t="shared" si="63"/>
        <v>0.45833333333333331</v>
      </c>
      <c r="P238" s="22">
        <f t="shared" si="64"/>
        <v>-2.083333333333337E-2</v>
      </c>
      <c r="Q238" s="22">
        <f t="shared" si="65"/>
        <v>0</v>
      </c>
      <c r="R238" s="23">
        <f t="shared" si="66"/>
        <v>0</v>
      </c>
      <c r="S238" s="22">
        <f t="shared" si="76"/>
        <v>-4.166666666666663E-2</v>
      </c>
      <c r="T238" s="22">
        <f t="shared" si="67"/>
        <v>0</v>
      </c>
      <c r="U238" s="21">
        <f t="shared" si="68"/>
        <v>2.083333333333337E-2</v>
      </c>
      <c r="V238" s="22">
        <f t="shared" si="69"/>
        <v>2.083333333333337E-2</v>
      </c>
      <c r="W238" s="24">
        <f t="shared" si="70"/>
        <v>2.083333333333337E-2</v>
      </c>
      <c r="X238" s="21">
        <f t="shared" si="71"/>
        <v>2.083333333333337E-2</v>
      </c>
      <c r="Y238" s="21">
        <f t="shared" si="72"/>
        <v>0.45833333333333331</v>
      </c>
      <c r="Z238" s="21">
        <f t="shared" si="73"/>
        <v>0.45833333333333331</v>
      </c>
      <c r="AA238" s="25">
        <f t="shared" si="74"/>
        <v>0.45833333333333331</v>
      </c>
    </row>
    <row r="239" spans="2:27" ht="15.75" thickBot="1">
      <c r="B239" s="224"/>
      <c r="C239" s="228"/>
      <c r="D239" s="148">
        <v>43703</v>
      </c>
      <c r="E239" s="66" t="s">
        <v>39</v>
      </c>
      <c r="F239" s="3">
        <v>0.33333333333333331</v>
      </c>
      <c r="G239" s="3">
        <v>0.8125</v>
      </c>
      <c r="H239" s="3">
        <v>0</v>
      </c>
      <c r="I239" s="7"/>
      <c r="J239" s="5">
        <f t="shared" si="58"/>
        <v>0</v>
      </c>
      <c r="K239" s="21">
        <f t="shared" si="59"/>
        <v>0.45833333333333331</v>
      </c>
      <c r="L239" s="22">
        <f t="shared" si="60"/>
        <v>0.45833333333333331</v>
      </c>
      <c r="M239" s="22">
        <f t="shared" si="61"/>
        <v>-4.1666666666666685E-2</v>
      </c>
      <c r="N239" s="22">
        <f t="shared" si="62"/>
        <v>0</v>
      </c>
      <c r="O239" s="22">
        <f t="shared" si="63"/>
        <v>0.45833333333333331</v>
      </c>
      <c r="P239" s="22">
        <f t="shared" si="64"/>
        <v>0.45833333333333331</v>
      </c>
      <c r="Q239" s="22">
        <f t="shared" si="65"/>
        <v>0.45833333333333331</v>
      </c>
      <c r="R239" s="23">
        <f t="shared" si="66"/>
        <v>0.45833333333333331</v>
      </c>
      <c r="S239" s="22">
        <f t="shared" si="76"/>
        <v>-4.166666666666663E-2</v>
      </c>
      <c r="T239" s="22">
        <f t="shared" si="67"/>
        <v>0</v>
      </c>
      <c r="U239" s="21">
        <f t="shared" si="68"/>
        <v>2.083333333333337E-2</v>
      </c>
      <c r="V239" s="22">
        <f t="shared" si="69"/>
        <v>2.083333333333337E-2</v>
      </c>
      <c r="W239" s="24">
        <f t="shared" si="70"/>
        <v>2.083333333333337E-2</v>
      </c>
      <c r="X239" s="21">
        <f t="shared" si="71"/>
        <v>2.083333333333337E-2</v>
      </c>
      <c r="Y239" s="21">
        <f t="shared" si="72"/>
        <v>-2.083333333333337E-2</v>
      </c>
      <c r="Z239" s="21">
        <f t="shared" si="73"/>
        <v>2.083333333333337E-2</v>
      </c>
      <c r="AA239" s="25">
        <f t="shared" si="74"/>
        <v>2.083333333333337E-2</v>
      </c>
    </row>
    <row r="240" spans="2:27" ht="15.75" thickBot="1">
      <c r="B240" s="224"/>
      <c r="C240" s="228"/>
      <c r="D240" s="148">
        <v>43704</v>
      </c>
      <c r="E240" s="66" t="s">
        <v>39</v>
      </c>
      <c r="F240" s="3">
        <v>0.33333333333333331</v>
      </c>
      <c r="G240" s="3">
        <v>0.8125</v>
      </c>
      <c r="H240" s="3">
        <v>0</v>
      </c>
      <c r="I240" s="7"/>
      <c r="J240" s="5">
        <f t="shared" si="58"/>
        <v>0</v>
      </c>
      <c r="K240" s="21">
        <f t="shared" si="59"/>
        <v>0.45833333333333331</v>
      </c>
      <c r="L240" s="22">
        <f t="shared" si="60"/>
        <v>0.45833333333333331</v>
      </c>
      <c r="M240" s="22">
        <f t="shared" si="61"/>
        <v>-4.1666666666666685E-2</v>
      </c>
      <c r="N240" s="22">
        <f t="shared" si="62"/>
        <v>0</v>
      </c>
      <c r="O240" s="22">
        <f t="shared" si="63"/>
        <v>0.45833333333333331</v>
      </c>
      <c r="P240" s="22">
        <f t="shared" si="64"/>
        <v>0.45833333333333331</v>
      </c>
      <c r="Q240" s="22">
        <f t="shared" si="65"/>
        <v>0.45833333333333331</v>
      </c>
      <c r="R240" s="23">
        <f t="shared" si="66"/>
        <v>0.45833333333333331</v>
      </c>
      <c r="S240" s="22">
        <f t="shared" si="76"/>
        <v>-4.166666666666663E-2</v>
      </c>
      <c r="T240" s="22">
        <f t="shared" si="67"/>
        <v>0</v>
      </c>
      <c r="U240" s="21">
        <f t="shared" si="68"/>
        <v>2.083333333333337E-2</v>
      </c>
      <c r="V240" s="22">
        <f t="shared" si="69"/>
        <v>2.083333333333337E-2</v>
      </c>
      <c r="W240" s="24">
        <f t="shared" si="70"/>
        <v>2.083333333333337E-2</v>
      </c>
      <c r="X240" s="21">
        <f t="shared" si="71"/>
        <v>2.083333333333337E-2</v>
      </c>
      <c r="Y240" s="21">
        <f t="shared" si="72"/>
        <v>-2.083333333333337E-2</v>
      </c>
      <c r="Z240" s="21">
        <f t="shared" si="73"/>
        <v>2.083333333333337E-2</v>
      </c>
      <c r="AA240" s="25">
        <f t="shared" si="74"/>
        <v>2.083333333333337E-2</v>
      </c>
    </row>
    <row r="241" spans="2:27" ht="15.75" thickBot="1">
      <c r="B241" s="224"/>
      <c r="C241" s="228"/>
      <c r="D241" s="148">
        <v>43705</v>
      </c>
      <c r="E241" s="66" t="s">
        <v>40</v>
      </c>
      <c r="F241" s="3">
        <v>0.33333333333333331</v>
      </c>
      <c r="G241" s="3">
        <v>0.8125</v>
      </c>
      <c r="H241" s="3">
        <v>0</v>
      </c>
      <c r="I241" s="7"/>
      <c r="J241" s="5">
        <f t="shared" si="58"/>
        <v>0</v>
      </c>
      <c r="K241" s="21">
        <f t="shared" si="59"/>
        <v>0.45833333333333331</v>
      </c>
      <c r="L241" s="22">
        <f t="shared" si="60"/>
        <v>0.45833333333333331</v>
      </c>
      <c r="M241" s="22">
        <f t="shared" si="61"/>
        <v>-4.1666666666666685E-2</v>
      </c>
      <c r="N241" s="22">
        <f t="shared" si="62"/>
        <v>0</v>
      </c>
      <c r="O241" s="22">
        <f t="shared" si="63"/>
        <v>0.45833333333333331</v>
      </c>
      <c r="P241" s="22">
        <f t="shared" si="64"/>
        <v>0.45833333333333331</v>
      </c>
      <c r="Q241" s="22">
        <f t="shared" si="65"/>
        <v>0.45833333333333331</v>
      </c>
      <c r="R241" s="23">
        <f t="shared" si="66"/>
        <v>0</v>
      </c>
      <c r="S241" s="22">
        <f t="shared" si="76"/>
        <v>-4.166666666666663E-2</v>
      </c>
      <c r="T241" s="22">
        <f t="shared" si="67"/>
        <v>0</v>
      </c>
      <c r="U241" s="21">
        <f t="shared" si="68"/>
        <v>2.083333333333337E-2</v>
      </c>
      <c r="V241" s="22">
        <f t="shared" si="69"/>
        <v>2.083333333333337E-2</v>
      </c>
      <c r="W241" s="24">
        <f t="shared" si="70"/>
        <v>2.083333333333337E-2</v>
      </c>
      <c r="X241" s="21">
        <f t="shared" si="71"/>
        <v>2.083333333333337E-2</v>
      </c>
      <c r="Y241" s="21">
        <f t="shared" si="72"/>
        <v>-2.083333333333337E-2</v>
      </c>
      <c r="Z241" s="21">
        <f t="shared" si="73"/>
        <v>2.083333333333337E-2</v>
      </c>
      <c r="AA241" s="25">
        <f t="shared" si="74"/>
        <v>0</v>
      </c>
    </row>
    <row r="242" spans="2:27" ht="15.75" thickBot="1">
      <c r="B242" s="224"/>
      <c r="C242" s="228"/>
      <c r="D242" s="148">
        <v>43706</v>
      </c>
      <c r="E242" s="66" t="s">
        <v>39</v>
      </c>
      <c r="F242" s="3">
        <v>0.33333333333333331</v>
      </c>
      <c r="G242" s="3">
        <v>0.8125</v>
      </c>
      <c r="H242" s="3">
        <v>0</v>
      </c>
      <c r="I242" s="7"/>
      <c r="J242" s="5">
        <f t="shared" si="58"/>
        <v>0</v>
      </c>
      <c r="K242" s="21">
        <f t="shared" si="59"/>
        <v>0.45833333333333331</v>
      </c>
      <c r="L242" s="22">
        <f t="shared" si="60"/>
        <v>0.45833333333333331</v>
      </c>
      <c r="M242" s="22">
        <f t="shared" si="61"/>
        <v>-4.1666666666666685E-2</v>
      </c>
      <c r="N242" s="22">
        <f t="shared" si="62"/>
        <v>0</v>
      </c>
      <c r="O242" s="22">
        <f t="shared" si="63"/>
        <v>0.45833333333333331</v>
      </c>
      <c r="P242" s="22">
        <f t="shared" si="64"/>
        <v>0.45833333333333331</v>
      </c>
      <c r="Q242" s="22">
        <f t="shared" si="65"/>
        <v>0.45833333333333331</v>
      </c>
      <c r="R242" s="23">
        <f t="shared" si="66"/>
        <v>0.45833333333333331</v>
      </c>
      <c r="S242" s="22">
        <f t="shared" si="76"/>
        <v>-4.166666666666663E-2</v>
      </c>
      <c r="T242" s="22">
        <f t="shared" si="67"/>
        <v>0</v>
      </c>
      <c r="U242" s="21">
        <f t="shared" si="68"/>
        <v>2.083333333333337E-2</v>
      </c>
      <c r="V242" s="22">
        <f t="shared" si="69"/>
        <v>2.083333333333337E-2</v>
      </c>
      <c r="W242" s="24">
        <f t="shared" si="70"/>
        <v>2.083333333333337E-2</v>
      </c>
      <c r="X242" s="21">
        <f t="shared" si="71"/>
        <v>2.083333333333337E-2</v>
      </c>
      <c r="Y242" s="21">
        <f t="shared" si="72"/>
        <v>-2.083333333333337E-2</v>
      </c>
      <c r="Z242" s="21">
        <f t="shared" si="73"/>
        <v>2.083333333333337E-2</v>
      </c>
      <c r="AA242" s="25">
        <f t="shared" si="74"/>
        <v>2.083333333333337E-2</v>
      </c>
    </row>
    <row r="243" spans="2:27" ht="15.75" thickBot="1">
      <c r="B243" s="224"/>
      <c r="C243" s="228"/>
      <c r="D243" s="148">
        <v>43707</v>
      </c>
      <c r="E243" s="66" t="s">
        <v>40</v>
      </c>
      <c r="F243" s="3">
        <v>0.25</v>
      </c>
      <c r="G243" s="3">
        <v>0.8125</v>
      </c>
      <c r="H243" s="3">
        <v>0</v>
      </c>
      <c r="I243" s="7"/>
      <c r="J243" s="5">
        <f t="shared" si="58"/>
        <v>0</v>
      </c>
      <c r="K243" s="21">
        <f t="shared" si="59"/>
        <v>0.49999999999999994</v>
      </c>
      <c r="L243" s="22">
        <f t="shared" si="60"/>
        <v>0.49999999999999994</v>
      </c>
      <c r="M243" s="22">
        <f t="shared" si="61"/>
        <v>-5.5511151231257827E-17</v>
      </c>
      <c r="N243" s="22">
        <f t="shared" si="62"/>
        <v>0</v>
      </c>
      <c r="O243" s="22">
        <f t="shared" si="63"/>
        <v>0.49999999999999994</v>
      </c>
      <c r="P243" s="22">
        <f t="shared" si="64"/>
        <v>0.49999999999999994</v>
      </c>
      <c r="Q243" s="22">
        <f t="shared" si="65"/>
        <v>0.49999999999999994</v>
      </c>
      <c r="R243" s="23">
        <f t="shared" si="66"/>
        <v>0</v>
      </c>
      <c r="S243" s="22">
        <f t="shared" si="76"/>
        <v>4.1666666666666685E-2</v>
      </c>
      <c r="T243" s="22">
        <f t="shared" si="67"/>
        <v>4.1666666666666685E-2</v>
      </c>
      <c r="U243" s="21">
        <f t="shared" si="68"/>
        <v>2.083333333333337E-2</v>
      </c>
      <c r="V243" s="22">
        <f t="shared" si="69"/>
        <v>2.083333333333337E-2</v>
      </c>
      <c r="W243" s="24">
        <f t="shared" si="70"/>
        <v>6.2500000000000056E-2</v>
      </c>
      <c r="X243" s="21">
        <f t="shared" si="71"/>
        <v>6.2500000000000056E-2</v>
      </c>
      <c r="Y243" s="21">
        <f t="shared" si="72"/>
        <v>-6.2500000000000056E-2</v>
      </c>
      <c r="Z243" s="21">
        <f t="shared" si="73"/>
        <v>6.2500000000000056E-2</v>
      </c>
      <c r="AA243" s="25">
        <f t="shared" si="74"/>
        <v>0</v>
      </c>
    </row>
    <row r="244" spans="2:27" ht="15.75" thickBot="1">
      <c r="B244" s="226"/>
      <c r="C244" s="229"/>
      <c r="D244" s="95">
        <v>43708</v>
      </c>
      <c r="E244" s="67" t="s">
        <v>39</v>
      </c>
      <c r="F244" s="4">
        <v>0.33333333333333331</v>
      </c>
      <c r="G244" s="4">
        <v>0.8125</v>
      </c>
      <c r="H244" s="4">
        <v>0</v>
      </c>
      <c r="I244" s="145">
        <f t="shared" si="75"/>
        <v>0.47916666666666669</v>
      </c>
      <c r="J244" s="8">
        <f t="shared" si="58"/>
        <v>0.47916666666666669</v>
      </c>
      <c r="K244" s="30">
        <f t="shared" si="59"/>
        <v>0.45833333333333331</v>
      </c>
      <c r="L244" s="31">
        <f t="shared" si="60"/>
        <v>0.45833333333333331</v>
      </c>
      <c r="M244" s="31">
        <f t="shared" si="61"/>
        <v>-4.1666666666666685E-2</v>
      </c>
      <c r="N244" s="31">
        <f t="shared" si="62"/>
        <v>0</v>
      </c>
      <c r="O244" s="31">
        <f t="shared" si="63"/>
        <v>0.45833333333333331</v>
      </c>
      <c r="P244" s="31">
        <f t="shared" si="64"/>
        <v>-2.083333333333337E-2</v>
      </c>
      <c r="Q244" s="31">
        <f t="shared" si="65"/>
        <v>0</v>
      </c>
      <c r="R244" s="32">
        <f t="shared" si="66"/>
        <v>0</v>
      </c>
      <c r="S244" s="31">
        <f t="shared" si="76"/>
        <v>-4.166666666666663E-2</v>
      </c>
      <c r="T244" s="31">
        <f t="shared" si="67"/>
        <v>0</v>
      </c>
      <c r="U244" s="30">
        <f t="shared" si="68"/>
        <v>2.083333333333337E-2</v>
      </c>
      <c r="V244" s="31">
        <f t="shared" si="69"/>
        <v>2.083333333333337E-2</v>
      </c>
      <c r="W244" s="33">
        <f t="shared" si="70"/>
        <v>2.083333333333337E-2</v>
      </c>
      <c r="X244" s="30">
        <f t="shared" si="71"/>
        <v>2.083333333333337E-2</v>
      </c>
      <c r="Y244" s="30">
        <f t="shared" si="72"/>
        <v>0.45833333333333331</v>
      </c>
      <c r="Z244" s="30">
        <f t="shared" si="73"/>
        <v>0.45833333333333331</v>
      </c>
      <c r="AA244" s="34">
        <f t="shared" si="74"/>
        <v>0.45833333333333331</v>
      </c>
    </row>
    <row r="245" spans="2:27" ht="15.75" thickBot="1">
      <c r="B245" s="147" t="s">
        <v>10</v>
      </c>
      <c r="C245" s="228" t="s">
        <v>27</v>
      </c>
      <c r="D245" s="153">
        <v>43709</v>
      </c>
      <c r="E245" s="59" t="s">
        <v>39</v>
      </c>
      <c r="F245" s="60">
        <v>0.33333333333333331</v>
      </c>
      <c r="G245" s="60">
        <v>0.8125</v>
      </c>
      <c r="H245" s="60">
        <v>0</v>
      </c>
      <c r="I245" s="61">
        <f t="shared" si="75"/>
        <v>0.47916666666666669</v>
      </c>
      <c r="J245" s="61">
        <f t="shared" si="58"/>
        <v>0.47916666666666669</v>
      </c>
      <c r="K245" s="62">
        <f t="shared" si="59"/>
        <v>0.45833333333333331</v>
      </c>
      <c r="L245" s="63">
        <f t="shared" si="60"/>
        <v>0.45833333333333331</v>
      </c>
      <c r="M245" s="63">
        <f t="shared" si="61"/>
        <v>-4.1666666666666685E-2</v>
      </c>
      <c r="N245" s="63">
        <f t="shared" si="62"/>
        <v>0</v>
      </c>
      <c r="O245" s="63">
        <f t="shared" si="63"/>
        <v>0.45833333333333331</v>
      </c>
      <c r="P245" s="63">
        <f t="shared" si="64"/>
        <v>-2.083333333333337E-2</v>
      </c>
      <c r="Q245" s="63">
        <f t="shared" si="65"/>
        <v>0</v>
      </c>
      <c r="R245" s="49">
        <f t="shared" si="66"/>
        <v>0</v>
      </c>
      <c r="S245" s="63">
        <f t="shared" si="76"/>
        <v>-4.166666666666663E-2</v>
      </c>
      <c r="T245" s="63">
        <f t="shared" si="67"/>
        <v>0</v>
      </c>
      <c r="U245" s="62">
        <f t="shared" si="68"/>
        <v>2.083333333333337E-2</v>
      </c>
      <c r="V245" s="63">
        <f t="shared" si="69"/>
        <v>2.083333333333337E-2</v>
      </c>
      <c r="W245" s="64">
        <f t="shared" si="70"/>
        <v>2.083333333333337E-2</v>
      </c>
      <c r="X245" s="62">
        <f t="shared" si="71"/>
        <v>2.083333333333337E-2</v>
      </c>
      <c r="Y245" s="62">
        <f t="shared" si="72"/>
        <v>0.45833333333333331</v>
      </c>
      <c r="Z245" s="62">
        <f t="shared" si="73"/>
        <v>0.45833333333333331</v>
      </c>
      <c r="AA245" s="144">
        <f t="shared" si="74"/>
        <v>0.45833333333333331</v>
      </c>
    </row>
    <row r="246" spans="2:27" ht="15.75" thickBot="1">
      <c r="B246" s="223">
        <f>SUM(R245:R274)</f>
        <v>7.9166666666666643</v>
      </c>
      <c r="C246" s="228"/>
      <c r="D246" s="148">
        <v>43710</v>
      </c>
      <c r="E246" s="66" t="s">
        <v>39</v>
      </c>
      <c r="F246" s="3">
        <v>0.33333333333333331</v>
      </c>
      <c r="G246" s="3">
        <v>0.8125</v>
      </c>
      <c r="H246" s="3">
        <v>0</v>
      </c>
      <c r="I246" s="7"/>
      <c r="J246" s="5">
        <f t="shared" si="58"/>
        <v>0</v>
      </c>
      <c r="K246" s="21">
        <f t="shared" si="59"/>
        <v>0.45833333333333331</v>
      </c>
      <c r="L246" s="22">
        <f t="shared" si="60"/>
        <v>0.45833333333333331</v>
      </c>
      <c r="M246" s="22">
        <f t="shared" si="61"/>
        <v>-4.1666666666666685E-2</v>
      </c>
      <c r="N246" s="22">
        <f t="shared" si="62"/>
        <v>0</v>
      </c>
      <c r="O246" s="22">
        <f t="shared" si="63"/>
        <v>0.45833333333333331</v>
      </c>
      <c r="P246" s="22">
        <f t="shared" si="64"/>
        <v>0.45833333333333331</v>
      </c>
      <c r="Q246" s="22">
        <f t="shared" si="65"/>
        <v>0.45833333333333331</v>
      </c>
      <c r="R246" s="23">
        <f t="shared" si="66"/>
        <v>0.45833333333333331</v>
      </c>
      <c r="S246" s="22">
        <f t="shared" si="76"/>
        <v>-4.166666666666663E-2</v>
      </c>
      <c r="T246" s="22">
        <f t="shared" si="67"/>
        <v>0</v>
      </c>
      <c r="U246" s="21">
        <f t="shared" si="68"/>
        <v>2.083333333333337E-2</v>
      </c>
      <c r="V246" s="22">
        <f t="shared" si="69"/>
        <v>2.083333333333337E-2</v>
      </c>
      <c r="W246" s="24">
        <f t="shared" si="70"/>
        <v>2.083333333333337E-2</v>
      </c>
      <c r="X246" s="21">
        <f t="shared" si="71"/>
        <v>2.083333333333337E-2</v>
      </c>
      <c r="Y246" s="21">
        <f t="shared" si="72"/>
        <v>-2.083333333333337E-2</v>
      </c>
      <c r="Z246" s="21">
        <f t="shared" si="73"/>
        <v>2.083333333333337E-2</v>
      </c>
      <c r="AA246" s="25">
        <f t="shared" si="74"/>
        <v>2.083333333333337E-2</v>
      </c>
    </row>
    <row r="247" spans="2:27" ht="15.75" thickBot="1">
      <c r="B247" s="224"/>
      <c r="C247" s="228"/>
      <c r="D247" s="148">
        <v>43711</v>
      </c>
      <c r="E247" s="66" t="s">
        <v>40</v>
      </c>
      <c r="F247" s="3">
        <v>0.33333333333333331</v>
      </c>
      <c r="G247" s="3">
        <v>0.8125</v>
      </c>
      <c r="H247" s="3">
        <v>0</v>
      </c>
      <c r="I247" s="7"/>
      <c r="J247" s="5">
        <f t="shared" si="58"/>
        <v>0</v>
      </c>
      <c r="K247" s="21">
        <f t="shared" si="59"/>
        <v>0.45833333333333331</v>
      </c>
      <c r="L247" s="22">
        <f t="shared" si="60"/>
        <v>0.45833333333333331</v>
      </c>
      <c r="M247" s="22">
        <f t="shared" si="61"/>
        <v>-4.1666666666666685E-2</v>
      </c>
      <c r="N247" s="22">
        <f t="shared" si="62"/>
        <v>0</v>
      </c>
      <c r="O247" s="22">
        <f t="shared" si="63"/>
        <v>0.45833333333333331</v>
      </c>
      <c r="P247" s="22">
        <f t="shared" si="64"/>
        <v>0.45833333333333331</v>
      </c>
      <c r="Q247" s="22">
        <f t="shared" si="65"/>
        <v>0.45833333333333331</v>
      </c>
      <c r="R247" s="23">
        <f t="shared" si="66"/>
        <v>0</v>
      </c>
      <c r="S247" s="22">
        <f t="shared" si="76"/>
        <v>-4.166666666666663E-2</v>
      </c>
      <c r="T247" s="22">
        <f t="shared" si="67"/>
        <v>0</v>
      </c>
      <c r="U247" s="21">
        <f t="shared" si="68"/>
        <v>2.083333333333337E-2</v>
      </c>
      <c r="V247" s="22">
        <f t="shared" si="69"/>
        <v>2.083333333333337E-2</v>
      </c>
      <c r="W247" s="24">
        <f t="shared" si="70"/>
        <v>2.083333333333337E-2</v>
      </c>
      <c r="X247" s="21">
        <f t="shared" si="71"/>
        <v>2.083333333333337E-2</v>
      </c>
      <c r="Y247" s="21">
        <f t="shared" si="72"/>
        <v>-2.083333333333337E-2</v>
      </c>
      <c r="Z247" s="21">
        <f t="shared" si="73"/>
        <v>2.083333333333337E-2</v>
      </c>
      <c r="AA247" s="25">
        <f t="shared" si="74"/>
        <v>0</v>
      </c>
    </row>
    <row r="248" spans="2:27" ht="15" customHeight="1" thickBot="1">
      <c r="B248" s="224"/>
      <c r="C248" s="228"/>
      <c r="D248" s="148">
        <v>43712</v>
      </c>
      <c r="E248" s="66" t="s">
        <v>40</v>
      </c>
      <c r="F248" s="3">
        <v>0.33333333333333331</v>
      </c>
      <c r="G248" s="3">
        <v>0.8125</v>
      </c>
      <c r="H248" s="3">
        <v>0</v>
      </c>
      <c r="I248" s="7"/>
      <c r="J248" s="5">
        <f t="shared" si="58"/>
        <v>0</v>
      </c>
      <c r="K248" s="21">
        <f t="shared" si="59"/>
        <v>0.45833333333333331</v>
      </c>
      <c r="L248" s="22">
        <f t="shared" si="60"/>
        <v>0.45833333333333331</v>
      </c>
      <c r="M248" s="22">
        <f t="shared" si="61"/>
        <v>-4.1666666666666685E-2</v>
      </c>
      <c r="N248" s="22">
        <f t="shared" si="62"/>
        <v>0</v>
      </c>
      <c r="O248" s="22">
        <f t="shared" si="63"/>
        <v>0.45833333333333331</v>
      </c>
      <c r="P248" s="22">
        <f t="shared" si="64"/>
        <v>0.45833333333333331</v>
      </c>
      <c r="Q248" s="22">
        <f t="shared" si="65"/>
        <v>0.45833333333333331</v>
      </c>
      <c r="R248" s="23">
        <f t="shared" si="66"/>
        <v>0</v>
      </c>
      <c r="S248" s="22">
        <f t="shared" si="76"/>
        <v>-4.166666666666663E-2</v>
      </c>
      <c r="T248" s="22">
        <f t="shared" si="67"/>
        <v>0</v>
      </c>
      <c r="U248" s="21">
        <f t="shared" si="68"/>
        <v>2.083333333333337E-2</v>
      </c>
      <c r="V248" s="22">
        <f t="shared" si="69"/>
        <v>2.083333333333337E-2</v>
      </c>
      <c r="W248" s="24">
        <f t="shared" si="70"/>
        <v>2.083333333333337E-2</v>
      </c>
      <c r="X248" s="21">
        <f t="shared" si="71"/>
        <v>2.083333333333337E-2</v>
      </c>
      <c r="Y248" s="21">
        <f t="shared" si="72"/>
        <v>-2.083333333333337E-2</v>
      </c>
      <c r="Z248" s="21">
        <f t="shared" si="73"/>
        <v>2.083333333333337E-2</v>
      </c>
      <c r="AA248" s="25">
        <f t="shared" si="74"/>
        <v>0</v>
      </c>
    </row>
    <row r="249" spans="2:27" ht="15" customHeight="1" thickBot="1">
      <c r="B249" s="224"/>
      <c r="C249" s="228"/>
      <c r="D249" s="148">
        <v>43713</v>
      </c>
      <c r="E249" s="66" t="s">
        <v>39</v>
      </c>
      <c r="F249" s="3">
        <v>0.33333333333333331</v>
      </c>
      <c r="G249" s="3">
        <v>0.8125</v>
      </c>
      <c r="H249" s="3">
        <v>0</v>
      </c>
      <c r="I249" s="7"/>
      <c r="J249" s="5">
        <f t="shared" si="58"/>
        <v>0</v>
      </c>
      <c r="K249" s="21">
        <f t="shared" si="59"/>
        <v>0.45833333333333331</v>
      </c>
      <c r="L249" s="22">
        <f t="shared" si="60"/>
        <v>0.45833333333333331</v>
      </c>
      <c r="M249" s="22">
        <f t="shared" si="61"/>
        <v>-4.1666666666666685E-2</v>
      </c>
      <c r="N249" s="22">
        <f t="shared" si="62"/>
        <v>0</v>
      </c>
      <c r="O249" s="22">
        <f t="shared" si="63"/>
        <v>0.45833333333333331</v>
      </c>
      <c r="P249" s="22">
        <f t="shared" si="64"/>
        <v>0.45833333333333331</v>
      </c>
      <c r="Q249" s="22">
        <f t="shared" si="65"/>
        <v>0.45833333333333331</v>
      </c>
      <c r="R249" s="23">
        <f t="shared" si="66"/>
        <v>0.45833333333333331</v>
      </c>
      <c r="S249" s="22">
        <f t="shared" si="76"/>
        <v>-4.166666666666663E-2</v>
      </c>
      <c r="T249" s="22">
        <f t="shared" si="67"/>
        <v>0</v>
      </c>
      <c r="U249" s="21">
        <f t="shared" si="68"/>
        <v>2.083333333333337E-2</v>
      </c>
      <c r="V249" s="22">
        <f t="shared" si="69"/>
        <v>2.083333333333337E-2</v>
      </c>
      <c r="W249" s="24">
        <f t="shared" si="70"/>
        <v>2.083333333333337E-2</v>
      </c>
      <c r="X249" s="21">
        <f t="shared" si="71"/>
        <v>2.083333333333337E-2</v>
      </c>
      <c r="Y249" s="21">
        <f t="shared" si="72"/>
        <v>-2.083333333333337E-2</v>
      </c>
      <c r="Z249" s="21">
        <f t="shared" si="73"/>
        <v>2.083333333333337E-2</v>
      </c>
      <c r="AA249" s="25">
        <f t="shared" si="74"/>
        <v>2.083333333333337E-2</v>
      </c>
    </row>
    <row r="250" spans="2:27" ht="15" customHeight="1" thickBot="1">
      <c r="B250" s="224"/>
      <c r="C250" s="228"/>
      <c r="D250" s="148">
        <v>43714</v>
      </c>
      <c r="E250" s="66" t="s">
        <v>40</v>
      </c>
      <c r="F250" s="3">
        <v>0.33333333333333331</v>
      </c>
      <c r="G250" s="3">
        <v>0.8125</v>
      </c>
      <c r="H250" s="3">
        <v>0</v>
      </c>
      <c r="I250" s="7"/>
      <c r="J250" s="5">
        <f t="shared" si="58"/>
        <v>0</v>
      </c>
      <c r="K250" s="21">
        <f t="shared" si="59"/>
        <v>0.45833333333333331</v>
      </c>
      <c r="L250" s="22">
        <f t="shared" si="60"/>
        <v>0.45833333333333331</v>
      </c>
      <c r="M250" s="22">
        <f t="shared" si="61"/>
        <v>-4.1666666666666685E-2</v>
      </c>
      <c r="N250" s="22">
        <f t="shared" si="62"/>
        <v>0</v>
      </c>
      <c r="O250" s="22">
        <f t="shared" si="63"/>
        <v>0.45833333333333331</v>
      </c>
      <c r="P250" s="22">
        <f t="shared" si="64"/>
        <v>0.45833333333333331</v>
      </c>
      <c r="Q250" s="22">
        <f t="shared" si="65"/>
        <v>0.45833333333333331</v>
      </c>
      <c r="R250" s="23">
        <f t="shared" si="66"/>
        <v>0</v>
      </c>
      <c r="S250" s="22">
        <f t="shared" si="76"/>
        <v>-4.166666666666663E-2</v>
      </c>
      <c r="T250" s="22">
        <f t="shared" si="67"/>
        <v>0</v>
      </c>
      <c r="U250" s="21">
        <f t="shared" si="68"/>
        <v>2.083333333333337E-2</v>
      </c>
      <c r="V250" s="22">
        <f t="shared" si="69"/>
        <v>2.083333333333337E-2</v>
      </c>
      <c r="W250" s="24">
        <f t="shared" si="70"/>
        <v>2.083333333333337E-2</v>
      </c>
      <c r="X250" s="21">
        <f t="shared" si="71"/>
        <v>2.083333333333337E-2</v>
      </c>
      <c r="Y250" s="21">
        <f t="shared" si="72"/>
        <v>-2.083333333333337E-2</v>
      </c>
      <c r="Z250" s="21">
        <f t="shared" si="73"/>
        <v>2.083333333333337E-2</v>
      </c>
      <c r="AA250" s="25">
        <f t="shared" si="74"/>
        <v>0</v>
      </c>
    </row>
    <row r="251" spans="2:27" ht="15" customHeight="1" thickBot="1">
      <c r="B251" s="224"/>
      <c r="C251" s="228"/>
      <c r="D251" s="93">
        <v>43715</v>
      </c>
      <c r="E251" s="66" t="s">
        <v>39</v>
      </c>
      <c r="F251" s="3">
        <v>0.25</v>
      </c>
      <c r="G251" s="3">
        <v>0.8125</v>
      </c>
      <c r="H251" s="3">
        <v>0</v>
      </c>
      <c r="I251" s="7">
        <f t="shared" si="75"/>
        <v>0.5625</v>
      </c>
      <c r="J251" s="5">
        <f t="shared" si="58"/>
        <v>0.5625</v>
      </c>
      <c r="K251" s="21">
        <f t="shared" si="59"/>
        <v>0.49999999999999994</v>
      </c>
      <c r="L251" s="22">
        <f t="shared" si="60"/>
        <v>0.49999999999999994</v>
      </c>
      <c r="M251" s="22">
        <f t="shared" si="61"/>
        <v>-5.5511151231257827E-17</v>
      </c>
      <c r="N251" s="22">
        <f t="shared" si="62"/>
        <v>0</v>
      </c>
      <c r="O251" s="22">
        <f t="shared" si="63"/>
        <v>0.49999999999999994</v>
      </c>
      <c r="P251" s="22">
        <f t="shared" si="64"/>
        <v>-6.2500000000000056E-2</v>
      </c>
      <c r="Q251" s="22">
        <f t="shared" si="65"/>
        <v>0</v>
      </c>
      <c r="R251" s="23">
        <f t="shared" si="66"/>
        <v>0</v>
      </c>
      <c r="S251" s="22">
        <f t="shared" si="76"/>
        <v>4.1666666666666685E-2</v>
      </c>
      <c r="T251" s="22">
        <f t="shared" si="67"/>
        <v>4.1666666666666685E-2</v>
      </c>
      <c r="U251" s="21">
        <f t="shared" si="68"/>
        <v>2.083333333333337E-2</v>
      </c>
      <c r="V251" s="22">
        <f t="shared" si="69"/>
        <v>2.083333333333337E-2</v>
      </c>
      <c r="W251" s="24">
        <f t="shared" si="70"/>
        <v>6.2500000000000056E-2</v>
      </c>
      <c r="X251" s="21">
        <f t="shared" si="71"/>
        <v>6.2500000000000056E-2</v>
      </c>
      <c r="Y251" s="21">
        <f t="shared" si="72"/>
        <v>0.49999999999999994</v>
      </c>
      <c r="Z251" s="21">
        <f t="shared" si="73"/>
        <v>0.49999999999999994</v>
      </c>
      <c r="AA251" s="25">
        <f t="shared" si="74"/>
        <v>0.49999999999999994</v>
      </c>
    </row>
    <row r="252" spans="2:27" ht="15" customHeight="1" thickBot="1">
      <c r="B252" s="224"/>
      <c r="C252" s="228"/>
      <c r="D252" s="93">
        <v>43716</v>
      </c>
      <c r="E252" s="66" t="s">
        <v>39</v>
      </c>
      <c r="F252" s="3">
        <v>0.33333333333333331</v>
      </c>
      <c r="G252" s="3">
        <v>0.8125</v>
      </c>
      <c r="H252" s="3">
        <v>0</v>
      </c>
      <c r="I252" s="7">
        <f t="shared" si="75"/>
        <v>0.47916666666666669</v>
      </c>
      <c r="J252" s="5">
        <f t="shared" si="58"/>
        <v>0.47916666666666669</v>
      </c>
      <c r="K252" s="21">
        <f t="shared" si="59"/>
        <v>0.45833333333333331</v>
      </c>
      <c r="L252" s="22">
        <f t="shared" si="60"/>
        <v>0.45833333333333331</v>
      </c>
      <c r="M252" s="22">
        <f t="shared" si="61"/>
        <v>-4.1666666666666685E-2</v>
      </c>
      <c r="N252" s="22">
        <f t="shared" si="62"/>
        <v>0</v>
      </c>
      <c r="O252" s="22">
        <f t="shared" si="63"/>
        <v>0.45833333333333331</v>
      </c>
      <c r="P252" s="22">
        <f t="shared" si="64"/>
        <v>-2.083333333333337E-2</v>
      </c>
      <c r="Q252" s="22">
        <f t="shared" si="65"/>
        <v>0</v>
      </c>
      <c r="R252" s="23">
        <f t="shared" si="66"/>
        <v>0</v>
      </c>
      <c r="S252" s="22">
        <f t="shared" si="76"/>
        <v>-4.166666666666663E-2</v>
      </c>
      <c r="T252" s="22">
        <f t="shared" si="67"/>
        <v>0</v>
      </c>
      <c r="U252" s="21">
        <f t="shared" si="68"/>
        <v>2.083333333333337E-2</v>
      </c>
      <c r="V252" s="22">
        <f t="shared" si="69"/>
        <v>2.083333333333337E-2</v>
      </c>
      <c r="W252" s="24">
        <f t="shared" si="70"/>
        <v>2.083333333333337E-2</v>
      </c>
      <c r="X252" s="21">
        <f t="shared" si="71"/>
        <v>2.083333333333337E-2</v>
      </c>
      <c r="Y252" s="21">
        <f t="shared" si="72"/>
        <v>0.45833333333333331</v>
      </c>
      <c r="Z252" s="21">
        <f t="shared" si="73"/>
        <v>0.45833333333333331</v>
      </c>
      <c r="AA252" s="25">
        <f t="shared" si="74"/>
        <v>0.45833333333333331</v>
      </c>
    </row>
    <row r="253" spans="2:27" ht="15" customHeight="1" thickBot="1">
      <c r="B253" s="224"/>
      <c r="C253" s="228"/>
      <c r="D253" s="148">
        <v>43717</v>
      </c>
      <c r="E253" s="66" t="s">
        <v>39</v>
      </c>
      <c r="F253" s="3">
        <v>0.25</v>
      </c>
      <c r="G253" s="3">
        <v>0.8125</v>
      </c>
      <c r="H253" s="3">
        <v>0</v>
      </c>
      <c r="I253" s="7"/>
      <c r="J253" s="5">
        <f t="shared" si="58"/>
        <v>0</v>
      </c>
      <c r="K253" s="21">
        <f t="shared" si="59"/>
        <v>0.49999999999999994</v>
      </c>
      <c r="L253" s="22">
        <f t="shared" si="60"/>
        <v>0.49999999999999994</v>
      </c>
      <c r="M253" s="22">
        <f t="shared" si="61"/>
        <v>-5.5511151231257827E-17</v>
      </c>
      <c r="N253" s="22">
        <f t="shared" si="62"/>
        <v>0</v>
      </c>
      <c r="O253" s="22">
        <f t="shared" si="63"/>
        <v>0.49999999999999994</v>
      </c>
      <c r="P253" s="22">
        <f t="shared" si="64"/>
        <v>0.49999999999999994</v>
      </c>
      <c r="Q253" s="22">
        <f t="shared" si="65"/>
        <v>0.49999999999999994</v>
      </c>
      <c r="R253" s="23">
        <f t="shared" si="66"/>
        <v>0.49999999999999994</v>
      </c>
      <c r="S253" s="22">
        <f t="shared" si="76"/>
        <v>4.1666666666666685E-2</v>
      </c>
      <c r="T253" s="22">
        <f t="shared" si="67"/>
        <v>4.1666666666666685E-2</v>
      </c>
      <c r="U253" s="21">
        <f t="shared" si="68"/>
        <v>2.083333333333337E-2</v>
      </c>
      <c r="V253" s="22">
        <f t="shared" si="69"/>
        <v>2.083333333333337E-2</v>
      </c>
      <c r="W253" s="24">
        <f t="shared" si="70"/>
        <v>6.2500000000000056E-2</v>
      </c>
      <c r="X253" s="21">
        <f t="shared" si="71"/>
        <v>6.2500000000000056E-2</v>
      </c>
      <c r="Y253" s="21">
        <f t="shared" si="72"/>
        <v>-6.2500000000000056E-2</v>
      </c>
      <c r="Z253" s="21">
        <f t="shared" si="73"/>
        <v>6.2500000000000056E-2</v>
      </c>
      <c r="AA253" s="25">
        <f t="shared" si="74"/>
        <v>6.2500000000000056E-2</v>
      </c>
    </row>
    <row r="254" spans="2:27" ht="15" customHeight="1" thickBot="1">
      <c r="B254" s="224"/>
      <c r="C254" s="228"/>
      <c r="D254" s="148">
        <v>43718</v>
      </c>
      <c r="E254" s="66" t="s">
        <v>39</v>
      </c>
      <c r="F254" s="3">
        <v>0.375</v>
      </c>
      <c r="G254" s="3">
        <v>0.8125</v>
      </c>
      <c r="H254" s="3">
        <v>0</v>
      </c>
      <c r="I254" s="7"/>
      <c r="J254" s="5">
        <f t="shared" si="58"/>
        <v>0</v>
      </c>
      <c r="K254" s="21">
        <f t="shared" si="59"/>
        <v>0.41666666666666663</v>
      </c>
      <c r="L254" s="22">
        <f t="shared" si="60"/>
        <v>0.41666666666666663</v>
      </c>
      <c r="M254" s="22">
        <f t="shared" si="61"/>
        <v>-8.333333333333337E-2</v>
      </c>
      <c r="N254" s="22">
        <f t="shared" si="62"/>
        <v>0</v>
      </c>
      <c r="O254" s="22">
        <f t="shared" si="63"/>
        <v>0.41666666666666663</v>
      </c>
      <c r="P254" s="22">
        <f t="shared" si="64"/>
        <v>0.41666666666666663</v>
      </c>
      <c r="Q254" s="22">
        <f t="shared" si="65"/>
        <v>0.41666666666666663</v>
      </c>
      <c r="R254" s="23">
        <f t="shared" si="66"/>
        <v>0.41666666666666663</v>
      </c>
      <c r="S254" s="22">
        <f t="shared" si="76"/>
        <v>-8.3333333333333315E-2</v>
      </c>
      <c r="T254" s="22">
        <f t="shared" si="67"/>
        <v>0</v>
      </c>
      <c r="U254" s="21">
        <f t="shared" si="68"/>
        <v>2.083333333333337E-2</v>
      </c>
      <c r="V254" s="22">
        <f t="shared" si="69"/>
        <v>2.083333333333337E-2</v>
      </c>
      <c r="W254" s="24">
        <f t="shared" si="70"/>
        <v>2.083333333333337E-2</v>
      </c>
      <c r="X254" s="21">
        <f t="shared" si="71"/>
        <v>2.083333333333337E-2</v>
      </c>
      <c r="Y254" s="21">
        <f t="shared" si="72"/>
        <v>-2.083333333333337E-2</v>
      </c>
      <c r="Z254" s="21">
        <f t="shared" si="73"/>
        <v>2.083333333333337E-2</v>
      </c>
      <c r="AA254" s="25">
        <f t="shared" si="74"/>
        <v>2.083333333333337E-2</v>
      </c>
    </row>
    <row r="255" spans="2:27" ht="15" customHeight="1" thickBot="1">
      <c r="B255" s="224"/>
      <c r="C255" s="228"/>
      <c r="D255" s="148">
        <v>43719</v>
      </c>
      <c r="E255" s="66" t="s">
        <v>39</v>
      </c>
      <c r="F255" s="3">
        <v>0.33333333333333331</v>
      </c>
      <c r="G255" s="3">
        <v>0.8125</v>
      </c>
      <c r="H255" s="3">
        <v>0</v>
      </c>
      <c r="I255" s="7"/>
      <c r="J255" s="5">
        <f t="shared" si="58"/>
        <v>0</v>
      </c>
      <c r="K255" s="21">
        <f t="shared" si="59"/>
        <v>0.45833333333333331</v>
      </c>
      <c r="L255" s="22">
        <f t="shared" si="60"/>
        <v>0.45833333333333331</v>
      </c>
      <c r="M255" s="22">
        <f t="shared" si="61"/>
        <v>-4.1666666666666685E-2</v>
      </c>
      <c r="N255" s="22">
        <f t="shared" si="62"/>
        <v>0</v>
      </c>
      <c r="O255" s="22">
        <f t="shared" si="63"/>
        <v>0.45833333333333331</v>
      </c>
      <c r="P255" s="22">
        <f t="shared" si="64"/>
        <v>0.45833333333333331</v>
      </c>
      <c r="Q255" s="22">
        <f t="shared" si="65"/>
        <v>0.45833333333333331</v>
      </c>
      <c r="R255" s="23">
        <f t="shared" si="66"/>
        <v>0.45833333333333331</v>
      </c>
      <c r="S255" s="22">
        <f t="shared" si="76"/>
        <v>-4.166666666666663E-2</v>
      </c>
      <c r="T255" s="22">
        <f t="shared" si="67"/>
        <v>0</v>
      </c>
      <c r="U255" s="21">
        <f t="shared" si="68"/>
        <v>2.083333333333337E-2</v>
      </c>
      <c r="V255" s="22">
        <f t="shared" si="69"/>
        <v>2.083333333333337E-2</v>
      </c>
      <c r="W255" s="24">
        <f t="shared" si="70"/>
        <v>2.083333333333337E-2</v>
      </c>
      <c r="X255" s="21">
        <f t="shared" si="71"/>
        <v>2.083333333333337E-2</v>
      </c>
      <c r="Y255" s="21">
        <f t="shared" si="72"/>
        <v>-2.083333333333337E-2</v>
      </c>
      <c r="Z255" s="21">
        <f t="shared" si="73"/>
        <v>2.083333333333337E-2</v>
      </c>
      <c r="AA255" s="25">
        <f t="shared" si="74"/>
        <v>2.083333333333337E-2</v>
      </c>
    </row>
    <row r="256" spans="2:27" ht="15" customHeight="1" thickBot="1">
      <c r="B256" s="224"/>
      <c r="C256" s="228"/>
      <c r="D256" s="148">
        <v>43720</v>
      </c>
      <c r="E256" s="66" t="s">
        <v>39</v>
      </c>
      <c r="F256" s="3">
        <v>0.33333333333333331</v>
      </c>
      <c r="G256" s="3">
        <v>0.8125</v>
      </c>
      <c r="H256" s="3">
        <v>0</v>
      </c>
      <c r="I256" s="7"/>
      <c r="J256" s="5">
        <f t="shared" si="58"/>
        <v>0</v>
      </c>
      <c r="K256" s="21">
        <f t="shared" si="59"/>
        <v>0.45833333333333331</v>
      </c>
      <c r="L256" s="22">
        <f t="shared" si="60"/>
        <v>0.45833333333333331</v>
      </c>
      <c r="M256" s="22">
        <f t="shared" si="61"/>
        <v>-4.1666666666666685E-2</v>
      </c>
      <c r="N256" s="22">
        <f t="shared" si="62"/>
        <v>0</v>
      </c>
      <c r="O256" s="22">
        <f t="shared" si="63"/>
        <v>0.45833333333333331</v>
      </c>
      <c r="P256" s="22">
        <f t="shared" si="64"/>
        <v>0.45833333333333331</v>
      </c>
      <c r="Q256" s="22">
        <f t="shared" si="65"/>
        <v>0.45833333333333331</v>
      </c>
      <c r="R256" s="23">
        <f t="shared" si="66"/>
        <v>0.45833333333333331</v>
      </c>
      <c r="S256" s="22">
        <f t="shared" si="76"/>
        <v>-4.166666666666663E-2</v>
      </c>
      <c r="T256" s="22">
        <f t="shared" si="67"/>
        <v>0</v>
      </c>
      <c r="U256" s="21">
        <f t="shared" si="68"/>
        <v>2.083333333333337E-2</v>
      </c>
      <c r="V256" s="22">
        <f t="shared" si="69"/>
        <v>2.083333333333337E-2</v>
      </c>
      <c r="W256" s="24">
        <f t="shared" si="70"/>
        <v>2.083333333333337E-2</v>
      </c>
      <c r="X256" s="21">
        <f t="shared" si="71"/>
        <v>2.083333333333337E-2</v>
      </c>
      <c r="Y256" s="21">
        <f t="shared" si="72"/>
        <v>-2.083333333333337E-2</v>
      </c>
      <c r="Z256" s="21">
        <f t="shared" si="73"/>
        <v>2.083333333333337E-2</v>
      </c>
      <c r="AA256" s="25">
        <f t="shared" si="74"/>
        <v>2.083333333333337E-2</v>
      </c>
    </row>
    <row r="257" spans="2:27" ht="15" customHeight="1" thickBot="1">
      <c r="B257" s="224"/>
      <c r="C257" s="228"/>
      <c r="D257" s="148">
        <v>43721</v>
      </c>
      <c r="E257" s="66" t="s">
        <v>39</v>
      </c>
      <c r="F257" s="3">
        <v>0.20833333333333334</v>
      </c>
      <c r="G257" s="3">
        <v>0.8125</v>
      </c>
      <c r="H257" s="3">
        <v>0</v>
      </c>
      <c r="I257" s="7"/>
      <c r="J257" s="5">
        <f t="shared" si="58"/>
        <v>0</v>
      </c>
      <c r="K257" s="21">
        <f t="shared" si="59"/>
        <v>0.49999999999999989</v>
      </c>
      <c r="L257" s="22">
        <f t="shared" si="60"/>
        <v>0.49999999999999989</v>
      </c>
      <c r="M257" s="22">
        <f t="shared" si="61"/>
        <v>-1.1102230246251565E-16</v>
      </c>
      <c r="N257" s="22">
        <f t="shared" si="62"/>
        <v>0</v>
      </c>
      <c r="O257" s="22">
        <f t="shared" si="63"/>
        <v>0.49999999999999989</v>
      </c>
      <c r="P257" s="22">
        <f t="shared" si="64"/>
        <v>0.49999999999999989</v>
      </c>
      <c r="Q257" s="22">
        <f t="shared" si="65"/>
        <v>0.49999999999999989</v>
      </c>
      <c r="R257" s="23">
        <f t="shared" si="66"/>
        <v>0.49999999999999989</v>
      </c>
      <c r="S257" s="22">
        <f t="shared" si="76"/>
        <v>8.3333333333333343E-2</v>
      </c>
      <c r="T257" s="22">
        <f t="shared" si="67"/>
        <v>8.3333333333333343E-2</v>
      </c>
      <c r="U257" s="21">
        <f t="shared" si="68"/>
        <v>2.083333333333337E-2</v>
      </c>
      <c r="V257" s="22">
        <f t="shared" si="69"/>
        <v>2.083333333333337E-2</v>
      </c>
      <c r="W257" s="24">
        <f t="shared" si="70"/>
        <v>0.10416666666666671</v>
      </c>
      <c r="X257" s="21">
        <f t="shared" si="71"/>
        <v>0.10416666666666671</v>
      </c>
      <c r="Y257" s="21">
        <f t="shared" si="72"/>
        <v>-0.10416666666666671</v>
      </c>
      <c r="Z257" s="21">
        <f t="shared" si="73"/>
        <v>0.10416666666666671</v>
      </c>
      <c r="AA257" s="25">
        <f t="shared" si="74"/>
        <v>0.10416666666666671</v>
      </c>
    </row>
    <row r="258" spans="2:27" ht="15" customHeight="1" thickBot="1">
      <c r="B258" s="224"/>
      <c r="C258" s="228"/>
      <c r="D258" s="93">
        <v>43722</v>
      </c>
      <c r="E258" s="66" t="s">
        <v>39</v>
      </c>
      <c r="F258" s="3">
        <v>0.33333333333333331</v>
      </c>
      <c r="G258" s="3">
        <v>0.8125</v>
      </c>
      <c r="H258" s="3">
        <v>0</v>
      </c>
      <c r="I258" s="7">
        <f t="shared" si="75"/>
        <v>0.47916666666666669</v>
      </c>
      <c r="J258" s="5">
        <f t="shared" ref="J258:J321" si="77">IF(I258&lt;0,0,I258)</f>
        <v>0.47916666666666669</v>
      </c>
      <c r="K258" s="21">
        <f t="shared" ref="K258:K321" si="78">(G258-F258)-W258</f>
        <v>0.45833333333333331</v>
      </c>
      <c r="L258" s="22">
        <f t="shared" ref="L258:L321" si="79">IF(K258&lt;0,0,K258)</f>
        <v>0.45833333333333331</v>
      </c>
      <c r="M258" s="22">
        <f t="shared" ref="M258:M321" si="80">(L258-$AB$7)</f>
        <v>-4.1666666666666685E-2</v>
      </c>
      <c r="N258" s="22">
        <f t="shared" ref="N258:N321" si="81">IF(M258&lt;0,0,M258)</f>
        <v>0</v>
      </c>
      <c r="O258" s="22">
        <f t="shared" ref="O258:O321" si="82">(L258-N258)-H258</f>
        <v>0.45833333333333331</v>
      </c>
      <c r="P258" s="22">
        <f t="shared" ref="P258:P321" si="83">O258-J258</f>
        <v>-2.083333333333337E-2</v>
      </c>
      <c r="Q258" s="22">
        <f t="shared" ref="Q258:Q321" si="84">IF(P258&lt;0,0,P258)</f>
        <v>0</v>
      </c>
      <c r="R258" s="23">
        <f t="shared" ref="R258:R321" si="85">IF(E258=$AC$7,Q258,0)</f>
        <v>0</v>
      </c>
      <c r="S258" s="22">
        <f t="shared" si="76"/>
        <v>-4.166666666666663E-2</v>
      </c>
      <c r="T258" s="22">
        <f t="shared" ref="T258:T321" si="86">IF(S258&lt;0,0,S258)</f>
        <v>0</v>
      </c>
      <c r="U258" s="21">
        <f t="shared" ref="U258:U321" si="87">(G258-$AC$5)</f>
        <v>2.083333333333337E-2</v>
      </c>
      <c r="V258" s="22">
        <f t="shared" ref="V258:V321" si="88">IF(U258&lt;0,0,U258)</f>
        <v>2.083333333333337E-2</v>
      </c>
      <c r="W258" s="24">
        <f t="shared" ref="W258:W321" si="89">T258+V258</f>
        <v>2.083333333333337E-2</v>
      </c>
      <c r="X258" s="21">
        <f t="shared" ref="X258:X321" si="90">W258+N258</f>
        <v>2.083333333333337E-2</v>
      </c>
      <c r="Y258" s="21">
        <f t="shared" ref="Y258:Y321" si="91">J258-(T258+V258)</f>
        <v>0.45833333333333331</v>
      </c>
      <c r="Z258" s="21">
        <f t="shared" ref="Z258:Z321" si="92">IF(Y258&lt;0,X258,Y258)</f>
        <v>0.45833333333333331</v>
      </c>
      <c r="AA258" s="25">
        <f t="shared" ref="AA258:AA321" si="93">IF(E258=$AC$7,Z258,0)</f>
        <v>0.45833333333333331</v>
      </c>
    </row>
    <row r="259" spans="2:27" ht="15" customHeight="1" thickBot="1">
      <c r="B259" s="224"/>
      <c r="C259" s="228"/>
      <c r="D259" s="93">
        <v>43723</v>
      </c>
      <c r="E259" s="66" t="s">
        <v>39</v>
      </c>
      <c r="F259" s="3">
        <v>0.33333333333333331</v>
      </c>
      <c r="G259" s="3">
        <v>0.8125</v>
      </c>
      <c r="H259" s="3">
        <v>0</v>
      </c>
      <c r="I259" s="7">
        <f t="shared" ref="I259:I322" si="94">(O259+X259)</f>
        <v>0.47916666666666669</v>
      </c>
      <c r="J259" s="5">
        <f t="shared" si="77"/>
        <v>0.47916666666666669</v>
      </c>
      <c r="K259" s="21">
        <f t="shared" si="78"/>
        <v>0.45833333333333331</v>
      </c>
      <c r="L259" s="22">
        <f t="shared" si="79"/>
        <v>0.45833333333333331</v>
      </c>
      <c r="M259" s="22">
        <f t="shared" si="80"/>
        <v>-4.1666666666666685E-2</v>
      </c>
      <c r="N259" s="22">
        <f t="shared" si="81"/>
        <v>0</v>
      </c>
      <c r="O259" s="22">
        <f t="shared" si="82"/>
        <v>0.45833333333333331</v>
      </c>
      <c r="P259" s="22">
        <f t="shared" si="83"/>
        <v>-2.083333333333337E-2</v>
      </c>
      <c r="Q259" s="22">
        <f t="shared" si="84"/>
        <v>0</v>
      </c>
      <c r="R259" s="23">
        <f t="shared" si="85"/>
        <v>0</v>
      </c>
      <c r="S259" s="22">
        <f t="shared" si="76"/>
        <v>-4.166666666666663E-2</v>
      </c>
      <c r="T259" s="22">
        <f t="shared" si="86"/>
        <v>0</v>
      </c>
      <c r="U259" s="21">
        <f t="shared" si="87"/>
        <v>2.083333333333337E-2</v>
      </c>
      <c r="V259" s="22">
        <f t="shared" si="88"/>
        <v>2.083333333333337E-2</v>
      </c>
      <c r="W259" s="24">
        <f t="shared" si="89"/>
        <v>2.083333333333337E-2</v>
      </c>
      <c r="X259" s="21">
        <f t="shared" si="90"/>
        <v>2.083333333333337E-2</v>
      </c>
      <c r="Y259" s="21">
        <f t="shared" si="91"/>
        <v>0.45833333333333331</v>
      </c>
      <c r="Z259" s="21">
        <f t="shared" si="92"/>
        <v>0.45833333333333331</v>
      </c>
      <c r="AA259" s="25">
        <f t="shared" si="93"/>
        <v>0.45833333333333331</v>
      </c>
    </row>
    <row r="260" spans="2:27" ht="15" customHeight="1" thickBot="1">
      <c r="B260" s="224"/>
      <c r="C260" s="228"/>
      <c r="D260" s="148">
        <v>43724</v>
      </c>
      <c r="E260" s="66" t="s">
        <v>39</v>
      </c>
      <c r="F260" s="3">
        <v>0.25</v>
      </c>
      <c r="G260" s="3">
        <v>0.8125</v>
      </c>
      <c r="H260" s="3">
        <v>0</v>
      </c>
      <c r="I260" s="7"/>
      <c r="J260" s="5">
        <f t="shared" si="77"/>
        <v>0</v>
      </c>
      <c r="K260" s="21">
        <f t="shared" si="78"/>
        <v>0.49999999999999994</v>
      </c>
      <c r="L260" s="22">
        <f t="shared" si="79"/>
        <v>0.49999999999999994</v>
      </c>
      <c r="M260" s="22">
        <f t="shared" si="80"/>
        <v>-5.5511151231257827E-17</v>
      </c>
      <c r="N260" s="22">
        <f t="shared" si="81"/>
        <v>0</v>
      </c>
      <c r="O260" s="22">
        <f t="shared" si="82"/>
        <v>0.49999999999999994</v>
      </c>
      <c r="P260" s="22">
        <f t="shared" si="83"/>
        <v>0.49999999999999994</v>
      </c>
      <c r="Q260" s="22">
        <f t="shared" si="84"/>
        <v>0.49999999999999994</v>
      </c>
      <c r="R260" s="23">
        <f t="shared" si="85"/>
        <v>0.49999999999999994</v>
      </c>
      <c r="S260" s="22">
        <f t="shared" si="76"/>
        <v>4.1666666666666685E-2</v>
      </c>
      <c r="T260" s="22">
        <f t="shared" si="86"/>
        <v>4.1666666666666685E-2</v>
      </c>
      <c r="U260" s="21">
        <f t="shared" si="87"/>
        <v>2.083333333333337E-2</v>
      </c>
      <c r="V260" s="22">
        <f t="shared" si="88"/>
        <v>2.083333333333337E-2</v>
      </c>
      <c r="W260" s="24">
        <f t="shared" si="89"/>
        <v>6.2500000000000056E-2</v>
      </c>
      <c r="X260" s="21">
        <f t="shared" si="90"/>
        <v>6.2500000000000056E-2</v>
      </c>
      <c r="Y260" s="21">
        <f t="shared" si="91"/>
        <v>-6.2500000000000056E-2</v>
      </c>
      <c r="Z260" s="21">
        <f t="shared" si="92"/>
        <v>6.2500000000000056E-2</v>
      </c>
      <c r="AA260" s="25">
        <f t="shared" si="93"/>
        <v>6.2500000000000056E-2</v>
      </c>
    </row>
    <row r="261" spans="2:27" ht="15" customHeight="1" thickBot="1">
      <c r="B261" s="224"/>
      <c r="C261" s="228"/>
      <c r="D261" s="148">
        <v>43725</v>
      </c>
      <c r="E261" s="66" t="s">
        <v>39</v>
      </c>
      <c r="F261" s="3">
        <v>0.33333333333333331</v>
      </c>
      <c r="G261" s="3">
        <v>0.8125</v>
      </c>
      <c r="H261" s="3">
        <v>0</v>
      </c>
      <c r="I261" s="7"/>
      <c r="J261" s="5">
        <f t="shared" si="77"/>
        <v>0</v>
      </c>
      <c r="K261" s="21">
        <f t="shared" si="78"/>
        <v>0.45833333333333331</v>
      </c>
      <c r="L261" s="22">
        <f t="shared" si="79"/>
        <v>0.45833333333333331</v>
      </c>
      <c r="M261" s="22">
        <f t="shared" si="80"/>
        <v>-4.1666666666666685E-2</v>
      </c>
      <c r="N261" s="22">
        <f t="shared" si="81"/>
        <v>0</v>
      </c>
      <c r="O261" s="22">
        <f t="shared" si="82"/>
        <v>0.45833333333333331</v>
      </c>
      <c r="P261" s="22">
        <f t="shared" si="83"/>
        <v>0.45833333333333331</v>
      </c>
      <c r="Q261" s="22">
        <f t="shared" si="84"/>
        <v>0.45833333333333331</v>
      </c>
      <c r="R261" s="23">
        <f t="shared" si="85"/>
        <v>0.45833333333333331</v>
      </c>
      <c r="S261" s="22">
        <f t="shared" si="76"/>
        <v>-4.166666666666663E-2</v>
      </c>
      <c r="T261" s="22">
        <f t="shared" si="86"/>
        <v>0</v>
      </c>
      <c r="U261" s="21">
        <f t="shared" si="87"/>
        <v>2.083333333333337E-2</v>
      </c>
      <c r="V261" s="22">
        <f t="shared" si="88"/>
        <v>2.083333333333337E-2</v>
      </c>
      <c r="W261" s="24">
        <f t="shared" si="89"/>
        <v>2.083333333333337E-2</v>
      </c>
      <c r="X261" s="21">
        <f t="shared" si="90"/>
        <v>2.083333333333337E-2</v>
      </c>
      <c r="Y261" s="21">
        <f t="shared" si="91"/>
        <v>-2.083333333333337E-2</v>
      </c>
      <c r="Z261" s="21">
        <f t="shared" si="92"/>
        <v>2.083333333333337E-2</v>
      </c>
      <c r="AA261" s="25">
        <f t="shared" si="93"/>
        <v>2.083333333333337E-2</v>
      </c>
    </row>
    <row r="262" spans="2:27" ht="15" customHeight="1" thickBot="1">
      <c r="B262" s="224"/>
      <c r="C262" s="228"/>
      <c r="D262" s="148">
        <v>43726</v>
      </c>
      <c r="E262" s="66" t="s">
        <v>39</v>
      </c>
      <c r="F262" s="3">
        <v>0.33333333333333331</v>
      </c>
      <c r="G262" s="3">
        <v>0.8125</v>
      </c>
      <c r="H262" s="3">
        <v>0</v>
      </c>
      <c r="I262" s="7"/>
      <c r="J262" s="5">
        <f t="shared" si="77"/>
        <v>0</v>
      </c>
      <c r="K262" s="21">
        <f t="shared" si="78"/>
        <v>0.45833333333333331</v>
      </c>
      <c r="L262" s="22">
        <f t="shared" si="79"/>
        <v>0.45833333333333331</v>
      </c>
      <c r="M262" s="22">
        <f t="shared" si="80"/>
        <v>-4.1666666666666685E-2</v>
      </c>
      <c r="N262" s="22">
        <f t="shared" si="81"/>
        <v>0</v>
      </c>
      <c r="O262" s="22">
        <f t="shared" si="82"/>
        <v>0.45833333333333331</v>
      </c>
      <c r="P262" s="22">
        <f t="shared" si="83"/>
        <v>0.45833333333333331</v>
      </c>
      <c r="Q262" s="22">
        <f t="shared" si="84"/>
        <v>0.45833333333333331</v>
      </c>
      <c r="R262" s="23">
        <f t="shared" si="85"/>
        <v>0.45833333333333331</v>
      </c>
      <c r="S262" s="22">
        <f t="shared" si="76"/>
        <v>-4.166666666666663E-2</v>
      </c>
      <c r="T262" s="22">
        <f t="shared" si="86"/>
        <v>0</v>
      </c>
      <c r="U262" s="21">
        <f t="shared" si="87"/>
        <v>2.083333333333337E-2</v>
      </c>
      <c r="V262" s="22">
        <f t="shared" si="88"/>
        <v>2.083333333333337E-2</v>
      </c>
      <c r="W262" s="24">
        <f t="shared" si="89"/>
        <v>2.083333333333337E-2</v>
      </c>
      <c r="X262" s="21">
        <f t="shared" si="90"/>
        <v>2.083333333333337E-2</v>
      </c>
      <c r="Y262" s="21">
        <f t="shared" si="91"/>
        <v>-2.083333333333337E-2</v>
      </c>
      <c r="Z262" s="21">
        <f t="shared" si="92"/>
        <v>2.083333333333337E-2</v>
      </c>
      <c r="AA262" s="25">
        <f t="shared" si="93"/>
        <v>2.083333333333337E-2</v>
      </c>
    </row>
    <row r="263" spans="2:27" ht="15" customHeight="1" thickBot="1">
      <c r="B263" s="225"/>
      <c r="C263" s="228"/>
      <c r="D263" s="148">
        <v>43727</v>
      </c>
      <c r="E263" s="66" t="s">
        <v>39</v>
      </c>
      <c r="F263" s="3">
        <v>0.33333333333333331</v>
      </c>
      <c r="G263" s="3">
        <v>0.8125</v>
      </c>
      <c r="H263" s="3">
        <v>0</v>
      </c>
      <c r="I263" s="7"/>
      <c r="J263" s="5">
        <f t="shared" si="77"/>
        <v>0</v>
      </c>
      <c r="K263" s="21">
        <f t="shared" si="78"/>
        <v>0.45833333333333331</v>
      </c>
      <c r="L263" s="22">
        <f t="shared" si="79"/>
        <v>0.45833333333333331</v>
      </c>
      <c r="M263" s="22">
        <f t="shared" si="80"/>
        <v>-4.1666666666666685E-2</v>
      </c>
      <c r="N263" s="22">
        <f t="shared" si="81"/>
        <v>0</v>
      </c>
      <c r="O263" s="22">
        <f t="shared" si="82"/>
        <v>0.45833333333333331</v>
      </c>
      <c r="P263" s="22">
        <f t="shared" si="83"/>
        <v>0.45833333333333331</v>
      </c>
      <c r="Q263" s="22">
        <f t="shared" si="84"/>
        <v>0.45833333333333331</v>
      </c>
      <c r="R263" s="23">
        <f t="shared" si="85"/>
        <v>0.45833333333333331</v>
      </c>
      <c r="S263" s="22">
        <f t="shared" si="76"/>
        <v>-4.166666666666663E-2</v>
      </c>
      <c r="T263" s="22">
        <f t="shared" si="86"/>
        <v>0</v>
      </c>
      <c r="U263" s="21">
        <f t="shared" si="87"/>
        <v>2.083333333333337E-2</v>
      </c>
      <c r="V263" s="22">
        <f t="shared" si="88"/>
        <v>2.083333333333337E-2</v>
      </c>
      <c r="W263" s="24">
        <f t="shared" si="89"/>
        <v>2.083333333333337E-2</v>
      </c>
      <c r="X263" s="21">
        <f t="shared" si="90"/>
        <v>2.083333333333337E-2</v>
      </c>
      <c r="Y263" s="21">
        <f t="shared" si="91"/>
        <v>-2.083333333333337E-2</v>
      </c>
      <c r="Z263" s="21">
        <f t="shared" si="92"/>
        <v>2.083333333333337E-2</v>
      </c>
      <c r="AA263" s="25">
        <f t="shared" si="93"/>
        <v>2.083333333333337E-2</v>
      </c>
    </row>
    <row r="264" spans="2:27" ht="15" customHeight="1" thickBot="1">
      <c r="B264" s="99" t="s">
        <v>9</v>
      </c>
      <c r="C264" s="228"/>
      <c r="D264" s="148">
        <v>43728</v>
      </c>
      <c r="E264" s="66" t="s">
        <v>39</v>
      </c>
      <c r="F264" s="3">
        <v>0.33333333333333331</v>
      </c>
      <c r="G264" s="3">
        <v>0.8125</v>
      </c>
      <c r="H264" s="3">
        <v>0</v>
      </c>
      <c r="I264" s="7"/>
      <c r="J264" s="5">
        <f t="shared" si="77"/>
        <v>0</v>
      </c>
      <c r="K264" s="21">
        <f t="shared" si="78"/>
        <v>0.45833333333333331</v>
      </c>
      <c r="L264" s="22">
        <f t="shared" si="79"/>
        <v>0.45833333333333331</v>
      </c>
      <c r="M264" s="22">
        <f t="shared" si="80"/>
        <v>-4.1666666666666685E-2</v>
      </c>
      <c r="N264" s="22">
        <f t="shared" si="81"/>
        <v>0</v>
      </c>
      <c r="O264" s="22">
        <f t="shared" si="82"/>
        <v>0.45833333333333331</v>
      </c>
      <c r="P264" s="22">
        <f t="shared" si="83"/>
        <v>0.45833333333333331</v>
      </c>
      <c r="Q264" s="22">
        <f t="shared" si="84"/>
        <v>0.45833333333333331</v>
      </c>
      <c r="R264" s="23">
        <f t="shared" si="85"/>
        <v>0.45833333333333331</v>
      </c>
      <c r="S264" s="22">
        <f t="shared" si="76"/>
        <v>-4.166666666666663E-2</v>
      </c>
      <c r="T264" s="22">
        <f t="shared" si="86"/>
        <v>0</v>
      </c>
      <c r="U264" s="21">
        <f t="shared" si="87"/>
        <v>2.083333333333337E-2</v>
      </c>
      <c r="V264" s="22">
        <f t="shared" si="88"/>
        <v>2.083333333333337E-2</v>
      </c>
      <c r="W264" s="24">
        <f t="shared" si="89"/>
        <v>2.083333333333337E-2</v>
      </c>
      <c r="X264" s="21">
        <f t="shared" si="90"/>
        <v>2.083333333333337E-2</v>
      </c>
      <c r="Y264" s="21">
        <f t="shared" si="91"/>
        <v>-2.083333333333337E-2</v>
      </c>
      <c r="Z264" s="21">
        <f t="shared" si="92"/>
        <v>2.083333333333337E-2</v>
      </c>
      <c r="AA264" s="25">
        <f t="shared" si="93"/>
        <v>2.083333333333337E-2</v>
      </c>
    </row>
    <row r="265" spans="2:27" ht="15" customHeight="1" thickBot="1">
      <c r="B265" s="223">
        <f>SUM(AA245:AA274)</f>
        <v>4.2708333333333348</v>
      </c>
      <c r="C265" s="228"/>
      <c r="D265" s="93">
        <v>43729</v>
      </c>
      <c r="E265" s="66" t="s">
        <v>39</v>
      </c>
      <c r="F265" s="3">
        <v>0.33333333333333331</v>
      </c>
      <c r="G265" s="3">
        <v>0.8125</v>
      </c>
      <c r="H265" s="3">
        <v>0</v>
      </c>
      <c r="I265" s="7">
        <f t="shared" si="94"/>
        <v>0.47916666666666669</v>
      </c>
      <c r="J265" s="5">
        <f t="shared" si="77"/>
        <v>0.47916666666666669</v>
      </c>
      <c r="K265" s="21">
        <f t="shared" si="78"/>
        <v>0.45833333333333331</v>
      </c>
      <c r="L265" s="22">
        <f t="shared" si="79"/>
        <v>0.45833333333333331</v>
      </c>
      <c r="M265" s="22">
        <f t="shared" si="80"/>
        <v>-4.1666666666666685E-2</v>
      </c>
      <c r="N265" s="22">
        <f t="shared" si="81"/>
        <v>0</v>
      </c>
      <c r="O265" s="22">
        <f t="shared" si="82"/>
        <v>0.45833333333333331</v>
      </c>
      <c r="P265" s="22">
        <f t="shared" si="83"/>
        <v>-2.083333333333337E-2</v>
      </c>
      <c r="Q265" s="22">
        <f t="shared" si="84"/>
        <v>0</v>
      </c>
      <c r="R265" s="23">
        <f t="shared" si="85"/>
        <v>0</v>
      </c>
      <c r="S265" s="22">
        <f t="shared" si="76"/>
        <v>-4.166666666666663E-2</v>
      </c>
      <c r="T265" s="22">
        <f t="shared" si="86"/>
        <v>0</v>
      </c>
      <c r="U265" s="21">
        <f t="shared" si="87"/>
        <v>2.083333333333337E-2</v>
      </c>
      <c r="V265" s="22">
        <f t="shared" si="88"/>
        <v>2.083333333333337E-2</v>
      </c>
      <c r="W265" s="24">
        <f t="shared" si="89"/>
        <v>2.083333333333337E-2</v>
      </c>
      <c r="X265" s="21">
        <f t="shared" si="90"/>
        <v>2.083333333333337E-2</v>
      </c>
      <c r="Y265" s="21">
        <f t="shared" si="91"/>
        <v>0.45833333333333331</v>
      </c>
      <c r="Z265" s="21">
        <f t="shared" si="92"/>
        <v>0.45833333333333331</v>
      </c>
      <c r="AA265" s="25">
        <f t="shared" si="93"/>
        <v>0.45833333333333331</v>
      </c>
    </row>
    <row r="266" spans="2:27" ht="15" customHeight="1" thickBot="1">
      <c r="B266" s="224"/>
      <c r="C266" s="228"/>
      <c r="D266" s="93">
        <v>43730</v>
      </c>
      <c r="E266" s="66" t="s">
        <v>39</v>
      </c>
      <c r="F266" s="3">
        <v>0.33333333333333331</v>
      </c>
      <c r="G266" s="3">
        <v>0.8125</v>
      </c>
      <c r="H266" s="3">
        <v>0</v>
      </c>
      <c r="I266" s="7">
        <f t="shared" si="94"/>
        <v>0.47916666666666669</v>
      </c>
      <c r="J266" s="5">
        <f t="shared" si="77"/>
        <v>0.47916666666666669</v>
      </c>
      <c r="K266" s="21">
        <f t="shared" si="78"/>
        <v>0.45833333333333331</v>
      </c>
      <c r="L266" s="22">
        <f t="shared" si="79"/>
        <v>0.45833333333333331</v>
      </c>
      <c r="M266" s="22">
        <f t="shared" si="80"/>
        <v>-4.1666666666666685E-2</v>
      </c>
      <c r="N266" s="22">
        <f t="shared" si="81"/>
        <v>0</v>
      </c>
      <c r="O266" s="22">
        <f t="shared" si="82"/>
        <v>0.45833333333333331</v>
      </c>
      <c r="P266" s="22">
        <f t="shared" si="83"/>
        <v>-2.083333333333337E-2</v>
      </c>
      <c r="Q266" s="22">
        <f t="shared" si="84"/>
        <v>0</v>
      </c>
      <c r="R266" s="23">
        <f t="shared" si="85"/>
        <v>0</v>
      </c>
      <c r="S266" s="22">
        <f t="shared" si="76"/>
        <v>-4.166666666666663E-2</v>
      </c>
      <c r="T266" s="22">
        <f t="shared" si="86"/>
        <v>0</v>
      </c>
      <c r="U266" s="21">
        <f t="shared" si="87"/>
        <v>2.083333333333337E-2</v>
      </c>
      <c r="V266" s="22">
        <f t="shared" si="88"/>
        <v>2.083333333333337E-2</v>
      </c>
      <c r="W266" s="24">
        <f t="shared" si="89"/>
        <v>2.083333333333337E-2</v>
      </c>
      <c r="X266" s="21">
        <f t="shared" si="90"/>
        <v>2.083333333333337E-2</v>
      </c>
      <c r="Y266" s="21">
        <f t="shared" si="91"/>
        <v>0.45833333333333331</v>
      </c>
      <c r="Z266" s="21">
        <f t="shared" si="92"/>
        <v>0.45833333333333331</v>
      </c>
      <c r="AA266" s="25">
        <f t="shared" si="93"/>
        <v>0.45833333333333331</v>
      </c>
    </row>
    <row r="267" spans="2:27" ht="15" customHeight="1" thickBot="1">
      <c r="B267" s="224"/>
      <c r="C267" s="228"/>
      <c r="D267" s="148">
        <v>43731</v>
      </c>
      <c r="E267" s="66" t="s">
        <v>39</v>
      </c>
      <c r="F267" s="3">
        <v>0.25</v>
      </c>
      <c r="G267" s="3">
        <v>0.8125</v>
      </c>
      <c r="H267" s="3">
        <v>0</v>
      </c>
      <c r="I267" s="7"/>
      <c r="J267" s="5">
        <f t="shared" si="77"/>
        <v>0</v>
      </c>
      <c r="K267" s="21">
        <f t="shared" si="78"/>
        <v>0.49999999999999994</v>
      </c>
      <c r="L267" s="22">
        <f t="shared" si="79"/>
        <v>0.49999999999999994</v>
      </c>
      <c r="M267" s="22">
        <f t="shared" si="80"/>
        <v>-5.5511151231257827E-17</v>
      </c>
      <c r="N267" s="22">
        <f t="shared" si="81"/>
        <v>0</v>
      </c>
      <c r="O267" s="22">
        <f t="shared" si="82"/>
        <v>0.49999999999999994</v>
      </c>
      <c r="P267" s="22">
        <f t="shared" si="83"/>
        <v>0.49999999999999994</v>
      </c>
      <c r="Q267" s="22">
        <f t="shared" si="84"/>
        <v>0.49999999999999994</v>
      </c>
      <c r="R267" s="23">
        <f t="shared" si="85"/>
        <v>0.49999999999999994</v>
      </c>
      <c r="S267" s="22">
        <f t="shared" si="76"/>
        <v>4.1666666666666685E-2</v>
      </c>
      <c r="T267" s="22">
        <f t="shared" si="86"/>
        <v>4.1666666666666685E-2</v>
      </c>
      <c r="U267" s="21">
        <f t="shared" si="87"/>
        <v>2.083333333333337E-2</v>
      </c>
      <c r="V267" s="22">
        <f t="shared" si="88"/>
        <v>2.083333333333337E-2</v>
      </c>
      <c r="W267" s="24">
        <f t="shared" si="89"/>
        <v>6.2500000000000056E-2</v>
      </c>
      <c r="X267" s="21">
        <f t="shared" si="90"/>
        <v>6.2500000000000056E-2</v>
      </c>
      <c r="Y267" s="21">
        <f t="shared" si="91"/>
        <v>-6.2500000000000056E-2</v>
      </c>
      <c r="Z267" s="21">
        <f t="shared" si="92"/>
        <v>6.2500000000000056E-2</v>
      </c>
      <c r="AA267" s="25">
        <f t="shared" si="93"/>
        <v>6.2500000000000056E-2</v>
      </c>
    </row>
    <row r="268" spans="2:27" ht="15" customHeight="1" thickBot="1">
      <c r="B268" s="224"/>
      <c r="C268" s="228"/>
      <c r="D268" s="148">
        <v>43732</v>
      </c>
      <c r="E268" s="66" t="s">
        <v>39</v>
      </c>
      <c r="F268" s="3">
        <v>0.33333333333333331</v>
      </c>
      <c r="G268" s="3">
        <v>0.8125</v>
      </c>
      <c r="H268" s="3">
        <v>0</v>
      </c>
      <c r="I268" s="7"/>
      <c r="J268" s="5">
        <f t="shared" si="77"/>
        <v>0</v>
      </c>
      <c r="K268" s="21">
        <f t="shared" si="78"/>
        <v>0.45833333333333331</v>
      </c>
      <c r="L268" s="22">
        <f t="shared" si="79"/>
        <v>0.45833333333333331</v>
      </c>
      <c r="M268" s="22">
        <f t="shared" si="80"/>
        <v>-4.1666666666666685E-2</v>
      </c>
      <c r="N268" s="22">
        <f t="shared" si="81"/>
        <v>0</v>
      </c>
      <c r="O268" s="22">
        <f t="shared" si="82"/>
        <v>0.45833333333333331</v>
      </c>
      <c r="P268" s="22">
        <f t="shared" si="83"/>
        <v>0.45833333333333331</v>
      </c>
      <c r="Q268" s="22">
        <f t="shared" si="84"/>
        <v>0.45833333333333331</v>
      </c>
      <c r="R268" s="23">
        <f t="shared" si="85"/>
        <v>0.45833333333333331</v>
      </c>
      <c r="S268" s="22">
        <f t="shared" si="76"/>
        <v>-4.166666666666663E-2</v>
      </c>
      <c r="T268" s="22">
        <f t="shared" si="86"/>
        <v>0</v>
      </c>
      <c r="U268" s="21">
        <f t="shared" si="87"/>
        <v>2.083333333333337E-2</v>
      </c>
      <c r="V268" s="22">
        <f t="shared" si="88"/>
        <v>2.083333333333337E-2</v>
      </c>
      <c r="W268" s="24">
        <f t="shared" si="89"/>
        <v>2.083333333333337E-2</v>
      </c>
      <c r="X268" s="21">
        <f t="shared" si="90"/>
        <v>2.083333333333337E-2</v>
      </c>
      <c r="Y268" s="21">
        <f t="shared" si="91"/>
        <v>-2.083333333333337E-2</v>
      </c>
      <c r="Z268" s="21">
        <f t="shared" si="92"/>
        <v>2.083333333333337E-2</v>
      </c>
      <c r="AA268" s="25">
        <f t="shared" si="93"/>
        <v>2.083333333333337E-2</v>
      </c>
    </row>
    <row r="269" spans="2:27" ht="15" customHeight="1" thickBot="1">
      <c r="B269" s="224"/>
      <c r="C269" s="228"/>
      <c r="D269" s="148">
        <v>43733</v>
      </c>
      <c r="E269" s="66" t="s">
        <v>39</v>
      </c>
      <c r="F269" s="3">
        <v>0.33333333333333331</v>
      </c>
      <c r="G269" s="3">
        <v>0.8125</v>
      </c>
      <c r="H269" s="3">
        <v>0</v>
      </c>
      <c r="I269" s="7"/>
      <c r="J269" s="5">
        <f t="shared" si="77"/>
        <v>0</v>
      </c>
      <c r="K269" s="21">
        <f t="shared" si="78"/>
        <v>0.45833333333333331</v>
      </c>
      <c r="L269" s="22">
        <f t="shared" si="79"/>
        <v>0.45833333333333331</v>
      </c>
      <c r="M269" s="22">
        <f t="shared" si="80"/>
        <v>-4.1666666666666685E-2</v>
      </c>
      <c r="N269" s="22">
        <f t="shared" si="81"/>
        <v>0</v>
      </c>
      <c r="O269" s="22">
        <f t="shared" si="82"/>
        <v>0.45833333333333331</v>
      </c>
      <c r="P269" s="22">
        <f t="shared" si="83"/>
        <v>0.45833333333333331</v>
      </c>
      <c r="Q269" s="22">
        <f t="shared" si="84"/>
        <v>0.45833333333333331</v>
      </c>
      <c r="R269" s="23">
        <f t="shared" si="85"/>
        <v>0.45833333333333331</v>
      </c>
      <c r="S269" s="22">
        <f t="shared" si="76"/>
        <v>-4.166666666666663E-2</v>
      </c>
      <c r="T269" s="22">
        <f t="shared" si="86"/>
        <v>0</v>
      </c>
      <c r="U269" s="21">
        <f t="shared" si="87"/>
        <v>2.083333333333337E-2</v>
      </c>
      <c r="V269" s="22">
        <f t="shared" si="88"/>
        <v>2.083333333333337E-2</v>
      </c>
      <c r="W269" s="24">
        <f t="shared" si="89"/>
        <v>2.083333333333337E-2</v>
      </c>
      <c r="X269" s="21">
        <f t="shared" si="90"/>
        <v>2.083333333333337E-2</v>
      </c>
      <c r="Y269" s="21">
        <f t="shared" si="91"/>
        <v>-2.083333333333337E-2</v>
      </c>
      <c r="Z269" s="21">
        <f t="shared" si="92"/>
        <v>2.083333333333337E-2</v>
      </c>
      <c r="AA269" s="25">
        <f t="shared" si="93"/>
        <v>2.083333333333337E-2</v>
      </c>
    </row>
    <row r="270" spans="2:27" ht="15" customHeight="1" thickBot="1">
      <c r="B270" s="224"/>
      <c r="C270" s="228"/>
      <c r="D270" s="148">
        <v>43734</v>
      </c>
      <c r="E270" s="66" t="s">
        <v>39</v>
      </c>
      <c r="F270" s="3">
        <v>0.33333333333333331</v>
      </c>
      <c r="G270" s="3">
        <v>0.8125</v>
      </c>
      <c r="H270" s="3">
        <v>0</v>
      </c>
      <c r="I270" s="7"/>
      <c r="J270" s="5">
        <f t="shared" si="77"/>
        <v>0</v>
      </c>
      <c r="K270" s="21">
        <f t="shared" si="78"/>
        <v>0.45833333333333331</v>
      </c>
      <c r="L270" s="22">
        <f t="shared" si="79"/>
        <v>0.45833333333333331</v>
      </c>
      <c r="M270" s="22">
        <f t="shared" si="80"/>
        <v>-4.1666666666666685E-2</v>
      </c>
      <c r="N270" s="22">
        <f t="shared" si="81"/>
        <v>0</v>
      </c>
      <c r="O270" s="22">
        <f t="shared" si="82"/>
        <v>0.45833333333333331</v>
      </c>
      <c r="P270" s="22">
        <f t="shared" si="83"/>
        <v>0.45833333333333331</v>
      </c>
      <c r="Q270" s="22">
        <f t="shared" si="84"/>
        <v>0.45833333333333331</v>
      </c>
      <c r="R270" s="23">
        <f t="shared" si="85"/>
        <v>0.45833333333333331</v>
      </c>
      <c r="S270" s="22">
        <f t="shared" si="76"/>
        <v>-4.166666666666663E-2</v>
      </c>
      <c r="T270" s="22">
        <f t="shared" si="86"/>
        <v>0</v>
      </c>
      <c r="U270" s="21">
        <f t="shared" si="87"/>
        <v>2.083333333333337E-2</v>
      </c>
      <c r="V270" s="22">
        <f t="shared" si="88"/>
        <v>2.083333333333337E-2</v>
      </c>
      <c r="W270" s="24">
        <f t="shared" si="89"/>
        <v>2.083333333333337E-2</v>
      </c>
      <c r="X270" s="21">
        <f t="shared" si="90"/>
        <v>2.083333333333337E-2</v>
      </c>
      <c r="Y270" s="21">
        <f t="shared" si="91"/>
        <v>-2.083333333333337E-2</v>
      </c>
      <c r="Z270" s="21">
        <f t="shared" si="92"/>
        <v>2.083333333333337E-2</v>
      </c>
      <c r="AA270" s="25">
        <f t="shared" si="93"/>
        <v>2.083333333333337E-2</v>
      </c>
    </row>
    <row r="271" spans="2:27" ht="15" customHeight="1" thickBot="1">
      <c r="B271" s="224"/>
      <c r="C271" s="228"/>
      <c r="D271" s="148">
        <v>43735</v>
      </c>
      <c r="E271" s="66" t="s">
        <v>39</v>
      </c>
      <c r="F271" s="3">
        <v>0.33333333333333331</v>
      </c>
      <c r="G271" s="3">
        <v>0.8125</v>
      </c>
      <c r="H271" s="3">
        <v>0</v>
      </c>
      <c r="I271" s="7"/>
      <c r="J271" s="5">
        <f t="shared" si="77"/>
        <v>0</v>
      </c>
      <c r="K271" s="21">
        <f t="shared" si="78"/>
        <v>0.45833333333333331</v>
      </c>
      <c r="L271" s="22">
        <f t="shared" si="79"/>
        <v>0.45833333333333331</v>
      </c>
      <c r="M271" s="22">
        <f t="shared" si="80"/>
        <v>-4.1666666666666685E-2</v>
      </c>
      <c r="N271" s="22">
        <f t="shared" si="81"/>
        <v>0</v>
      </c>
      <c r="O271" s="22">
        <f t="shared" si="82"/>
        <v>0.45833333333333331</v>
      </c>
      <c r="P271" s="22">
        <f t="shared" si="83"/>
        <v>0.45833333333333331</v>
      </c>
      <c r="Q271" s="22">
        <f t="shared" si="84"/>
        <v>0.45833333333333331</v>
      </c>
      <c r="R271" s="23">
        <f t="shared" si="85"/>
        <v>0.45833333333333331</v>
      </c>
      <c r="S271" s="22">
        <f t="shared" si="76"/>
        <v>-4.166666666666663E-2</v>
      </c>
      <c r="T271" s="22">
        <f t="shared" si="86"/>
        <v>0</v>
      </c>
      <c r="U271" s="21">
        <f t="shared" si="87"/>
        <v>2.083333333333337E-2</v>
      </c>
      <c r="V271" s="22">
        <f t="shared" si="88"/>
        <v>2.083333333333337E-2</v>
      </c>
      <c r="W271" s="24">
        <f t="shared" si="89"/>
        <v>2.083333333333337E-2</v>
      </c>
      <c r="X271" s="21">
        <f t="shared" si="90"/>
        <v>2.083333333333337E-2</v>
      </c>
      <c r="Y271" s="21">
        <f t="shared" si="91"/>
        <v>-2.083333333333337E-2</v>
      </c>
      <c r="Z271" s="21">
        <f t="shared" si="92"/>
        <v>2.083333333333337E-2</v>
      </c>
      <c r="AA271" s="25">
        <f t="shared" si="93"/>
        <v>2.083333333333337E-2</v>
      </c>
    </row>
    <row r="272" spans="2:27" ht="15" customHeight="1" thickBot="1">
      <c r="B272" s="224"/>
      <c r="C272" s="228"/>
      <c r="D272" s="93">
        <v>43736</v>
      </c>
      <c r="E272" s="66" t="s">
        <v>40</v>
      </c>
      <c r="F272" s="3">
        <v>0.33333333333333331</v>
      </c>
      <c r="G272" s="3">
        <v>0.8125</v>
      </c>
      <c r="H272" s="3">
        <v>0</v>
      </c>
      <c r="I272" s="7">
        <f t="shared" si="94"/>
        <v>0.47916666666666669</v>
      </c>
      <c r="J272" s="5">
        <f t="shared" si="77"/>
        <v>0.47916666666666669</v>
      </c>
      <c r="K272" s="21">
        <f t="shared" si="78"/>
        <v>0.45833333333333331</v>
      </c>
      <c r="L272" s="22">
        <f t="shared" si="79"/>
        <v>0.45833333333333331</v>
      </c>
      <c r="M272" s="22">
        <f t="shared" si="80"/>
        <v>-4.1666666666666685E-2</v>
      </c>
      <c r="N272" s="22">
        <f t="shared" si="81"/>
        <v>0</v>
      </c>
      <c r="O272" s="22">
        <f t="shared" si="82"/>
        <v>0.45833333333333331</v>
      </c>
      <c r="P272" s="22">
        <f t="shared" si="83"/>
        <v>-2.083333333333337E-2</v>
      </c>
      <c r="Q272" s="22">
        <f t="shared" si="84"/>
        <v>0</v>
      </c>
      <c r="R272" s="23">
        <f t="shared" si="85"/>
        <v>0</v>
      </c>
      <c r="S272" s="22">
        <f t="shared" ref="S272:S335" si="95">($AB$5-F272)</f>
        <v>-4.166666666666663E-2</v>
      </c>
      <c r="T272" s="22">
        <f t="shared" si="86"/>
        <v>0</v>
      </c>
      <c r="U272" s="21">
        <f t="shared" si="87"/>
        <v>2.083333333333337E-2</v>
      </c>
      <c r="V272" s="22">
        <f t="shared" si="88"/>
        <v>2.083333333333337E-2</v>
      </c>
      <c r="W272" s="24">
        <f t="shared" si="89"/>
        <v>2.083333333333337E-2</v>
      </c>
      <c r="X272" s="21">
        <f t="shared" si="90"/>
        <v>2.083333333333337E-2</v>
      </c>
      <c r="Y272" s="21">
        <f t="shared" si="91"/>
        <v>0.45833333333333331</v>
      </c>
      <c r="Z272" s="21">
        <f t="shared" si="92"/>
        <v>0.45833333333333331</v>
      </c>
      <c r="AA272" s="25">
        <f t="shared" si="93"/>
        <v>0</v>
      </c>
    </row>
    <row r="273" spans="2:27" ht="15" customHeight="1" thickBot="1">
      <c r="B273" s="224"/>
      <c r="C273" s="228"/>
      <c r="D273" s="93">
        <v>43737</v>
      </c>
      <c r="E273" s="66" t="s">
        <v>39</v>
      </c>
      <c r="F273" s="3">
        <v>0.33333333333333331</v>
      </c>
      <c r="G273" s="3">
        <v>0.8125</v>
      </c>
      <c r="H273" s="3">
        <v>0</v>
      </c>
      <c r="I273" s="7">
        <f t="shared" si="94"/>
        <v>0.47916666666666669</v>
      </c>
      <c r="J273" s="5">
        <f t="shared" si="77"/>
        <v>0.47916666666666669</v>
      </c>
      <c r="K273" s="21">
        <f t="shared" si="78"/>
        <v>0.45833333333333331</v>
      </c>
      <c r="L273" s="22">
        <f t="shared" si="79"/>
        <v>0.45833333333333331</v>
      </c>
      <c r="M273" s="22">
        <f t="shared" si="80"/>
        <v>-4.1666666666666685E-2</v>
      </c>
      <c r="N273" s="22">
        <f t="shared" si="81"/>
        <v>0</v>
      </c>
      <c r="O273" s="22">
        <f t="shared" si="82"/>
        <v>0.45833333333333331</v>
      </c>
      <c r="P273" s="22">
        <f t="shared" si="83"/>
        <v>-2.083333333333337E-2</v>
      </c>
      <c r="Q273" s="22">
        <f t="shared" si="84"/>
        <v>0</v>
      </c>
      <c r="R273" s="23">
        <f t="shared" si="85"/>
        <v>0</v>
      </c>
      <c r="S273" s="22">
        <f t="shared" si="95"/>
        <v>-4.166666666666663E-2</v>
      </c>
      <c r="T273" s="22">
        <f t="shared" si="86"/>
        <v>0</v>
      </c>
      <c r="U273" s="21">
        <f t="shared" si="87"/>
        <v>2.083333333333337E-2</v>
      </c>
      <c r="V273" s="22">
        <f t="shared" si="88"/>
        <v>2.083333333333337E-2</v>
      </c>
      <c r="W273" s="24">
        <f t="shared" si="89"/>
        <v>2.083333333333337E-2</v>
      </c>
      <c r="X273" s="21">
        <f t="shared" si="90"/>
        <v>2.083333333333337E-2</v>
      </c>
      <c r="Y273" s="21">
        <f t="shared" si="91"/>
        <v>0.45833333333333331</v>
      </c>
      <c r="Z273" s="21">
        <f t="shared" si="92"/>
        <v>0.45833333333333331</v>
      </c>
      <c r="AA273" s="25">
        <f t="shared" si="93"/>
        <v>0.45833333333333331</v>
      </c>
    </row>
    <row r="274" spans="2:27" ht="15" customHeight="1" thickBot="1">
      <c r="B274" s="224"/>
      <c r="C274" s="228"/>
      <c r="D274" s="151">
        <v>43738</v>
      </c>
      <c r="E274" s="75" t="s">
        <v>40</v>
      </c>
      <c r="F274" s="53">
        <v>0.25</v>
      </c>
      <c r="G274" s="53">
        <v>0.8125</v>
      </c>
      <c r="H274" s="53">
        <v>0</v>
      </c>
      <c r="I274" s="146"/>
      <c r="J274" s="54">
        <f t="shared" si="77"/>
        <v>0</v>
      </c>
      <c r="K274" s="55">
        <f t="shared" si="78"/>
        <v>0.49999999999999994</v>
      </c>
      <c r="L274" s="10">
        <f t="shared" si="79"/>
        <v>0.49999999999999994</v>
      </c>
      <c r="M274" s="10">
        <f t="shared" si="80"/>
        <v>-5.5511151231257827E-17</v>
      </c>
      <c r="N274" s="10">
        <f t="shared" si="81"/>
        <v>0</v>
      </c>
      <c r="O274" s="10">
        <f t="shared" si="82"/>
        <v>0.49999999999999994</v>
      </c>
      <c r="P274" s="10">
        <f t="shared" si="83"/>
        <v>0.49999999999999994</v>
      </c>
      <c r="Q274" s="10">
        <f t="shared" si="84"/>
        <v>0.49999999999999994</v>
      </c>
      <c r="R274" s="76">
        <f t="shared" si="85"/>
        <v>0</v>
      </c>
      <c r="S274" s="10">
        <f t="shared" si="95"/>
        <v>4.1666666666666685E-2</v>
      </c>
      <c r="T274" s="10">
        <f t="shared" si="86"/>
        <v>4.1666666666666685E-2</v>
      </c>
      <c r="U274" s="55">
        <f t="shared" si="87"/>
        <v>2.083333333333337E-2</v>
      </c>
      <c r="V274" s="10">
        <f t="shared" si="88"/>
        <v>2.083333333333337E-2</v>
      </c>
      <c r="W274" s="57">
        <f t="shared" si="89"/>
        <v>6.2500000000000056E-2</v>
      </c>
      <c r="X274" s="55">
        <f t="shared" si="90"/>
        <v>6.2500000000000056E-2</v>
      </c>
      <c r="Y274" s="55">
        <f t="shared" si="91"/>
        <v>-6.2500000000000056E-2</v>
      </c>
      <c r="Z274" s="55">
        <f t="shared" si="92"/>
        <v>6.2500000000000056E-2</v>
      </c>
      <c r="AA274" s="84">
        <f t="shared" si="93"/>
        <v>0</v>
      </c>
    </row>
    <row r="275" spans="2:27" ht="15" customHeight="1" thickBot="1">
      <c r="B275" s="98" t="s">
        <v>10</v>
      </c>
      <c r="C275" s="221" t="s">
        <v>28</v>
      </c>
      <c r="D275" s="152">
        <v>43739</v>
      </c>
      <c r="E275" s="51" t="s">
        <v>39</v>
      </c>
      <c r="F275" s="6">
        <v>0.33333333333333331</v>
      </c>
      <c r="G275" s="6">
        <v>0.8125</v>
      </c>
      <c r="H275" s="6">
        <v>0</v>
      </c>
      <c r="I275" s="7"/>
      <c r="J275" s="7">
        <f t="shared" si="77"/>
        <v>0</v>
      </c>
      <c r="K275" s="15">
        <f t="shared" si="78"/>
        <v>0.45833333333333331</v>
      </c>
      <c r="L275" s="16">
        <f t="shared" si="79"/>
        <v>0.45833333333333331</v>
      </c>
      <c r="M275" s="16">
        <f t="shared" si="80"/>
        <v>-4.1666666666666685E-2</v>
      </c>
      <c r="N275" s="16">
        <f t="shared" si="81"/>
        <v>0</v>
      </c>
      <c r="O275" s="16">
        <f t="shared" si="82"/>
        <v>0.45833333333333331</v>
      </c>
      <c r="P275" s="16">
        <f t="shared" si="83"/>
        <v>0.45833333333333331</v>
      </c>
      <c r="Q275" s="16">
        <f t="shared" si="84"/>
        <v>0.45833333333333331</v>
      </c>
      <c r="R275" s="17">
        <f t="shared" si="85"/>
        <v>0.45833333333333331</v>
      </c>
      <c r="S275" s="16">
        <f t="shared" si="95"/>
        <v>-4.166666666666663E-2</v>
      </c>
      <c r="T275" s="16">
        <f t="shared" si="86"/>
        <v>0</v>
      </c>
      <c r="U275" s="15">
        <f t="shared" si="87"/>
        <v>2.083333333333337E-2</v>
      </c>
      <c r="V275" s="16">
        <f t="shared" si="88"/>
        <v>2.083333333333337E-2</v>
      </c>
      <c r="W275" s="18">
        <f t="shared" si="89"/>
        <v>2.083333333333337E-2</v>
      </c>
      <c r="X275" s="15">
        <f t="shared" si="90"/>
        <v>2.083333333333337E-2</v>
      </c>
      <c r="Y275" s="15">
        <f t="shared" si="91"/>
        <v>-2.083333333333337E-2</v>
      </c>
      <c r="Z275" s="15">
        <f t="shared" si="92"/>
        <v>2.083333333333337E-2</v>
      </c>
      <c r="AA275" s="19">
        <f t="shared" si="93"/>
        <v>2.083333333333337E-2</v>
      </c>
    </row>
    <row r="276" spans="2:27" ht="15" customHeight="1" thickBot="1">
      <c r="B276" s="223">
        <f>SUM(R275:R305)</f>
        <v>9.3333333333333321</v>
      </c>
      <c r="C276" s="217"/>
      <c r="D276" s="148">
        <v>43740</v>
      </c>
      <c r="E276" s="66" t="s">
        <v>39</v>
      </c>
      <c r="F276" s="3">
        <v>0.33333333333333331</v>
      </c>
      <c r="G276" s="3">
        <v>0.8125</v>
      </c>
      <c r="H276" s="3">
        <v>0</v>
      </c>
      <c r="I276" s="7"/>
      <c r="J276" s="5">
        <f t="shared" si="77"/>
        <v>0</v>
      </c>
      <c r="K276" s="21">
        <f t="shared" si="78"/>
        <v>0.45833333333333331</v>
      </c>
      <c r="L276" s="22">
        <f t="shared" si="79"/>
        <v>0.45833333333333331</v>
      </c>
      <c r="M276" s="22">
        <f t="shared" si="80"/>
        <v>-4.1666666666666685E-2</v>
      </c>
      <c r="N276" s="22">
        <f t="shared" si="81"/>
        <v>0</v>
      </c>
      <c r="O276" s="22">
        <f t="shared" si="82"/>
        <v>0.45833333333333331</v>
      </c>
      <c r="P276" s="22">
        <f t="shared" si="83"/>
        <v>0.45833333333333331</v>
      </c>
      <c r="Q276" s="22">
        <f t="shared" si="84"/>
        <v>0.45833333333333331</v>
      </c>
      <c r="R276" s="23">
        <f t="shared" si="85"/>
        <v>0.45833333333333331</v>
      </c>
      <c r="S276" s="22">
        <f t="shared" si="95"/>
        <v>-4.166666666666663E-2</v>
      </c>
      <c r="T276" s="22">
        <f t="shared" si="86"/>
        <v>0</v>
      </c>
      <c r="U276" s="21">
        <f t="shared" si="87"/>
        <v>2.083333333333337E-2</v>
      </c>
      <c r="V276" s="22">
        <f t="shared" si="88"/>
        <v>2.083333333333337E-2</v>
      </c>
      <c r="W276" s="24">
        <f t="shared" si="89"/>
        <v>2.083333333333337E-2</v>
      </c>
      <c r="X276" s="21">
        <f t="shared" si="90"/>
        <v>2.083333333333337E-2</v>
      </c>
      <c r="Y276" s="21">
        <f t="shared" si="91"/>
        <v>-2.083333333333337E-2</v>
      </c>
      <c r="Z276" s="21">
        <f t="shared" si="92"/>
        <v>2.083333333333337E-2</v>
      </c>
      <c r="AA276" s="25">
        <f t="shared" si="93"/>
        <v>2.083333333333337E-2</v>
      </c>
    </row>
    <row r="277" spans="2:27" ht="15" customHeight="1" thickBot="1">
      <c r="B277" s="224"/>
      <c r="C277" s="217"/>
      <c r="D277" s="148">
        <v>43741</v>
      </c>
      <c r="E277" s="66" t="s">
        <v>39</v>
      </c>
      <c r="F277" s="3">
        <v>0.33333333333333331</v>
      </c>
      <c r="G277" s="3">
        <v>0.8125</v>
      </c>
      <c r="H277" s="3">
        <v>0</v>
      </c>
      <c r="I277" s="7"/>
      <c r="J277" s="5">
        <f t="shared" si="77"/>
        <v>0</v>
      </c>
      <c r="K277" s="21">
        <f t="shared" si="78"/>
        <v>0.45833333333333331</v>
      </c>
      <c r="L277" s="22">
        <f t="shared" si="79"/>
        <v>0.45833333333333331</v>
      </c>
      <c r="M277" s="22">
        <f t="shared" si="80"/>
        <v>-4.1666666666666685E-2</v>
      </c>
      <c r="N277" s="22">
        <f t="shared" si="81"/>
        <v>0</v>
      </c>
      <c r="O277" s="22">
        <f t="shared" si="82"/>
        <v>0.45833333333333331</v>
      </c>
      <c r="P277" s="22">
        <f t="shared" si="83"/>
        <v>0.45833333333333331</v>
      </c>
      <c r="Q277" s="22">
        <f t="shared" si="84"/>
        <v>0.45833333333333331</v>
      </c>
      <c r="R277" s="23">
        <f t="shared" si="85"/>
        <v>0.45833333333333331</v>
      </c>
      <c r="S277" s="22">
        <f t="shared" si="95"/>
        <v>-4.166666666666663E-2</v>
      </c>
      <c r="T277" s="22">
        <f t="shared" si="86"/>
        <v>0</v>
      </c>
      <c r="U277" s="21">
        <f t="shared" si="87"/>
        <v>2.083333333333337E-2</v>
      </c>
      <c r="V277" s="22">
        <f t="shared" si="88"/>
        <v>2.083333333333337E-2</v>
      </c>
      <c r="W277" s="24">
        <f t="shared" si="89"/>
        <v>2.083333333333337E-2</v>
      </c>
      <c r="X277" s="21">
        <f t="shared" si="90"/>
        <v>2.083333333333337E-2</v>
      </c>
      <c r="Y277" s="21">
        <f t="shared" si="91"/>
        <v>-2.083333333333337E-2</v>
      </c>
      <c r="Z277" s="21">
        <f t="shared" si="92"/>
        <v>2.083333333333337E-2</v>
      </c>
      <c r="AA277" s="25">
        <f t="shared" si="93"/>
        <v>2.083333333333337E-2</v>
      </c>
    </row>
    <row r="278" spans="2:27" ht="15" customHeight="1" thickBot="1">
      <c r="B278" s="224"/>
      <c r="C278" s="217"/>
      <c r="D278" s="148">
        <v>43742</v>
      </c>
      <c r="E278" s="66" t="s">
        <v>40</v>
      </c>
      <c r="F278" s="3">
        <v>0.33333333333333331</v>
      </c>
      <c r="G278" s="3">
        <v>0.8125</v>
      </c>
      <c r="H278" s="3">
        <v>0</v>
      </c>
      <c r="I278" s="7"/>
      <c r="J278" s="5">
        <f t="shared" si="77"/>
        <v>0</v>
      </c>
      <c r="K278" s="21">
        <f t="shared" si="78"/>
        <v>0.45833333333333331</v>
      </c>
      <c r="L278" s="22">
        <f t="shared" si="79"/>
        <v>0.45833333333333331</v>
      </c>
      <c r="M278" s="22">
        <f t="shared" si="80"/>
        <v>-4.1666666666666685E-2</v>
      </c>
      <c r="N278" s="22">
        <f t="shared" si="81"/>
        <v>0</v>
      </c>
      <c r="O278" s="22">
        <f t="shared" si="82"/>
        <v>0.45833333333333331</v>
      </c>
      <c r="P278" s="22">
        <f t="shared" si="83"/>
        <v>0.45833333333333331</v>
      </c>
      <c r="Q278" s="22">
        <f t="shared" si="84"/>
        <v>0.45833333333333331</v>
      </c>
      <c r="R278" s="23">
        <f t="shared" si="85"/>
        <v>0</v>
      </c>
      <c r="S278" s="22">
        <f t="shared" si="95"/>
        <v>-4.166666666666663E-2</v>
      </c>
      <c r="T278" s="22">
        <f t="shared" si="86"/>
        <v>0</v>
      </c>
      <c r="U278" s="21">
        <f t="shared" si="87"/>
        <v>2.083333333333337E-2</v>
      </c>
      <c r="V278" s="22">
        <f t="shared" si="88"/>
        <v>2.083333333333337E-2</v>
      </c>
      <c r="W278" s="24">
        <f t="shared" si="89"/>
        <v>2.083333333333337E-2</v>
      </c>
      <c r="X278" s="21">
        <f t="shared" si="90"/>
        <v>2.083333333333337E-2</v>
      </c>
      <c r="Y278" s="21">
        <f t="shared" si="91"/>
        <v>-2.083333333333337E-2</v>
      </c>
      <c r="Z278" s="21">
        <f t="shared" si="92"/>
        <v>2.083333333333337E-2</v>
      </c>
      <c r="AA278" s="25">
        <f t="shared" si="93"/>
        <v>0</v>
      </c>
    </row>
    <row r="279" spans="2:27" ht="15" customHeight="1" thickBot="1">
      <c r="B279" s="224"/>
      <c r="C279" s="217"/>
      <c r="D279" s="93">
        <v>43743</v>
      </c>
      <c r="E279" s="66" t="s">
        <v>40</v>
      </c>
      <c r="F279" s="3">
        <v>0.33333333333333331</v>
      </c>
      <c r="G279" s="3">
        <v>0.8125</v>
      </c>
      <c r="H279" s="3">
        <v>0</v>
      </c>
      <c r="I279" s="7">
        <f t="shared" si="94"/>
        <v>0.47916666666666669</v>
      </c>
      <c r="J279" s="5">
        <f t="shared" si="77"/>
        <v>0.47916666666666669</v>
      </c>
      <c r="K279" s="21">
        <f t="shared" si="78"/>
        <v>0.45833333333333331</v>
      </c>
      <c r="L279" s="22">
        <f t="shared" si="79"/>
        <v>0.45833333333333331</v>
      </c>
      <c r="M279" s="22">
        <f t="shared" si="80"/>
        <v>-4.1666666666666685E-2</v>
      </c>
      <c r="N279" s="22">
        <f t="shared" si="81"/>
        <v>0</v>
      </c>
      <c r="O279" s="22">
        <f t="shared" si="82"/>
        <v>0.45833333333333331</v>
      </c>
      <c r="P279" s="22">
        <f t="shared" si="83"/>
        <v>-2.083333333333337E-2</v>
      </c>
      <c r="Q279" s="22">
        <f t="shared" si="84"/>
        <v>0</v>
      </c>
      <c r="R279" s="23">
        <f t="shared" si="85"/>
        <v>0</v>
      </c>
      <c r="S279" s="22">
        <f t="shared" si="95"/>
        <v>-4.166666666666663E-2</v>
      </c>
      <c r="T279" s="22">
        <f t="shared" si="86"/>
        <v>0</v>
      </c>
      <c r="U279" s="21">
        <f t="shared" si="87"/>
        <v>2.083333333333337E-2</v>
      </c>
      <c r="V279" s="22">
        <f t="shared" si="88"/>
        <v>2.083333333333337E-2</v>
      </c>
      <c r="W279" s="24">
        <f t="shared" si="89"/>
        <v>2.083333333333337E-2</v>
      </c>
      <c r="X279" s="21">
        <f t="shared" si="90"/>
        <v>2.083333333333337E-2</v>
      </c>
      <c r="Y279" s="21">
        <f t="shared" si="91"/>
        <v>0.45833333333333331</v>
      </c>
      <c r="Z279" s="21">
        <f t="shared" si="92"/>
        <v>0.45833333333333331</v>
      </c>
      <c r="AA279" s="25">
        <f t="shared" si="93"/>
        <v>0</v>
      </c>
    </row>
    <row r="280" spans="2:27" ht="15" customHeight="1" thickBot="1">
      <c r="B280" s="224"/>
      <c r="C280" s="217"/>
      <c r="D280" s="93">
        <v>43744</v>
      </c>
      <c r="E280" s="66" t="s">
        <v>39</v>
      </c>
      <c r="F280" s="3">
        <v>0.33333333333333331</v>
      </c>
      <c r="G280" s="3">
        <v>0.8125</v>
      </c>
      <c r="H280" s="3">
        <v>0</v>
      </c>
      <c r="I280" s="7">
        <f t="shared" si="94"/>
        <v>0.47916666666666669</v>
      </c>
      <c r="J280" s="5">
        <f t="shared" si="77"/>
        <v>0.47916666666666669</v>
      </c>
      <c r="K280" s="21">
        <f t="shared" si="78"/>
        <v>0.45833333333333331</v>
      </c>
      <c r="L280" s="22">
        <f t="shared" si="79"/>
        <v>0.45833333333333331</v>
      </c>
      <c r="M280" s="22">
        <f t="shared" si="80"/>
        <v>-4.1666666666666685E-2</v>
      </c>
      <c r="N280" s="22">
        <f t="shared" si="81"/>
        <v>0</v>
      </c>
      <c r="O280" s="22">
        <f t="shared" si="82"/>
        <v>0.45833333333333331</v>
      </c>
      <c r="P280" s="22">
        <f t="shared" si="83"/>
        <v>-2.083333333333337E-2</v>
      </c>
      <c r="Q280" s="22">
        <f t="shared" si="84"/>
        <v>0</v>
      </c>
      <c r="R280" s="23">
        <f t="shared" si="85"/>
        <v>0</v>
      </c>
      <c r="S280" s="22">
        <f t="shared" si="95"/>
        <v>-4.166666666666663E-2</v>
      </c>
      <c r="T280" s="22">
        <f t="shared" si="86"/>
        <v>0</v>
      </c>
      <c r="U280" s="21">
        <f t="shared" si="87"/>
        <v>2.083333333333337E-2</v>
      </c>
      <c r="V280" s="22">
        <f t="shared" si="88"/>
        <v>2.083333333333337E-2</v>
      </c>
      <c r="W280" s="24">
        <f t="shared" si="89"/>
        <v>2.083333333333337E-2</v>
      </c>
      <c r="X280" s="21">
        <f t="shared" si="90"/>
        <v>2.083333333333337E-2</v>
      </c>
      <c r="Y280" s="21">
        <f t="shared" si="91"/>
        <v>0.45833333333333331</v>
      </c>
      <c r="Z280" s="21">
        <f t="shared" si="92"/>
        <v>0.45833333333333331</v>
      </c>
      <c r="AA280" s="25">
        <f t="shared" si="93"/>
        <v>0.45833333333333331</v>
      </c>
    </row>
    <row r="281" spans="2:27" ht="15" customHeight="1" thickBot="1">
      <c r="B281" s="224"/>
      <c r="C281" s="217"/>
      <c r="D281" s="148">
        <v>43745</v>
      </c>
      <c r="E281" s="66" t="s">
        <v>39</v>
      </c>
      <c r="F281" s="3">
        <v>0.33333333333333331</v>
      </c>
      <c r="G281" s="3">
        <v>0.8125</v>
      </c>
      <c r="H281" s="3">
        <v>0</v>
      </c>
      <c r="I281" s="7"/>
      <c r="J281" s="5">
        <f t="shared" si="77"/>
        <v>0</v>
      </c>
      <c r="K281" s="21">
        <f t="shared" si="78"/>
        <v>0.45833333333333331</v>
      </c>
      <c r="L281" s="22">
        <f t="shared" si="79"/>
        <v>0.45833333333333331</v>
      </c>
      <c r="M281" s="22">
        <f t="shared" si="80"/>
        <v>-4.1666666666666685E-2</v>
      </c>
      <c r="N281" s="22">
        <f t="shared" si="81"/>
        <v>0</v>
      </c>
      <c r="O281" s="22">
        <f t="shared" si="82"/>
        <v>0.45833333333333331</v>
      </c>
      <c r="P281" s="22">
        <f t="shared" si="83"/>
        <v>0.45833333333333331</v>
      </c>
      <c r="Q281" s="22">
        <f t="shared" si="84"/>
        <v>0.45833333333333331</v>
      </c>
      <c r="R281" s="23">
        <f t="shared" si="85"/>
        <v>0.45833333333333331</v>
      </c>
      <c r="S281" s="22">
        <f t="shared" si="95"/>
        <v>-4.166666666666663E-2</v>
      </c>
      <c r="T281" s="22">
        <f t="shared" si="86"/>
        <v>0</v>
      </c>
      <c r="U281" s="21">
        <f t="shared" si="87"/>
        <v>2.083333333333337E-2</v>
      </c>
      <c r="V281" s="22">
        <f t="shared" si="88"/>
        <v>2.083333333333337E-2</v>
      </c>
      <c r="W281" s="24">
        <f t="shared" si="89"/>
        <v>2.083333333333337E-2</v>
      </c>
      <c r="X281" s="21">
        <f t="shared" si="90"/>
        <v>2.083333333333337E-2</v>
      </c>
      <c r="Y281" s="21">
        <f t="shared" si="91"/>
        <v>-2.083333333333337E-2</v>
      </c>
      <c r="Z281" s="21">
        <f t="shared" si="92"/>
        <v>2.083333333333337E-2</v>
      </c>
      <c r="AA281" s="25">
        <f t="shared" si="93"/>
        <v>2.083333333333337E-2</v>
      </c>
    </row>
    <row r="282" spans="2:27" ht="15" customHeight="1" thickBot="1">
      <c r="B282" s="224"/>
      <c r="C282" s="217"/>
      <c r="D282" s="148">
        <v>43746</v>
      </c>
      <c r="E282" s="66" t="s">
        <v>39</v>
      </c>
      <c r="F282" s="3">
        <v>0.25</v>
      </c>
      <c r="G282" s="3">
        <v>0.8125</v>
      </c>
      <c r="H282" s="3">
        <v>0</v>
      </c>
      <c r="I282" s="7"/>
      <c r="J282" s="5">
        <f t="shared" si="77"/>
        <v>0</v>
      </c>
      <c r="K282" s="21">
        <f t="shared" si="78"/>
        <v>0.49999999999999994</v>
      </c>
      <c r="L282" s="22">
        <f t="shared" si="79"/>
        <v>0.49999999999999994</v>
      </c>
      <c r="M282" s="22">
        <f t="shared" si="80"/>
        <v>-5.5511151231257827E-17</v>
      </c>
      <c r="N282" s="22">
        <f t="shared" si="81"/>
        <v>0</v>
      </c>
      <c r="O282" s="22">
        <f t="shared" si="82"/>
        <v>0.49999999999999994</v>
      </c>
      <c r="P282" s="22">
        <f t="shared" si="83"/>
        <v>0.49999999999999994</v>
      </c>
      <c r="Q282" s="22">
        <f t="shared" si="84"/>
        <v>0.49999999999999994</v>
      </c>
      <c r="R282" s="23">
        <f t="shared" si="85"/>
        <v>0.49999999999999994</v>
      </c>
      <c r="S282" s="22">
        <f t="shared" si="95"/>
        <v>4.1666666666666685E-2</v>
      </c>
      <c r="T282" s="22">
        <f t="shared" si="86"/>
        <v>4.1666666666666685E-2</v>
      </c>
      <c r="U282" s="21">
        <f t="shared" si="87"/>
        <v>2.083333333333337E-2</v>
      </c>
      <c r="V282" s="22">
        <f t="shared" si="88"/>
        <v>2.083333333333337E-2</v>
      </c>
      <c r="W282" s="24">
        <f t="shared" si="89"/>
        <v>6.2500000000000056E-2</v>
      </c>
      <c r="X282" s="21">
        <f t="shared" si="90"/>
        <v>6.2500000000000056E-2</v>
      </c>
      <c r="Y282" s="21">
        <f t="shared" si="91"/>
        <v>-6.2500000000000056E-2</v>
      </c>
      <c r="Z282" s="21">
        <f t="shared" si="92"/>
        <v>6.2500000000000056E-2</v>
      </c>
      <c r="AA282" s="25">
        <f t="shared" si="93"/>
        <v>6.2500000000000056E-2</v>
      </c>
    </row>
    <row r="283" spans="2:27" ht="15" customHeight="1" thickBot="1">
      <c r="B283" s="224"/>
      <c r="C283" s="217"/>
      <c r="D283" s="148">
        <v>43747</v>
      </c>
      <c r="E283" s="66" t="s">
        <v>39</v>
      </c>
      <c r="F283" s="3">
        <v>0.33333333333333331</v>
      </c>
      <c r="G283" s="3">
        <v>0.8125</v>
      </c>
      <c r="H283" s="3">
        <v>0</v>
      </c>
      <c r="I283" s="7"/>
      <c r="J283" s="5">
        <f t="shared" si="77"/>
        <v>0</v>
      </c>
      <c r="K283" s="21">
        <f t="shared" si="78"/>
        <v>0.45833333333333331</v>
      </c>
      <c r="L283" s="22">
        <f t="shared" si="79"/>
        <v>0.45833333333333331</v>
      </c>
      <c r="M283" s="22">
        <f t="shared" si="80"/>
        <v>-4.1666666666666685E-2</v>
      </c>
      <c r="N283" s="22">
        <f t="shared" si="81"/>
        <v>0</v>
      </c>
      <c r="O283" s="22">
        <f t="shared" si="82"/>
        <v>0.45833333333333331</v>
      </c>
      <c r="P283" s="22">
        <f t="shared" si="83"/>
        <v>0.45833333333333331</v>
      </c>
      <c r="Q283" s="22">
        <f t="shared" si="84"/>
        <v>0.45833333333333331</v>
      </c>
      <c r="R283" s="23">
        <f t="shared" si="85"/>
        <v>0.45833333333333331</v>
      </c>
      <c r="S283" s="22">
        <f t="shared" si="95"/>
        <v>-4.166666666666663E-2</v>
      </c>
      <c r="T283" s="22">
        <f t="shared" si="86"/>
        <v>0</v>
      </c>
      <c r="U283" s="21">
        <f t="shared" si="87"/>
        <v>2.083333333333337E-2</v>
      </c>
      <c r="V283" s="22">
        <f t="shared" si="88"/>
        <v>2.083333333333337E-2</v>
      </c>
      <c r="W283" s="24">
        <f t="shared" si="89"/>
        <v>2.083333333333337E-2</v>
      </c>
      <c r="X283" s="21">
        <f t="shared" si="90"/>
        <v>2.083333333333337E-2</v>
      </c>
      <c r="Y283" s="21">
        <f t="shared" si="91"/>
        <v>-2.083333333333337E-2</v>
      </c>
      <c r="Z283" s="21">
        <f t="shared" si="92"/>
        <v>2.083333333333337E-2</v>
      </c>
      <c r="AA283" s="25">
        <f t="shared" si="93"/>
        <v>2.083333333333337E-2</v>
      </c>
    </row>
    <row r="284" spans="2:27" ht="15" customHeight="1" thickBot="1">
      <c r="B284" s="224"/>
      <c r="C284" s="217"/>
      <c r="D284" s="148">
        <v>43748</v>
      </c>
      <c r="E284" s="66" t="s">
        <v>39</v>
      </c>
      <c r="F284" s="3">
        <v>0.25</v>
      </c>
      <c r="G284" s="3">
        <v>0.8125</v>
      </c>
      <c r="H284" s="3">
        <v>0</v>
      </c>
      <c r="I284" s="7"/>
      <c r="J284" s="5">
        <f t="shared" si="77"/>
        <v>0</v>
      </c>
      <c r="K284" s="21">
        <f t="shared" si="78"/>
        <v>0.49999999999999994</v>
      </c>
      <c r="L284" s="22">
        <f t="shared" si="79"/>
        <v>0.49999999999999994</v>
      </c>
      <c r="M284" s="22">
        <f t="shared" si="80"/>
        <v>-5.5511151231257827E-17</v>
      </c>
      <c r="N284" s="22">
        <f t="shared" si="81"/>
        <v>0</v>
      </c>
      <c r="O284" s="22">
        <f t="shared" si="82"/>
        <v>0.49999999999999994</v>
      </c>
      <c r="P284" s="22">
        <f t="shared" si="83"/>
        <v>0.49999999999999994</v>
      </c>
      <c r="Q284" s="22">
        <f t="shared" si="84"/>
        <v>0.49999999999999994</v>
      </c>
      <c r="R284" s="23">
        <f t="shared" si="85"/>
        <v>0.49999999999999994</v>
      </c>
      <c r="S284" s="22">
        <f t="shared" si="95"/>
        <v>4.1666666666666685E-2</v>
      </c>
      <c r="T284" s="22">
        <f t="shared" si="86"/>
        <v>4.1666666666666685E-2</v>
      </c>
      <c r="U284" s="21">
        <f t="shared" si="87"/>
        <v>2.083333333333337E-2</v>
      </c>
      <c r="V284" s="22">
        <f t="shared" si="88"/>
        <v>2.083333333333337E-2</v>
      </c>
      <c r="W284" s="24">
        <f t="shared" si="89"/>
        <v>6.2500000000000056E-2</v>
      </c>
      <c r="X284" s="21">
        <f t="shared" si="90"/>
        <v>6.2500000000000056E-2</v>
      </c>
      <c r="Y284" s="21">
        <f t="shared" si="91"/>
        <v>-6.2500000000000056E-2</v>
      </c>
      <c r="Z284" s="21">
        <f t="shared" si="92"/>
        <v>6.2500000000000056E-2</v>
      </c>
      <c r="AA284" s="25">
        <f t="shared" si="93"/>
        <v>6.2500000000000056E-2</v>
      </c>
    </row>
    <row r="285" spans="2:27" ht="15" customHeight="1" thickBot="1">
      <c r="B285" s="224"/>
      <c r="C285" s="217"/>
      <c r="D285" s="148">
        <v>43749</v>
      </c>
      <c r="E285" s="66" t="s">
        <v>39</v>
      </c>
      <c r="F285" s="3">
        <v>0.375</v>
      </c>
      <c r="G285" s="3">
        <v>0.8125</v>
      </c>
      <c r="H285" s="3">
        <v>0</v>
      </c>
      <c r="I285" s="7"/>
      <c r="J285" s="5">
        <f t="shared" si="77"/>
        <v>0</v>
      </c>
      <c r="K285" s="21">
        <f t="shared" si="78"/>
        <v>0.41666666666666663</v>
      </c>
      <c r="L285" s="22">
        <f t="shared" si="79"/>
        <v>0.41666666666666663</v>
      </c>
      <c r="M285" s="22">
        <f t="shared" si="80"/>
        <v>-8.333333333333337E-2</v>
      </c>
      <c r="N285" s="22">
        <f t="shared" si="81"/>
        <v>0</v>
      </c>
      <c r="O285" s="22">
        <f t="shared" si="82"/>
        <v>0.41666666666666663</v>
      </c>
      <c r="P285" s="22">
        <f t="shared" si="83"/>
        <v>0.41666666666666663</v>
      </c>
      <c r="Q285" s="22">
        <f t="shared" si="84"/>
        <v>0.41666666666666663</v>
      </c>
      <c r="R285" s="23">
        <f t="shared" si="85"/>
        <v>0.41666666666666663</v>
      </c>
      <c r="S285" s="22">
        <f t="shared" si="95"/>
        <v>-8.3333333333333315E-2</v>
      </c>
      <c r="T285" s="22">
        <f t="shared" si="86"/>
        <v>0</v>
      </c>
      <c r="U285" s="21">
        <f t="shared" si="87"/>
        <v>2.083333333333337E-2</v>
      </c>
      <c r="V285" s="22">
        <f t="shared" si="88"/>
        <v>2.083333333333337E-2</v>
      </c>
      <c r="W285" s="24">
        <f t="shared" si="89"/>
        <v>2.083333333333337E-2</v>
      </c>
      <c r="X285" s="21">
        <f t="shared" si="90"/>
        <v>2.083333333333337E-2</v>
      </c>
      <c r="Y285" s="21">
        <f t="shared" si="91"/>
        <v>-2.083333333333337E-2</v>
      </c>
      <c r="Z285" s="21">
        <f t="shared" si="92"/>
        <v>2.083333333333337E-2</v>
      </c>
      <c r="AA285" s="25">
        <f t="shared" si="93"/>
        <v>2.083333333333337E-2</v>
      </c>
    </row>
    <row r="286" spans="2:27" ht="15" customHeight="1" thickBot="1">
      <c r="B286" s="224"/>
      <c r="C286" s="217"/>
      <c r="D286" s="93">
        <v>43750</v>
      </c>
      <c r="E286" s="66" t="s">
        <v>39</v>
      </c>
      <c r="F286" s="3">
        <v>0.33333333333333331</v>
      </c>
      <c r="G286" s="3">
        <v>0.8125</v>
      </c>
      <c r="H286" s="3">
        <v>0</v>
      </c>
      <c r="I286" s="7">
        <f t="shared" si="94"/>
        <v>0.47916666666666669</v>
      </c>
      <c r="J286" s="5">
        <f t="shared" si="77"/>
        <v>0.47916666666666669</v>
      </c>
      <c r="K286" s="21">
        <f t="shared" si="78"/>
        <v>0.45833333333333331</v>
      </c>
      <c r="L286" s="22">
        <f t="shared" si="79"/>
        <v>0.45833333333333331</v>
      </c>
      <c r="M286" s="22">
        <f t="shared" si="80"/>
        <v>-4.1666666666666685E-2</v>
      </c>
      <c r="N286" s="22">
        <f t="shared" si="81"/>
        <v>0</v>
      </c>
      <c r="O286" s="22">
        <f t="shared" si="82"/>
        <v>0.45833333333333331</v>
      </c>
      <c r="P286" s="22">
        <f t="shared" si="83"/>
        <v>-2.083333333333337E-2</v>
      </c>
      <c r="Q286" s="22">
        <f t="shared" si="84"/>
        <v>0</v>
      </c>
      <c r="R286" s="23">
        <f t="shared" si="85"/>
        <v>0</v>
      </c>
      <c r="S286" s="22">
        <f t="shared" si="95"/>
        <v>-4.166666666666663E-2</v>
      </c>
      <c r="T286" s="22">
        <f t="shared" si="86"/>
        <v>0</v>
      </c>
      <c r="U286" s="21">
        <f t="shared" si="87"/>
        <v>2.083333333333337E-2</v>
      </c>
      <c r="V286" s="22">
        <f t="shared" si="88"/>
        <v>2.083333333333337E-2</v>
      </c>
      <c r="W286" s="24">
        <f t="shared" si="89"/>
        <v>2.083333333333337E-2</v>
      </c>
      <c r="X286" s="21">
        <f t="shared" si="90"/>
        <v>2.083333333333337E-2</v>
      </c>
      <c r="Y286" s="21">
        <f t="shared" si="91"/>
        <v>0.45833333333333331</v>
      </c>
      <c r="Z286" s="21">
        <f t="shared" si="92"/>
        <v>0.45833333333333331</v>
      </c>
      <c r="AA286" s="25">
        <f t="shared" si="93"/>
        <v>0.45833333333333331</v>
      </c>
    </row>
    <row r="287" spans="2:27" ht="15" customHeight="1" thickBot="1">
      <c r="B287" s="224"/>
      <c r="C287" s="217"/>
      <c r="D287" s="93">
        <v>43751</v>
      </c>
      <c r="E287" s="66" t="s">
        <v>39</v>
      </c>
      <c r="F287" s="3">
        <v>0.33333333333333331</v>
      </c>
      <c r="G287" s="3">
        <v>0.8125</v>
      </c>
      <c r="H287" s="3">
        <v>0</v>
      </c>
      <c r="I287" s="7">
        <f t="shared" si="94"/>
        <v>0.47916666666666669</v>
      </c>
      <c r="J287" s="5">
        <f t="shared" si="77"/>
        <v>0.47916666666666669</v>
      </c>
      <c r="K287" s="21">
        <f t="shared" si="78"/>
        <v>0.45833333333333331</v>
      </c>
      <c r="L287" s="22">
        <f t="shared" si="79"/>
        <v>0.45833333333333331</v>
      </c>
      <c r="M287" s="22">
        <f t="shared" si="80"/>
        <v>-4.1666666666666685E-2</v>
      </c>
      <c r="N287" s="22">
        <f t="shared" si="81"/>
        <v>0</v>
      </c>
      <c r="O287" s="22">
        <f t="shared" si="82"/>
        <v>0.45833333333333331</v>
      </c>
      <c r="P287" s="22">
        <f t="shared" si="83"/>
        <v>-2.083333333333337E-2</v>
      </c>
      <c r="Q287" s="22">
        <f t="shared" si="84"/>
        <v>0</v>
      </c>
      <c r="R287" s="23">
        <f t="shared" si="85"/>
        <v>0</v>
      </c>
      <c r="S287" s="22">
        <f t="shared" si="95"/>
        <v>-4.166666666666663E-2</v>
      </c>
      <c r="T287" s="22">
        <f t="shared" si="86"/>
        <v>0</v>
      </c>
      <c r="U287" s="21">
        <f t="shared" si="87"/>
        <v>2.083333333333337E-2</v>
      </c>
      <c r="V287" s="22">
        <f t="shared" si="88"/>
        <v>2.083333333333337E-2</v>
      </c>
      <c r="W287" s="24">
        <f t="shared" si="89"/>
        <v>2.083333333333337E-2</v>
      </c>
      <c r="X287" s="21">
        <f t="shared" si="90"/>
        <v>2.083333333333337E-2</v>
      </c>
      <c r="Y287" s="21">
        <f t="shared" si="91"/>
        <v>0.45833333333333331</v>
      </c>
      <c r="Z287" s="21">
        <f t="shared" si="92"/>
        <v>0.45833333333333331</v>
      </c>
      <c r="AA287" s="25">
        <f t="shared" si="93"/>
        <v>0.45833333333333331</v>
      </c>
    </row>
    <row r="288" spans="2:27" ht="15" customHeight="1" thickBot="1">
      <c r="B288" s="224"/>
      <c r="C288" s="217"/>
      <c r="D288" s="148">
        <v>43752</v>
      </c>
      <c r="E288" s="66" t="s">
        <v>39</v>
      </c>
      <c r="F288" s="3">
        <v>0.20833333333333334</v>
      </c>
      <c r="G288" s="3">
        <v>0.8125</v>
      </c>
      <c r="H288" s="3">
        <v>0</v>
      </c>
      <c r="I288" s="7"/>
      <c r="J288" s="5">
        <f t="shared" si="77"/>
        <v>0</v>
      </c>
      <c r="K288" s="21">
        <f t="shared" si="78"/>
        <v>0.49999999999999989</v>
      </c>
      <c r="L288" s="22">
        <f t="shared" si="79"/>
        <v>0.49999999999999989</v>
      </c>
      <c r="M288" s="22">
        <f t="shared" si="80"/>
        <v>-1.1102230246251565E-16</v>
      </c>
      <c r="N288" s="22">
        <f t="shared" si="81"/>
        <v>0</v>
      </c>
      <c r="O288" s="22">
        <f t="shared" si="82"/>
        <v>0.49999999999999989</v>
      </c>
      <c r="P288" s="22">
        <f t="shared" si="83"/>
        <v>0.49999999999999989</v>
      </c>
      <c r="Q288" s="22">
        <f t="shared" si="84"/>
        <v>0.49999999999999989</v>
      </c>
      <c r="R288" s="23">
        <f t="shared" si="85"/>
        <v>0.49999999999999989</v>
      </c>
      <c r="S288" s="22">
        <f t="shared" si="95"/>
        <v>8.3333333333333343E-2</v>
      </c>
      <c r="T288" s="22">
        <f t="shared" si="86"/>
        <v>8.3333333333333343E-2</v>
      </c>
      <c r="U288" s="21">
        <f t="shared" si="87"/>
        <v>2.083333333333337E-2</v>
      </c>
      <c r="V288" s="22">
        <f t="shared" si="88"/>
        <v>2.083333333333337E-2</v>
      </c>
      <c r="W288" s="24">
        <f t="shared" si="89"/>
        <v>0.10416666666666671</v>
      </c>
      <c r="X288" s="21">
        <f t="shared" si="90"/>
        <v>0.10416666666666671</v>
      </c>
      <c r="Y288" s="21">
        <f t="shared" si="91"/>
        <v>-0.10416666666666671</v>
      </c>
      <c r="Z288" s="21">
        <f t="shared" si="92"/>
        <v>0.10416666666666671</v>
      </c>
      <c r="AA288" s="25">
        <f t="shared" si="93"/>
        <v>0.10416666666666671</v>
      </c>
    </row>
    <row r="289" spans="2:27" ht="15" customHeight="1" thickBot="1">
      <c r="B289" s="224"/>
      <c r="C289" s="217"/>
      <c r="D289" s="148">
        <v>43753</v>
      </c>
      <c r="E289" s="66" t="s">
        <v>39</v>
      </c>
      <c r="F289" s="3">
        <v>0.33333333333333331</v>
      </c>
      <c r="G289" s="3">
        <v>0.8125</v>
      </c>
      <c r="H289" s="3">
        <v>0</v>
      </c>
      <c r="I289" s="7"/>
      <c r="J289" s="5">
        <f t="shared" si="77"/>
        <v>0</v>
      </c>
      <c r="K289" s="21">
        <f t="shared" si="78"/>
        <v>0.45833333333333331</v>
      </c>
      <c r="L289" s="22">
        <f t="shared" si="79"/>
        <v>0.45833333333333331</v>
      </c>
      <c r="M289" s="22">
        <f t="shared" si="80"/>
        <v>-4.1666666666666685E-2</v>
      </c>
      <c r="N289" s="22">
        <f t="shared" si="81"/>
        <v>0</v>
      </c>
      <c r="O289" s="22">
        <f t="shared" si="82"/>
        <v>0.45833333333333331</v>
      </c>
      <c r="P289" s="22">
        <f t="shared" si="83"/>
        <v>0.45833333333333331</v>
      </c>
      <c r="Q289" s="22">
        <f t="shared" si="84"/>
        <v>0.45833333333333331</v>
      </c>
      <c r="R289" s="23">
        <f t="shared" si="85"/>
        <v>0.45833333333333331</v>
      </c>
      <c r="S289" s="22">
        <f t="shared" si="95"/>
        <v>-4.166666666666663E-2</v>
      </c>
      <c r="T289" s="22">
        <f t="shared" si="86"/>
        <v>0</v>
      </c>
      <c r="U289" s="21">
        <f t="shared" si="87"/>
        <v>2.083333333333337E-2</v>
      </c>
      <c r="V289" s="22">
        <f t="shared" si="88"/>
        <v>2.083333333333337E-2</v>
      </c>
      <c r="W289" s="24">
        <f t="shared" si="89"/>
        <v>2.083333333333337E-2</v>
      </c>
      <c r="X289" s="21">
        <f t="shared" si="90"/>
        <v>2.083333333333337E-2</v>
      </c>
      <c r="Y289" s="21">
        <f t="shared" si="91"/>
        <v>-2.083333333333337E-2</v>
      </c>
      <c r="Z289" s="21">
        <f t="shared" si="92"/>
        <v>2.083333333333337E-2</v>
      </c>
      <c r="AA289" s="25">
        <f t="shared" si="93"/>
        <v>2.083333333333337E-2</v>
      </c>
    </row>
    <row r="290" spans="2:27" ht="15" customHeight="1" thickBot="1">
      <c r="B290" s="224"/>
      <c r="C290" s="217"/>
      <c r="D290" s="148">
        <v>43754</v>
      </c>
      <c r="E290" s="66" t="s">
        <v>39</v>
      </c>
      <c r="F290" s="3">
        <v>0.33333333333333331</v>
      </c>
      <c r="G290" s="3">
        <v>0.8125</v>
      </c>
      <c r="H290" s="3">
        <v>0</v>
      </c>
      <c r="I290" s="7"/>
      <c r="J290" s="5">
        <f t="shared" si="77"/>
        <v>0</v>
      </c>
      <c r="K290" s="21">
        <f t="shared" si="78"/>
        <v>0.45833333333333331</v>
      </c>
      <c r="L290" s="22">
        <f t="shared" si="79"/>
        <v>0.45833333333333331</v>
      </c>
      <c r="M290" s="22">
        <f t="shared" si="80"/>
        <v>-4.1666666666666685E-2</v>
      </c>
      <c r="N290" s="22">
        <f t="shared" si="81"/>
        <v>0</v>
      </c>
      <c r="O290" s="22">
        <f t="shared" si="82"/>
        <v>0.45833333333333331</v>
      </c>
      <c r="P290" s="22">
        <f t="shared" si="83"/>
        <v>0.45833333333333331</v>
      </c>
      <c r="Q290" s="22">
        <f t="shared" si="84"/>
        <v>0.45833333333333331</v>
      </c>
      <c r="R290" s="23">
        <f t="shared" si="85"/>
        <v>0.45833333333333331</v>
      </c>
      <c r="S290" s="22">
        <f t="shared" si="95"/>
        <v>-4.166666666666663E-2</v>
      </c>
      <c r="T290" s="22">
        <f t="shared" si="86"/>
        <v>0</v>
      </c>
      <c r="U290" s="21">
        <f t="shared" si="87"/>
        <v>2.083333333333337E-2</v>
      </c>
      <c r="V290" s="22">
        <f t="shared" si="88"/>
        <v>2.083333333333337E-2</v>
      </c>
      <c r="W290" s="24">
        <f t="shared" si="89"/>
        <v>2.083333333333337E-2</v>
      </c>
      <c r="X290" s="21">
        <f t="shared" si="90"/>
        <v>2.083333333333337E-2</v>
      </c>
      <c r="Y290" s="21">
        <f t="shared" si="91"/>
        <v>-2.083333333333337E-2</v>
      </c>
      <c r="Z290" s="21">
        <f t="shared" si="92"/>
        <v>2.083333333333337E-2</v>
      </c>
      <c r="AA290" s="25">
        <f t="shared" si="93"/>
        <v>2.083333333333337E-2</v>
      </c>
    </row>
    <row r="291" spans="2:27" ht="15" customHeight="1" thickBot="1">
      <c r="B291" s="224"/>
      <c r="C291" s="217"/>
      <c r="D291" s="148">
        <v>43755</v>
      </c>
      <c r="E291" s="66" t="s">
        <v>39</v>
      </c>
      <c r="F291" s="3">
        <v>0.25</v>
      </c>
      <c r="G291" s="3">
        <v>0.8125</v>
      </c>
      <c r="H291" s="3">
        <v>0</v>
      </c>
      <c r="I291" s="7"/>
      <c r="J291" s="5">
        <f t="shared" si="77"/>
        <v>0</v>
      </c>
      <c r="K291" s="21">
        <f t="shared" si="78"/>
        <v>0.49999999999999994</v>
      </c>
      <c r="L291" s="22">
        <f t="shared" si="79"/>
        <v>0.49999999999999994</v>
      </c>
      <c r="M291" s="22">
        <f t="shared" si="80"/>
        <v>-5.5511151231257827E-17</v>
      </c>
      <c r="N291" s="22">
        <f t="shared" si="81"/>
        <v>0</v>
      </c>
      <c r="O291" s="22">
        <f t="shared" si="82"/>
        <v>0.49999999999999994</v>
      </c>
      <c r="P291" s="22">
        <f t="shared" si="83"/>
        <v>0.49999999999999994</v>
      </c>
      <c r="Q291" s="22">
        <f t="shared" si="84"/>
        <v>0.49999999999999994</v>
      </c>
      <c r="R291" s="23">
        <f t="shared" si="85"/>
        <v>0.49999999999999994</v>
      </c>
      <c r="S291" s="22">
        <f t="shared" si="95"/>
        <v>4.1666666666666685E-2</v>
      </c>
      <c r="T291" s="22">
        <f t="shared" si="86"/>
        <v>4.1666666666666685E-2</v>
      </c>
      <c r="U291" s="21">
        <f t="shared" si="87"/>
        <v>2.083333333333337E-2</v>
      </c>
      <c r="V291" s="22">
        <f t="shared" si="88"/>
        <v>2.083333333333337E-2</v>
      </c>
      <c r="W291" s="24">
        <f t="shared" si="89"/>
        <v>6.2500000000000056E-2</v>
      </c>
      <c r="X291" s="21">
        <f t="shared" si="90"/>
        <v>6.2500000000000056E-2</v>
      </c>
      <c r="Y291" s="21">
        <f t="shared" si="91"/>
        <v>-6.2500000000000056E-2</v>
      </c>
      <c r="Z291" s="21">
        <f t="shared" si="92"/>
        <v>6.2500000000000056E-2</v>
      </c>
      <c r="AA291" s="25">
        <f t="shared" si="93"/>
        <v>6.2500000000000056E-2</v>
      </c>
    </row>
    <row r="292" spans="2:27" ht="15" customHeight="1" thickBot="1">
      <c r="B292" s="224"/>
      <c r="C292" s="217"/>
      <c r="D292" s="148">
        <v>43756</v>
      </c>
      <c r="E292" s="66" t="s">
        <v>39</v>
      </c>
      <c r="F292" s="3">
        <v>0.33333333333333331</v>
      </c>
      <c r="G292" s="3">
        <v>0.8125</v>
      </c>
      <c r="H292" s="3">
        <v>0</v>
      </c>
      <c r="I292" s="7"/>
      <c r="J292" s="5">
        <f t="shared" si="77"/>
        <v>0</v>
      </c>
      <c r="K292" s="21">
        <f t="shared" si="78"/>
        <v>0.45833333333333331</v>
      </c>
      <c r="L292" s="22">
        <f t="shared" si="79"/>
        <v>0.45833333333333331</v>
      </c>
      <c r="M292" s="22">
        <f t="shared" si="80"/>
        <v>-4.1666666666666685E-2</v>
      </c>
      <c r="N292" s="22">
        <f t="shared" si="81"/>
        <v>0</v>
      </c>
      <c r="O292" s="22">
        <f t="shared" si="82"/>
        <v>0.45833333333333331</v>
      </c>
      <c r="P292" s="22">
        <f t="shared" si="83"/>
        <v>0.45833333333333331</v>
      </c>
      <c r="Q292" s="22">
        <f t="shared" si="84"/>
        <v>0.45833333333333331</v>
      </c>
      <c r="R292" s="23">
        <f t="shared" si="85"/>
        <v>0.45833333333333331</v>
      </c>
      <c r="S292" s="22">
        <f t="shared" si="95"/>
        <v>-4.166666666666663E-2</v>
      </c>
      <c r="T292" s="22">
        <f t="shared" si="86"/>
        <v>0</v>
      </c>
      <c r="U292" s="21">
        <f t="shared" si="87"/>
        <v>2.083333333333337E-2</v>
      </c>
      <c r="V292" s="22">
        <f t="shared" si="88"/>
        <v>2.083333333333337E-2</v>
      </c>
      <c r="W292" s="24">
        <f t="shared" si="89"/>
        <v>2.083333333333337E-2</v>
      </c>
      <c r="X292" s="21">
        <f t="shared" si="90"/>
        <v>2.083333333333337E-2</v>
      </c>
      <c r="Y292" s="21">
        <f t="shared" si="91"/>
        <v>-2.083333333333337E-2</v>
      </c>
      <c r="Z292" s="21">
        <f t="shared" si="92"/>
        <v>2.083333333333337E-2</v>
      </c>
      <c r="AA292" s="25">
        <f t="shared" si="93"/>
        <v>2.083333333333337E-2</v>
      </c>
    </row>
    <row r="293" spans="2:27" ht="15" customHeight="1" thickBot="1">
      <c r="B293" s="224"/>
      <c r="C293" s="217"/>
      <c r="D293" s="93">
        <v>43757</v>
      </c>
      <c r="E293" s="66" t="s">
        <v>39</v>
      </c>
      <c r="F293" s="3">
        <v>0.33333333333333331</v>
      </c>
      <c r="G293" s="3">
        <v>0.8125</v>
      </c>
      <c r="H293" s="3">
        <v>0</v>
      </c>
      <c r="I293" s="7">
        <f t="shared" si="94"/>
        <v>0.47916666666666669</v>
      </c>
      <c r="J293" s="5">
        <f t="shared" si="77"/>
        <v>0.47916666666666669</v>
      </c>
      <c r="K293" s="21">
        <f t="shared" si="78"/>
        <v>0.45833333333333331</v>
      </c>
      <c r="L293" s="22">
        <f t="shared" si="79"/>
        <v>0.45833333333333331</v>
      </c>
      <c r="M293" s="22">
        <f t="shared" si="80"/>
        <v>-4.1666666666666685E-2</v>
      </c>
      <c r="N293" s="22">
        <f t="shared" si="81"/>
        <v>0</v>
      </c>
      <c r="O293" s="22">
        <f t="shared" si="82"/>
        <v>0.45833333333333331</v>
      </c>
      <c r="P293" s="22">
        <f t="shared" si="83"/>
        <v>-2.083333333333337E-2</v>
      </c>
      <c r="Q293" s="22">
        <f t="shared" si="84"/>
        <v>0</v>
      </c>
      <c r="R293" s="23">
        <f t="shared" si="85"/>
        <v>0</v>
      </c>
      <c r="S293" s="22">
        <f t="shared" si="95"/>
        <v>-4.166666666666663E-2</v>
      </c>
      <c r="T293" s="22">
        <f t="shared" si="86"/>
        <v>0</v>
      </c>
      <c r="U293" s="21">
        <f t="shared" si="87"/>
        <v>2.083333333333337E-2</v>
      </c>
      <c r="V293" s="22">
        <f t="shared" si="88"/>
        <v>2.083333333333337E-2</v>
      </c>
      <c r="W293" s="24">
        <f t="shared" si="89"/>
        <v>2.083333333333337E-2</v>
      </c>
      <c r="X293" s="21">
        <f t="shared" si="90"/>
        <v>2.083333333333337E-2</v>
      </c>
      <c r="Y293" s="21">
        <f t="shared" si="91"/>
        <v>0.45833333333333331</v>
      </c>
      <c r="Z293" s="21">
        <f t="shared" si="92"/>
        <v>0.45833333333333331</v>
      </c>
      <c r="AA293" s="25">
        <f t="shared" si="93"/>
        <v>0.45833333333333331</v>
      </c>
    </row>
    <row r="294" spans="2:27" ht="15" customHeight="1" thickBot="1">
      <c r="B294" s="225"/>
      <c r="C294" s="217"/>
      <c r="D294" s="93">
        <v>43758</v>
      </c>
      <c r="E294" s="66" t="s">
        <v>39</v>
      </c>
      <c r="F294" s="3">
        <v>0.33333333333333331</v>
      </c>
      <c r="G294" s="3">
        <v>0.8125</v>
      </c>
      <c r="H294" s="3">
        <v>0</v>
      </c>
      <c r="I294" s="7">
        <f t="shared" si="94"/>
        <v>0.47916666666666669</v>
      </c>
      <c r="J294" s="5">
        <f t="shared" si="77"/>
        <v>0.47916666666666669</v>
      </c>
      <c r="K294" s="21">
        <f t="shared" si="78"/>
        <v>0.45833333333333331</v>
      </c>
      <c r="L294" s="22">
        <f t="shared" si="79"/>
        <v>0.45833333333333331</v>
      </c>
      <c r="M294" s="22">
        <f t="shared" si="80"/>
        <v>-4.1666666666666685E-2</v>
      </c>
      <c r="N294" s="22">
        <f t="shared" si="81"/>
        <v>0</v>
      </c>
      <c r="O294" s="22">
        <f t="shared" si="82"/>
        <v>0.45833333333333331</v>
      </c>
      <c r="P294" s="22">
        <f t="shared" si="83"/>
        <v>-2.083333333333337E-2</v>
      </c>
      <c r="Q294" s="22">
        <f t="shared" si="84"/>
        <v>0</v>
      </c>
      <c r="R294" s="23">
        <f t="shared" si="85"/>
        <v>0</v>
      </c>
      <c r="S294" s="22">
        <f t="shared" si="95"/>
        <v>-4.166666666666663E-2</v>
      </c>
      <c r="T294" s="22">
        <f t="shared" si="86"/>
        <v>0</v>
      </c>
      <c r="U294" s="21">
        <f t="shared" si="87"/>
        <v>2.083333333333337E-2</v>
      </c>
      <c r="V294" s="22">
        <f t="shared" si="88"/>
        <v>2.083333333333337E-2</v>
      </c>
      <c r="W294" s="24">
        <f t="shared" si="89"/>
        <v>2.083333333333337E-2</v>
      </c>
      <c r="X294" s="21">
        <f t="shared" si="90"/>
        <v>2.083333333333337E-2</v>
      </c>
      <c r="Y294" s="21">
        <f t="shared" si="91"/>
        <v>0.45833333333333331</v>
      </c>
      <c r="Z294" s="21">
        <f t="shared" si="92"/>
        <v>0.45833333333333331</v>
      </c>
      <c r="AA294" s="25">
        <f t="shared" si="93"/>
        <v>0.45833333333333331</v>
      </c>
    </row>
    <row r="295" spans="2:27" ht="15" customHeight="1" thickBot="1">
      <c r="B295" s="99" t="s">
        <v>9</v>
      </c>
      <c r="C295" s="217"/>
      <c r="D295" s="148">
        <v>43759</v>
      </c>
      <c r="E295" s="66" t="s">
        <v>39</v>
      </c>
      <c r="F295" s="3">
        <v>0.33333333333333331</v>
      </c>
      <c r="G295" s="3">
        <v>0.8125</v>
      </c>
      <c r="H295" s="3">
        <v>0</v>
      </c>
      <c r="I295" s="7"/>
      <c r="J295" s="5">
        <f t="shared" si="77"/>
        <v>0</v>
      </c>
      <c r="K295" s="21">
        <f t="shared" si="78"/>
        <v>0.45833333333333331</v>
      </c>
      <c r="L295" s="22">
        <f t="shared" si="79"/>
        <v>0.45833333333333331</v>
      </c>
      <c r="M295" s="22">
        <f t="shared" si="80"/>
        <v>-4.1666666666666685E-2</v>
      </c>
      <c r="N295" s="22">
        <f t="shared" si="81"/>
        <v>0</v>
      </c>
      <c r="O295" s="22">
        <f t="shared" si="82"/>
        <v>0.45833333333333331</v>
      </c>
      <c r="P295" s="22">
        <f t="shared" si="83"/>
        <v>0.45833333333333331</v>
      </c>
      <c r="Q295" s="22">
        <f t="shared" si="84"/>
        <v>0.45833333333333331</v>
      </c>
      <c r="R295" s="23">
        <f t="shared" si="85"/>
        <v>0.45833333333333331</v>
      </c>
      <c r="S295" s="22">
        <f t="shared" si="95"/>
        <v>-4.166666666666663E-2</v>
      </c>
      <c r="T295" s="22">
        <f t="shared" si="86"/>
        <v>0</v>
      </c>
      <c r="U295" s="21">
        <f t="shared" si="87"/>
        <v>2.083333333333337E-2</v>
      </c>
      <c r="V295" s="22">
        <f t="shared" si="88"/>
        <v>2.083333333333337E-2</v>
      </c>
      <c r="W295" s="24">
        <f t="shared" si="89"/>
        <v>2.083333333333337E-2</v>
      </c>
      <c r="X295" s="21">
        <f t="shared" si="90"/>
        <v>2.083333333333337E-2</v>
      </c>
      <c r="Y295" s="21">
        <f t="shared" si="91"/>
        <v>-2.083333333333337E-2</v>
      </c>
      <c r="Z295" s="21">
        <f t="shared" si="92"/>
        <v>2.083333333333337E-2</v>
      </c>
      <c r="AA295" s="25">
        <f t="shared" si="93"/>
        <v>2.083333333333337E-2</v>
      </c>
    </row>
    <row r="296" spans="2:27" ht="15" customHeight="1" thickBot="1">
      <c r="B296" s="223">
        <f>SUM(AA275:AA305)</f>
        <v>3.8750000000000022</v>
      </c>
      <c r="C296" s="217"/>
      <c r="D296" s="148">
        <v>43760</v>
      </c>
      <c r="E296" s="66" t="s">
        <v>39</v>
      </c>
      <c r="F296" s="3">
        <v>0.33333333333333331</v>
      </c>
      <c r="G296" s="3">
        <v>0.8125</v>
      </c>
      <c r="H296" s="3">
        <v>0</v>
      </c>
      <c r="I296" s="7"/>
      <c r="J296" s="5">
        <f t="shared" si="77"/>
        <v>0</v>
      </c>
      <c r="K296" s="21">
        <f t="shared" si="78"/>
        <v>0.45833333333333331</v>
      </c>
      <c r="L296" s="22">
        <f t="shared" si="79"/>
        <v>0.45833333333333331</v>
      </c>
      <c r="M296" s="22">
        <f t="shared" si="80"/>
        <v>-4.1666666666666685E-2</v>
      </c>
      <c r="N296" s="22">
        <f t="shared" si="81"/>
        <v>0</v>
      </c>
      <c r="O296" s="22">
        <f t="shared" si="82"/>
        <v>0.45833333333333331</v>
      </c>
      <c r="P296" s="22">
        <f t="shared" si="83"/>
        <v>0.45833333333333331</v>
      </c>
      <c r="Q296" s="22">
        <f t="shared" si="84"/>
        <v>0.45833333333333331</v>
      </c>
      <c r="R296" s="23">
        <f t="shared" si="85"/>
        <v>0.45833333333333331</v>
      </c>
      <c r="S296" s="22">
        <f t="shared" si="95"/>
        <v>-4.166666666666663E-2</v>
      </c>
      <c r="T296" s="22">
        <f t="shared" si="86"/>
        <v>0</v>
      </c>
      <c r="U296" s="21">
        <f t="shared" si="87"/>
        <v>2.083333333333337E-2</v>
      </c>
      <c r="V296" s="22">
        <f t="shared" si="88"/>
        <v>2.083333333333337E-2</v>
      </c>
      <c r="W296" s="24">
        <f t="shared" si="89"/>
        <v>2.083333333333337E-2</v>
      </c>
      <c r="X296" s="21">
        <f t="shared" si="90"/>
        <v>2.083333333333337E-2</v>
      </c>
      <c r="Y296" s="21">
        <f t="shared" si="91"/>
        <v>-2.083333333333337E-2</v>
      </c>
      <c r="Z296" s="21">
        <f t="shared" si="92"/>
        <v>2.083333333333337E-2</v>
      </c>
      <c r="AA296" s="25">
        <f t="shared" si="93"/>
        <v>2.083333333333337E-2</v>
      </c>
    </row>
    <row r="297" spans="2:27" ht="15" customHeight="1" thickBot="1">
      <c r="B297" s="224"/>
      <c r="C297" s="217"/>
      <c r="D297" s="148">
        <v>43761</v>
      </c>
      <c r="E297" s="66" t="s">
        <v>39</v>
      </c>
      <c r="F297" s="3">
        <v>0.33333333333333331</v>
      </c>
      <c r="G297" s="3">
        <v>0.8125</v>
      </c>
      <c r="H297" s="3">
        <v>0</v>
      </c>
      <c r="I297" s="7"/>
      <c r="J297" s="5">
        <f t="shared" si="77"/>
        <v>0</v>
      </c>
      <c r="K297" s="21">
        <f t="shared" si="78"/>
        <v>0.45833333333333331</v>
      </c>
      <c r="L297" s="22">
        <f t="shared" si="79"/>
        <v>0.45833333333333331</v>
      </c>
      <c r="M297" s="22">
        <f t="shared" si="80"/>
        <v>-4.1666666666666685E-2</v>
      </c>
      <c r="N297" s="22">
        <f t="shared" si="81"/>
        <v>0</v>
      </c>
      <c r="O297" s="22">
        <f t="shared" si="82"/>
        <v>0.45833333333333331</v>
      </c>
      <c r="P297" s="22">
        <f t="shared" si="83"/>
        <v>0.45833333333333331</v>
      </c>
      <c r="Q297" s="22">
        <f t="shared" si="84"/>
        <v>0.45833333333333331</v>
      </c>
      <c r="R297" s="23">
        <f t="shared" si="85"/>
        <v>0.45833333333333331</v>
      </c>
      <c r="S297" s="22">
        <f t="shared" si="95"/>
        <v>-4.166666666666663E-2</v>
      </c>
      <c r="T297" s="22">
        <f t="shared" si="86"/>
        <v>0</v>
      </c>
      <c r="U297" s="21">
        <f t="shared" si="87"/>
        <v>2.083333333333337E-2</v>
      </c>
      <c r="V297" s="22">
        <f t="shared" si="88"/>
        <v>2.083333333333337E-2</v>
      </c>
      <c r="W297" s="24">
        <f t="shared" si="89"/>
        <v>2.083333333333337E-2</v>
      </c>
      <c r="X297" s="21">
        <f t="shared" si="90"/>
        <v>2.083333333333337E-2</v>
      </c>
      <c r="Y297" s="21">
        <f t="shared" si="91"/>
        <v>-2.083333333333337E-2</v>
      </c>
      <c r="Z297" s="21">
        <f t="shared" si="92"/>
        <v>2.083333333333337E-2</v>
      </c>
      <c r="AA297" s="25">
        <f t="shared" si="93"/>
        <v>2.083333333333337E-2</v>
      </c>
    </row>
    <row r="298" spans="2:27" ht="15" customHeight="1" thickBot="1">
      <c r="B298" s="224"/>
      <c r="C298" s="217"/>
      <c r="D298" s="148">
        <v>43762</v>
      </c>
      <c r="E298" s="66" t="s">
        <v>39</v>
      </c>
      <c r="F298" s="3">
        <v>0.25</v>
      </c>
      <c r="G298" s="3">
        <v>0.8125</v>
      </c>
      <c r="H298" s="3">
        <v>0</v>
      </c>
      <c r="I298" s="7"/>
      <c r="J298" s="5">
        <f t="shared" si="77"/>
        <v>0</v>
      </c>
      <c r="K298" s="21">
        <f t="shared" si="78"/>
        <v>0.49999999999999994</v>
      </c>
      <c r="L298" s="22">
        <f t="shared" si="79"/>
        <v>0.49999999999999994</v>
      </c>
      <c r="M298" s="22">
        <f t="shared" si="80"/>
        <v>-5.5511151231257827E-17</v>
      </c>
      <c r="N298" s="22">
        <f t="shared" si="81"/>
        <v>0</v>
      </c>
      <c r="O298" s="22">
        <f t="shared" si="82"/>
        <v>0.49999999999999994</v>
      </c>
      <c r="P298" s="22">
        <f t="shared" si="83"/>
        <v>0.49999999999999994</v>
      </c>
      <c r="Q298" s="22">
        <f t="shared" si="84"/>
        <v>0.49999999999999994</v>
      </c>
      <c r="R298" s="23">
        <f t="shared" si="85"/>
        <v>0.49999999999999994</v>
      </c>
      <c r="S298" s="22">
        <f t="shared" si="95"/>
        <v>4.1666666666666685E-2</v>
      </c>
      <c r="T298" s="22">
        <f t="shared" si="86"/>
        <v>4.1666666666666685E-2</v>
      </c>
      <c r="U298" s="21">
        <f t="shared" si="87"/>
        <v>2.083333333333337E-2</v>
      </c>
      <c r="V298" s="22">
        <f t="shared" si="88"/>
        <v>2.083333333333337E-2</v>
      </c>
      <c r="W298" s="24">
        <f t="shared" si="89"/>
        <v>6.2500000000000056E-2</v>
      </c>
      <c r="X298" s="21">
        <f t="shared" si="90"/>
        <v>6.2500000000000056E-2</v>
      </c>
      <c r="Y298" s="21">
        <f t="shared" si="91"/>
        <v>-6.2500000000000056E-2</v>
      </c>
      <c r="Z298" s="21">
        <f t="shared" si="92"/>
        <v>6.2500000000000056E-2</v>
      </c>
      <c r="AA298" s="25">
        <f t="shared" si="93"/>
        <v>6.2500000000000056E-2</v>
      </c>
    </row>
    <row r="299" spans="2:27" ht="15" customHeight="1" thickBot="1">
      <c r="B299" s="224"/>
      <c r="C299" s="217"/>
      <c r="D299" s="148">
        <v>43763</v>
      </c>
      <c r="E299" s="66" t="s">
        <v>39</v>
      </c>
      <c r="F299" s="3">
        <v>0.33333333333333331</v>
      </c>
      <c r="G299" s="3">
        <v>0.8125</v>
      </c>
      <c r="H299" s="3">
        <v>0</v>
      </c>
      <c r="I299" s="7"/>
      <c r="J299" s="5">
        <f t="shared" si="77"/>
        <v>0</v>
      </c>
      <c r="K299" s="21">
        <f t="shared" si="78"/>
        <v>0.45833333333333331</v>
      </c>
      <c r="L299" s="22">
        <f t="shared" si="79"/>
        <v>0.45833333333333331</v>
      </c>
      <c r="M299" s="22">
        <f t="shared" si="80"/>
        <v>-4.1666666666666685E-2</v>
      </c>
      <c r="N299" s="22">
        <f t="shared" si="81"/>
        <v>0</v>
      </c>
      <c r="O299" s="22">
        <f t="shared" si="82"/>
        <v>0.45833333333333331</v>
      </c>
      <c r="P299" s="22">
        <f t="shared" si="83"/>
        <v>0.45833333333333331</v>
      </c>
      <c r="Q299" s="22">
        <f t="shared" si="84"/>
        <v>0.45833333333333331</v>
      </c>
      <c r="R299" s="23">
        <f t="shared" si="85"/>
        <v>0.45833333333333331</v>
      </c>
      <c r="S299" s="22">
        <f t="shared" si="95"/>
        <v>-4.166666666666663E-2</v>
      </c>
      <c r="T299" s="22">
        <f t="shared" si="86"/>
        <v>0</v>
      </c>
      <c r="U299" s="21">
        <f t="shared" si="87"/>
        <v>2.083333333333337E-2</v>
      </c>
      <c r="V299" s="22">
        <f t="shared" si="88"/>
        <v>2.083333333333337E-2</v>
      </c>
      <c r="W299" s="24">
        <f t="shared" si="89"/>
        <v>2.083333333333337E-2</v>
      </c>
      <c r="X299" s="21">
        <f t="shared" si="90"/>
        <v>2.083333333333337E-2</v>
      </c>
      <c r="Y299" s="21">
        <f t="shared" si="91"/>
        <v>-2.083333333333337E-2</v>
      </c>
      <c r="Z299" s="21">
        <f t="shared" si="92"/>
        <v>2.083333333333337E-2</v>
      </c>
      <c r="AA299" s="25">
        <f t="shared" si="93"/>
        <v>2.083333333333337E-2</v>
      </c>
    </row>
    <row r="300" spans="2:27" ht="15" customHeight="1" thickBot="1">
      <c r="B300" s="224"/>
      <c r="C300" s="217"/>
      <c r="D300" s="93">
        <v>43764</v>
      </c>
      <c r="E300" s="66" t="s">
        <v>39</v>
      </c>
      <c r="F300" s="3">
        <v>0.33333333333333331</v>
      </c>
      <c r="G300" s="3">
        <v>0.8125</v>
      </c>
      <c r="H300" s="3">
        <v>0</v>
      </c>
      <c r="I300" s="7">
        <f t="shared" si="94"/>
        <v>0.47916666666666669</v>
      </c>
      <c r="J300" s="5">
        <f t="shared" si="77"/>
        <v>0.47916666666666669</v>
      </c>
      <c r="K300" s="21">
        <f t="shared" si="78"/>
        <v>0.45833333333333331</v>
      </c>
      <c r="L300" s="22">
        <f t="shared" si="79"/>
        <v>0.45833333333333331</v>
      </c>
      <c r="M300" s="22">
        <f t="shared" si="80"/>
        <v>-4.1666666666666685E-2</v>
      </c>
      <c r="N300" s="22">
        <f t="shared" si="81"/>
        <v>0</v>
      </c>
      <c r="O300" s="22">
        <f t="shared" si="82"/>
        <v>0.45833333333333331</v>
      </c>
      <c r="P300" s="22">
        <f t="shared" si="83"/>
        <v>-2.083333333333337E-2</v>
      </c>
      <c r="Q300" s="22">
        <f t="shared" si="84"/>
        <v>0</v>
      </c>
      <c r="R300" s="23">
        <f t="shared" si="85"/>
        <v>0</v>
      </c>
      <c r="S300" s="22">
        <f t="shared" si="95"/>
        <v>-4.166666666666663E-2</v>
      </c>
      <c r="T300" s="22">
        <f t="shared" si="86"/>
        <v>0</v>
      </c>
      <c r="U300" s="21">
        <f t="shared" si="87"/>
        <v>2.083333333333337E-2</v>
      </c>
      <c r="V300" s="22">
        <f t="shared" si="88"/>
        <v>2.083333333333337E-2</v>
      </c>
      <c r="W300" s="24">
        <f t="shared" si="89"/>
        <v>2.083333333333337E-2</v>
      </c>
      <c r="X300" s="21">
        <f t="shared" si="90"/>
        <v>2.083333333333337E-2</v>
      </c>
      <c r="Y300" s="21">
        <f t="shared" si="91"/>
        <v>0.45833333333333331</v>
      </c>
      <c r="Z300" s="21">
        <f t="shared" si="92"/>
        <v>0.45833333333333331</v>
      </c>
      <c r="AA300" s="25">
        <f t="shared" si="93"/>
        <v>0.45833333333333331</v>
      </c>
    </row>
    <row r="301" spans="2:27" ht="15" customHeight="1" thickBot="1">
      <c r="B301" s="224"/>
      <c r="C301" s="217"/>
      <c r="D301" s="93">
        <v>43765</v>
      </c>
      <c r="E301" s="66" t="s">
        <v>39</v>
      </c>
      <c r="F301" s="3">
        <v>0.33333333333333331</v>
      </c>
      <c r="G301" s="3">
        <v>0.8125</v>
      </c>
      <c r="H301" s="3">
        <v>0</v>
      </c>
      <c r="I301" s="7">
        <f t="shared" si="94"/>
        <v>0.47916666666666669</v>
      </c>
      <c r="J301" s="5">
        <f t="shared" si="77"/>
        <v>0.47916666666666669</v>
      </c>
      <c r="K301" s="21">
        <f t="shared" si="78"/>
        <v>0.45833333333333331</v>
      </c>
      <c r="L301" s="22">
        <f t="shared" si="79"/>
        <v>0.45833333333333331</v>
      </c>
      <c r="M301" s="22">
        <f t="shared" si="80"/>
        <v>-4.1666666666666685E-2</v>
      </c>
      <c r="N301" s="22">
        <f t="shared" si="81"/>
        <v>0</v>
      </c>
      <c r="O301" s="22">
        <f t="shared" si="82"/>
        <v>0.45833333333333331</v>
      </c>
      <c r="P301" s="22">
        <f t="shared" si="83"/>
        <v>-2.083333333333337E-2</v>
      </c>
      <c r="Q301" s="22">
        <f t="shared" si="84"/>
        <v>0</v>
      </c>
      <c r="R301" s="23">
        <f t="shared" si="85"/>
        <v>0</v>
      </c>
      <c r="S301" s="22">
        <f t="shared" si="95"/>
        <v>-4.166666666666663E-2</v>
      </c>
      <c r="T301" s="22">
        <f t="shared" si="86"/>
        <v>0</v>
      </c>
      <c r="U301" s="21">
        <f t="shared" si="87"/>
        <v>2.083333333333337E-2</v>
      </c>
      <c r="V301" s="22">
        <f t="shared" si="88"/>
        <v>2.083333333333337E-2</v>
      </c>
      <c r="W301" s="24">
        <f t="shared" si="89"/>
        <v>2.083333333333337E-2</v>
      </c>
      <c r="X301" s="21">
        <f t="shared" si="90"/>
        <v>2.083333333333337E-2</v>
      </c>
      <c r="Y301" s="21">
        <f t="shared" si="91"/>
        <v>0.45833333333333331</v>
      </c>
      <c r="Z301" s="21">
        <f t="shared" si="92"/>
        <v>0.45833333333333331</v>
      </c>
      <c r="AA301" s="25">
        <f t="shared" si="93"/>
        <v>0.45833333333333331</v>
      </c>
    </row>
    <row r="302" spans="2:27" ht="15" customHeight="1" thickBot="1">
      <c r="B302" s="224"/>
      <c r="C302" s="217"/>
      <c r="D302" s="148">
        <v>43766</v>
      </c>
      <c r="E302" s="66" t="s">
        <v>39</v>
      </c>
      <c r="F302" s="3">
        <v>0.33333333333333331</v>
      </c>
      <c r="G302" s="3">
        <v>0.8125</v>
      </c>
      <c r="H302" s="3">
        <v>0</v>
      </c>
      <c r="I302" s="7"/>
      <c r="J302" s="5">
        <f t="shared" si="77"/>
        <v>0</v>
      </c>
      <c r="K302" s="21">
        <f t="shared" si="78"/>
        <v>0.45833333333333331</v>
      </c>
      <c r="L302" s="22">
        <f t="shared" si="79"/>
        <v>0.45833333333333331</v>
      </c>
      <c r="M302" s="22">
        <f t="shared" si="80"/>
        <v>-4.1666666666666685E-2</v>
      </c>
      <c r="N302" s="22">
        <f t="shared" si="81"/>
        <v>0</v>
      </c>
      <c r="O302" s="22">
        <f t="shared" si="82"/>
        <v>0.45833333333333331</v>
      </c>
      <c r="P302" s="22">
        <f t="shared" si="83"/>
        <v>0.45833333333333331</v>
      </c>
      <c r="Q302" s="22">
        <f t="shared" si="84"/>
        <v>0.45833333333333331</v>
      </c>
      <c r="R302" s="23">
        <f t="shared" si="85"/>
        <v>0.45833333333333331</v>
      </c>
      <c r="S302" s="22">
        <f t="shared" si="95"/>
        <v>-4.166666666666663E-2</v>
      </c>
      <c r="T302" s="22">
        <f t="shared" si="86"/>
        <v>0</v>
      </c>
      <c r="U302" s="21">
        <f t="shared" si="87"/>
        <v>2.083333333333337E-2</v>
      </c>
      <c r="V302" s="22">
        <f t="shared" si="88"/>
        <v>2.083333333333337E-2</v>
      </c>
      <c r="W302" s="24">
        <f t="shared" si="89"/>
        <v>2.083333333333337E-2</v>
      </c>
      <c r="X302" s="21">
        <f t="shared" si="90"/>
        <v>2.083333333333337E-2</v>
      </c>
      <c r="Y302" s="21">
        <f t="shared" si="91"/>
        <v>-2.083333333333337E-2</v>
      </c>
      <c r="Z302" s="21">
        <f t="shared" si="92"/>
        <v>2.083333333333337E-2</v>
      </c>
      <c r="AA302" s="25">
        <f t="shared" si="93"/>
        <v>2.083333333333337E-2</v>
      </c>
    </row>
    <row r="303" spans="2:27" ht="15" customHeight="1" thickBot="1">
      <c r="B303" s="224"/>
      <c r="C303" s="217"/>
      <c r="D303" s="148">
        <v>43767</v>
      </c>
      <c r="E303" s="66" t="s">
        <v>40</v>
      </c>
      <c r="F303" s="3">
        <v>0.33333333333333331</v>
      </c>
      <c r="G303" s="3">
        <v>0.8125</v>
      </c>
      <c r="H303" s="3">
        <v>0</v>
      </c>
      <c r="I303" s="7"/>
      <c r="J303" s="5">
        <f t="shared" si="77"/>
        <v>0</v>
      </c>
      <c r="K303" s="21">
        <f t="shared" si="78"/>
        <v>0.45833333333333331</v>
      </c>
      <c r="L303" s="22">
        <f t="shared" si="79"/>
        <v>0.45833333333333331</v>
      </c>
      <c r="M303" s="22">
        <f t="shared" si="80"/>
        <v>-4.1666666666666685E-2</v>
      </c>
      <c r="N303" s="22">
        <f t="shared" si="81"/>
        <v>0</v>
      </c>
      <c r="O303" s="22">
        <f t="shared" si="82"/>
        <v>0.45833333333333331</v>
      </c>
      <c r="P303" s="22">
        <f t="shared" si="83"/>
        <v>0.45833333333333331</v>
      </c>
      <c r="Q303" s="22">
        <f t="shared" si="84"/>
        <v>0.45833333333333331</v>
      </c>
      <c r="R303" s="23">
        <f t="shared" si="85"/>
        <v>0</v>
      </c>
      <c r="S303" s="22">
        <f t="shared" si="95"/>
        <v>-4.166666666666663E-2</v>
      </c>
      <c r="T303" s="22">
        <f t="shared" si="86"/>
        <v>0</v>
      </c>
      <c r="U303" s="21">
        <f t="shared" si="87"/>
        <v>2.083333333333337E-2</v>
      </c>
      <c r="V303" s="22">
        <f t="shared" si="88"/>
        <v>2.083333333333337E-2</v>
      </c>
      <c r="W303" s="24">
        <f t="shared" si="89"/>
        <v>2.083333333333337E-2</v>
      </c>
      <c r="X303" s="21">
        <f t="shared" si="90"/>
        <v>2.083333333333337E-2</v>
      </c>
      <c r="Y303" s="21">
        <f t="shared" si="91"/>
        <v>-2.083333333333337E-2</v>
      </c>
      <c r="Z303" s="21">
        <f t="shared" si="92"/>
        <v>2.083333333333337E-2</v>
      </c>
      <c r="AA303" s="25">
        <f t="shared" si="93"/>
        <v>0</v>
      </c>
    </row>
    <row r="304" spans="2:27" ht="15" customHeight="1" thickBot="1">
      <c r="B304" s="224"/>
      <c r="C304" s="217"/>
      <c r="D304" s="148">
        <v>43768</v>
      </c>
      <c r="E304" s="66" t="s">
        <v>39</v>
      </c>
      <c r="F304" s="3">
        <v>0.33333333333333331</v>
      </c>
      <c r="G304" s="3">
        <v>0.8125</v>
      </c>
      <c r="H304" s="3">
        <v>0</v>
      </c>
      <c r="I304" s="7"/>
      <c r="J304" s="5">
        <f t="shared" si="77"/>
        <v>0</v>
      </c>
      <c r="K304" s="21">
        <f t="shared" si="78"/>
        <v>0.45833333333333331</v>
      </c>
      <c r="L304" s="22">
        <f t="shared" si="79"/>
        <v>0.45833333333333331</v>
      </c>
      <c r="M304" s="22">
        <f t="shared" si="80"/>
        <v>-4.1666666666666685E-2</v>
      </c>
      <c r="N304" s="22">
        <f t="shared" si="81"/>
        <v>0</v>
      </c>
      <c r="O304" s="22">
        <f t="shared" si="82"/>
        <v>0.45833333333333331</v>
      </c>
      <c r="P304" s="22">
        <f t="shared" si="83"/>
        <v>0.45833333333333331</v>
      </c>
      <c r="Q304" s="22">
        <f t="shared" si="84"/>
        <v>0.45833333333333331</v>
      </c>
      <c r="R304" s="23">
        <f t="shared" si="85"/>
        <v>0.45833333333333331</v>
      </c>
      <c r="S304" s="22">
        <f t="shared" si="95"/>
        <v>-4.166666666666663E-2</v>
      </c>
      <c r="T304" s="22">
        <f t="shared" si="86"/>
        <v>0</v>
      </c>
      <c r="U304" s="21">
        <f t="shared" si="87"/>
        <v>2.083333333333337E-2</v>
      </c>
      <c r="V304" s="22">
        <f t="shared" si="88"/>
        <v>2.083333333333337E-2</v>
      </c>
      <c r="W304" s="24">
        <f t="shared" si="89"/>
        <v>2.083333333333337E-2</v>
      </c>
      <c r="X304" s="21">
        <f t="shared" si="90"/>
        <v>2.083333333333337E-2</v>
      </c>
      <c r="Y304" s="21">
        <f t="shared" si="91"/>
        <v>-2.083333333333337E-2</v>
      </c>
      <c r="Z304" s="21">
        <f t="shared" si="92"/>
        <v>2.083333333333337E-2</v>
      </c>
      <c r="AA304" s="25">
        <f t="shared" si="93"/>
        <v>2.083333333333337E-2</v>
      </c>
    </row>
    <row r="305" spans="2:27" ht="15" customHeight="1" thickBot="1">
      <c r="B305" s="226"/>
      <c r="C305" s="222"/>
      <c r="D305" s="149">
        <v>43769</v>
      </c>
      <c r="E305" s="67" t="s">
        <v>40</v>
      </c>
      <c r="F305" s="4">
        <v>0.25</v>
      </c>
      <c r="G305" s="4">
        <v>0.8125</v>
      </c>
      <c r="H305" s="4">
        <v>0</v>
      </c>
      <c r="I305" s="145"/>
      <c r="J305" s="8">
        <f t="shared" si="77"/>
        <v>0</v>
      </c>
      <c r="K305" s="30">
        <f t="shared" si="78"/>
        <v>0.49999999999999994</v>
      </c>
      <c r="L305" s="31">
        <f t="shared" si="79"/>
        <v>0.49999999999999994</v>
      </c>
      <c r="M305" s="31">
        <f t="shared" si="80"/>
        <v>-5.5511151231257827E-17</v>
      </c>
      <c r="N305" s="31">
        <f t="shared" si="81"/>
        <v>0</v>
      </c>
      <c r="O305" s="31">
        <f t="shared" si="82"/>
        <v>0.49999999999999994</v>
      </c>
      <c r="P305" s="31">
        <f t="shared" si="83"/>
        <v>0.49999999999999994</v>
      </c>
      <c r="Q305" s="31">
        <f t="shared" si="84"/>
        <v>0.49999999999999994</v>
      </c>
      <c r="R305" s="32">
        <f t="shared" si="85"/>
        <v>0</v>
      </c>
      <c r="S305" s="31">
        <f t="shared" si="95"/>
        <v>4.1666666666666685E-2</v>
      </c>
      <c r="T305" s="31">
        <f t="shared" si="86"/>
        <v>4.1666666666666685E-2</v>
      </c>
      <c r="U305" s="30">
        <f t="shared" si="87"/>
        <v>2.083333333333337E-2</v>
      </c>
      <c r="V305" s="31">
        <f t="shared" si="88"/>
        <v>2.083333333333337E-2</v>
      </c>
      <c r="W305" s="33">
        <f t="shared" si="89"/>
        <v>6.2500000000000056E-2</v>
      </c>
      <c r="X305" s="30">
        <f t="shared" si="90"/>
        <v>6.2500000000000056E-2</v>
      </c>
      <c r="Y305" s="30">
        <f t="shared" si="91"/>
        <v>-6.2500000000000056E-2</v>
      </c>
      <c r="Z305" s="30">
        <f t="shared" si="92"/>
        <v>6.2500000000000056E-2</v>
      </c>
      <c r="AA305" s="34">
        <f t="shared" si="93"/>
        <v>0</v>
      </c>
    </row>
    <row r="306" spans="2:27" ht="15" customHeight="1" thickBot="1">
      <c r="B306" s="147" t="s">
        <v>10</v>
      </c>
      <c r="C306" s="228" t="s">
        <v>29</v>
      </c>
      <c r="D306" s="153">
        <v>43770</v>
      </c>
      <c r="E306" s="59" t="s">
        <v>39</v>
      </c>
      <c r="F306" s="60">
        <v>0.33333333333333331</v>
      </c>
      <c r="G306" s="60">
        <v>0.8125</v>
      </c>
      <c r="H306" s="60">
        <v>0</v>
      </c>
      <c r="I306" s="61">
        <f t="shared" si="94"/>
        <v>0.47916666666666669</v>
      </c>
      <c r="J306" s="61">
        <f t="shared" si="77"/>
        <v>0.47916666666666669</v>
      </c>
      <c r="K306" s="62">
        <f t="shared" si="78"/>
        <v>0.45833333333333331</v>
      </c>
      <c r="L306" s="63">
        <f t="shared" si="79"/>
        <v>0.45833333333333331</v>
      </c>
      <c r="M306" s="63">
        <f t="shared" si="80"/>
        <v>-4.1666666666666685E-2</v>
      </c>
      <c r="N306" s="63">
        <f t="shared" si="81"/>
        <v>0</v>
      </c>
      <c r="O306" s="63">
        <f t="shared" si="82"/>
        <v>0.45833333333333331</v>
      </c>
      <c r="P306" s="63">
        <f t="shared" si="83"/>
        <v>-2.083333333333337E-2</v>
      </c>
      <c r="Q306" s="63">
        <f t="shared" si="84"/>
        <v>0</v>
      </c>
      <c r="R306" s="49">
        <f t="shared" si="85"/>
        <v>0</v>
      </c>
      <c r="S306" s="63">
        <f t="shared" si="95"/>
        <v>-4.166666666666663E-2</v>
      </c>
      <c r="T306" s="63">
        <f t="shared" si="86"/>
        <v>0</v>
      </c>
      <c r="U306" s="62">
        <f t="shared" si="87"/>
        <v>2.083333333333337E-2</v>
      </c>
      <c r="V306" s="63">
        <f t="shared" si="88"/>
        <v>2.083333333333337E-2</v>
      </c>
      <c r="W306" s="64">
        <f t="shared" si="89"/>
        <v>2.083333333333337E-2</v>
      </c>
      <c r="X306" s="62">
        <f t="shared" si="90"/>
        <v>2.083333333333337E-2</v>
      </c>
      <c r="Y306" s="62">
        <f t="shared" si="91"/>
        <v>0.45833333333333331</v>
      </c>
      <c r="Z306" s="62">
        <f t="shared" si="92"/>
        <v>0.45833333333333331</v>
      </c>
      <c r="AA306" s="144">
        <f t="shared" si="93"/>
        <v>0.45833333333333331</v>
      </c>
    </row>
    <row r="307" spans="2:27" ht="15" customHeight="1" thickBot="1">
      <c r="B307" s="223">
        <f>SUM(R306:R335)</f>
        <v>7.4166666666666643</v>
      </c>
      <c r="C307" s="228"/>
      <c r="D307" s="93">
        <v>43771</v>
      </c>
      <c r="E307" s="66" t="s">
        <v>39</v>
      </c>
      <c r="F307" s="3">
        <v>0.33333333333333331</v>
      </c>
      <c r="G307" s="3">
        <v>0.8125</v>
      </c>
      <c r="H307" s="3">
        <v>0</v>
      </c>
      <c r="I307" s="7">
        <f t="shared" si="94"/>
        <v>0.47916666666666669</v>
      </c>
      <c r="J307" s="5">
        <f t="shared" si="77"/>
        <v>0.47916666666666669</v>
      </c>
      <c r="K307" s="21">
        <f t="shared" si="78"/>
        <v>0.45833333333333331</v>
      </c>
      <c r="L307" s="22">
        <f t="shared" si="79"/>
        <v>0.45833333333333331</v>
      </c>
      <c r="M307" s="22">
        <f t="shared" si="80"/>
        <v>-4.1666666666666685E-2</v>
      </c>
      <c r="N307" s="22">
        <f t="shared" si="81"/>
        <v>0</v>
      </c>
      <c r="O307" s="22">
        <f t="shared" si="82"/>
        <v>0.45833333333333331</v>
      </c>
      <c r="P307" s="22">
        <f t="shared" si="83"/>
        <v>-2.083333333333337E-2</v>
      </c>
      <c r="Q307" s="22">
        <f t="shared" si="84"/>
        <v>0</v>
      </c>
      <c r="R307" s="23">
        <f t="shared" si="85"/>
        <v>0</v>
      </c>
      <c r="S307" s="22">
        <f t="shared" si="95"/>
        <v>-4.166666666666663E-2</v>
      </c>
      <c r="T307" s="22">
        <f t="shared" si="86"/>
        <v>0</v>
      </c>
      <c r="U307" s="21">
        <f t="shared" si="87"/>
        <v>2.083333333333337E-2</v>
      </c>
      <c r="V307" s="22">
        <f t="shared" si="88"/>
        <v>2.083333333333337E-2</v>
      </c>
      <c r="W307" s="24">
        <f t="shared" si="89"/>
        <v>2.083333333333337E-2</v>
      </c>
      <c r="X307" s="21">
        <f t="shared" si="90"/>
        <v>2.083333333333337E-2</v>
      </c>
      <c r="Y307" s="21">
        <f t="shared" si="91"/>
        <v>0.45833333333333331</v>
      </c>
      <c r="Z307" s="21">
        <f t="shared" si="92"/>
        <v>0.45833333333333331</v>
      </c>
      <c r="AA307" s="25">
        <f t="shared" si="93"/>
        <v>0.45833333333333331</v>
      </c>
    </row>
    <row r="308" spans="2:27" ht="15.75" customHeight="1" thickBot="1">
      <c r="B308" s="224"/>
      <c r="C308" s="228"/>
      <c r="D308" s="93">
        <v>43772</v>
      </c>
      <c r="E308" s="66" t="s">
        <v>39</v>
      </c>
      <c r="F308" s="3">
        <v>0.33333333333333331</v>
      </c>
      <c r="G308" s="3">
        <v>0.8125</v>
      </c>
      <c r="H308" s="3">
        <v>0</v>
      </c>
      <c r="I308" s="7">
        <f t="shared" si="94"/>
        <v>0.47916666666666669</v>
      </c>
      <c r="J308" s="5">
        <f t="shared" si="77"/>
        <v>0.47916666666666669</v>
      </c>
      <c r="K308" s="21">
        <f t="shared" si="78"/>
        <v>0.45833333333333331</v>
      </c>
      <c r="L308" s="22">
        <f t="shared" si="79"/>
        <v>0.45833333333333331</v>
      </c>
      <c r="M308" s="22">
        <f t="shared" si="80"/>
        <v>-4.1666666666666685E-2</v>
      </c>
      <c r="N308" s="22">
        <f t="shared" si="81"/>
        <v>0</v>
      </c>
      <c r="O308" s="22">
        <f t="shared" si="82"/>
        <v>0.45833333333333331</v>
      </c>
      <c r="P308" s="22">
        <f t="shared" si="83"/>
        <v>-2.083333333333337E-2</v>
      </c>
      <c r="Q308" s="22">
        <f t="shared" si="84"/>
        <v>0</v>
      </c>
      <c r="R308" s="23">
        <f t="shared" si="85"/>
        <v>0</v>
      </c>
      <c r="S308" s="22">
        <f t="shared" si="95"/>
        <v>-4.166666666666663E-2</v>
      </c>
      <c r="T308" s="22">
        <f t="shared" si="86"/>
        <v>0</v>
      </c>
      <c r="U308" s="21">
        <f t="shared" si="87"/>
        <v>2.083333333333337E-2</v>
      </c>
      <c r="V308" s="22">
        <f t="shared" si="88"/>
        <v>2.083333333333337E-2</v>
      </c>
      <c r="W308" s="24">
        <f t="shared" si="89"/>
        <v>2.083333333333337E-2</v>
      </c>
      <c r="X308" s="21">
        <f t="shared" si="90"/>
        <v>2.083333333333337E-2</v>
      </c>
      <c r="Y308" s="21">
        <f t="shared" si="91"/>
        <v>0.45833333333333331</v>
      </c>
      <c r="Z308" s="21">
        <f t="shared" si="92"/>
        <v>0.45833333333333331</v>
      </c>
      <c r="AA308" s="25">
        <f t="shared" si="93"/>
        <v>0.45833333333333331</v>
      </c>
    </row>
    <row r="309" spans="2:27" ht="15" customHeight="1" thickBot="1">
      <c r="B309" s="224"/>
      <c r="C309" s="228"/>
      <c r="D309" s="148">
        <v>43773</v>
      </c>
      <c r="E309" s="66" t="s">
        <v>40</v>
      </c>
      <c r="F309" s="3">
        <v>0.33333333333333331</v>
      </c>
      <c r="G309" s="3">
        <v>0.8125</v>
      </c>
      <c r="H309" s="3">
        <v>0</v>
      </c>
      <c r="I309" s="7"/>
      <c r="J309" s="5">
        <f t="shared" si="77"/>
        <v>0</v>
      </c>
      <c r="K309" s="21">
        <f t="shared" si="78"/>
        <v>0.45833333333333331</v>
      </c>
      <c r="L309" s="22">
        <f t="shared" si="79"/>
        <v>0.45833333333333331</v>
      </c>
      <c r="M309" s="22">
        <f t="shared" si="80"/>
        <v>-4.1666666666666685E-2</v>
      </c>
      <c r="N309" s="22">
        <f t="shared" si="81"/>
        <v>0</v>
      </c>
      <c r="O309" s="22">
        <f t="shared" si="82"/>
        <v>0.45833333333333331</v>
      </c>
      <c r="P309" s="22">
        <f t="shared" si="83"/>
        <v>0.45833333333333331</v>
      </c>
      <c r="Q309" s="22">
        <f t="shared" si="84"/>
        <v>0.45833333333333331</v>
      </c>
      <c r="R309" s="23">
        <f t="shared" si="85"/>
        <v>0</v>
      </c>
      <c r="S309" s="22">
        <f t="shared" si="95"/>
        <v>-4.166666666666663E-2</v>
      </c>
      <c r="T309" s="22">
        <f t="shared" si="86"/>
        <v>0</v>
      </c>
      <c r="U309" s="21">
        <f t="shared" si="87"/>
        <v>2.083333333333337E-2</v>
      </c>
      <c r="V309" s="22">
        <f t="shared" si="88"/>
        <v>2.083333333333337E-2</v>
      </c>
      <c r="W309" s="24">
        <f t="shared" si="89"/>
        <v>2.083333333333337E-2</v>
      </c>
      <c r="X309" s="21">
        <f t="shared" si="90"/>
        <v>2.083333333333337E-2</v>
      </c>
      <c r="Y309" s="21">
        <f t="shared" si="91"/>
        <v>-2.083333333333337E-2</v>
      </c>
      <c r="Z309" s="21">
        <f t="shared" si="92"/>
        <v>2.083333333333337E-2</v>
      </c>
      <c r="AA309" s="25">
        <f t="shared" si="93"/>
        <v>0</v>
      </c>
    </row>
    <row r="310" spans="2:27" ht="15" customHeight="1" thickBot="1">
      <c r="B310" s="224"/>
      <c r="C310" s="228"/>
      <c r="D310" s="148">
        <v>43774</v>
      </c>
      <c r="E310" s="66" t="s">
        <v>40</v>
      </c>
      <c r="F310" s="3">
        <v>0.33333333333333331</v>
      </c>
      <c r="G310" s="3">
        <v>0.8125</v>
      </c>
      <c r="H310" s="3">
        <v>0</v>
      </c>
      <c r="I310" s="7"/>
      <c r="J310" s="5">
        <f t="shared" si="77"/>
        <v>0</v>
      </c>
      <c r="K310" s="21">
        <f t="shared" si="78"/>
        <v>0.45833333333333331</v>
      </c>
      <c r="L310" s="22">
        <f t="shared" si="79"/>
        <v>0.45833333333333331</v>
      </c>
      <c r="M310" s="22">
        <f t="shared" si="80"/>
        <v>-4.1666666666666685E-2</v>
      </c>
      <c r="N310" s="22">
        <f t="shared" si="81"/>
        <v>0</v>
      </c>
      <c r="O310" s="22">
        <f t="shared" si="82"/>
        <v>0.45833333333333331</v>
      </c>
      <c r="P310" s="22">
        <f t="shared" si="83"/>
        <v>0.45833333333333331</v>
      </c>
      <c r="Q310" s="22">
        <f t="shared" si="84"/>
        <v>0.45833333333333331</v>
      </c>
      <c r="R310" s="23">
        <f t="shared" si="85"/>
        <v>0</v>
      </c>
      <c r="S310" s="22">
        <f t="shared" si="95"/>
        <v>-4.166666666666663E-2</v>
      </c>
      <c r="T310" s="22">
        <f t="shared" si="86"/>
        <v>0</v>
      </c>
      <c r="U310" s="21">
        <f t="shared" si="87"/>
        <v>2.083333333333337E-2</v>
      </c>
      <c r="V310" s="22">
        <f t="shared" si="88"/>
        <v>2.083333333333337E-2</v>
      </c>
      <c r="W310" s="24">
        <f t="shared" si="89"/>
        <v>2.083333333333337E-2</v>
      </c>
      <c r="X310" s="21">
        <f t="shared" si="90"/>
        <v>2.083333333333337E-2</v>
      </c>
      <c r="Y310" s="21">
        <f t="shared" si="91"/>
        <v>-2.083333333333337E-2</v>
      </c>
      <c r="Z310" s="21">
        <f t="shared" si="92"/>
        <v>2.083333333333337E-2</v>
      </c>
      <c r="AA310" s="25">
        <f t="shared" si="93"/>
        <v>0</v>
      </c>
    </row>
    <row r="311" spans="2:27" ht="15" customHeight="1" thickBot="1">
      <c r="B311" s="224"/>
      <c r="C311" s="228"/>
      <c r="D311" s="148">
        <v>43775</v>
      </c>
      <c r="E311" s="66" t="s">
        <v>39</v>
      </c>
      <c r="F311" s="3">
        <v>0.33333333333333331</v>
      </c>
      <c r="G311" s="3">
        <v>0.8125</v>
      </c>
      <c r="H311" s="3">
        <v>0</v>
      </c>
      <c r="I311" s="7"/>
      <c r="J311" s="5">
        <f t="shared" si="77"/>
        <v>0</v>
      </c>
      <c r="K311" s="21">
        <f t="shared" si="78"/>
        <v>0.45833333333333331</v>
      </c>
      <c r="L311" s="22">
        <f t="shared" si="79"/>
        <v>0.45833333333333331</v>
      </c>
      <c r="M311" s="22">
        <f t="shared" si="80"/>
        <v>-4.1666666666666685E-2</v>
      </c>
      <c r="N311" s="22">
        <f t="shared" si="81"/>
        <v>0</v>
      </c>
      <c r="O311" s="22">
        <f t="shared" si="82"/>
        <v>0.45833333333333331</v>
      </c>
      <c r="P311" s="22">
        <f t="shared" si="83"/>
        <v>0.45833333333333331</v>
      </c>
      <c r="Q311" s="22">
        <f t="shared" si="84"/>
        <v>0.45833333333333331</v>
      </c>
      <c r="R311" s="23">
        <f t="shared" si="85"/>
        <v>0.45833333333333331</v>
      </c>
      <c r="S311" s="22">
        <f t="shared" si="95"/>
        <v>-4.166666666666663E-2</v>
      </c>
      <c r="T311" s="22">
        <f t="shared" si="86"/>
        <v>0</v>
      </c>
      <c r="U311" s="21">
        <f t="shared" si="87"/>
        <v>2.083333333333337E-2</v>
      </c>
      <c r="V311" s="22">
        <f t="shared" si="88"/>
        <v>2.083333333333337E-2</v>
      </c>
      <c r="W311" s="24">
        <f t="shared" si="89"/>
        <v>2.083333333333337E-2</v>
      </c>
      <c r="X311" s="21">
        <f t="shared" si="90"/>
        <v>2.083333333333337E-2</v>
      </c>
      <c r="Y311" s="21">
        <f t="shared" si="91"/>
        <v>-2.083333333333337E-2</v>
      </c>
      <c r="Z311" s="21">
        <f t="shared" si="92"/>
        <v>2.083333333333337E-2</v>
      </c>
      <c r="AA311" s="25">
        <f t="shared" si="93"/>
        <v>2.083333333333337E-2</v>
      </c>
    </row>
    <row r="312" spans="2:27" ht="15" customHeight="1" thickBot="1">
      <c r="B312" s="224"/>
      <c r="C312" s="228"/>
      <c r="D312" s="148">
        <v>43776</v>
      </c>
      <c r="E312" s="66" t="s">
        <v>39</v>
      </c>
      <c r="F312" s="3">
        <v>0.33333333333333331</v>
      </c>
      <c r="G312" s="3">
        <v>0.8125</v>
      </c>
      <c r="H312" s="3">
        <v>0</v>
      </c>
      <c r="I312" s="7"/>
      <c r="J312" s="5">
        <f t="shared" si="77"/>
        <v>0</v>
      </c>
      <c r="K312" s="21">
        <f t="shared" si="78"/>
        <v>0.45833333333333331</v>
      </c>
      <c r="L312" s="22">
        <f t="shared" si="79"/>
        <v>0.45833333333333331</v>
      </c>
      <c r="M312" s="22">
        <f t="shared" si="80"/>
        <v>-4.1666666666666685E-2</v>
      </c>
      <c r="N312" s="22">
        <f t="shared" si="81"/>
        <v>0</v>
      </c>
      <c r="O312" s="22">
        <f t="shared" si="82"/>
        <v>0.45833333333333331</v>
      </c>
      <c r="P312" s="22">
        <f t="shared" si="83"/>
        <v>0.45833333333333331</v>
      </c>
      <c r="Q312" s="22">
        <f t="shared" si="84"/>
        <v>0.45833333333333331</v>
      </c>
      <c r="R312" s="23">
        <f t="shared" si="85"/>
        <v>0.45833333333333331</v>
      </c>
      <c r="S312" s="22">
        <f t="shared" si="95"/>
        <v>-4.166666666666663E-2</v>
      </c>
      <c r="T312" s="22">
        <f t="shared" si="86"/>
        <v>0</v>
      </c>
      <c r="U312" s="21">
        <f t="shared" si="87"/>
        <v>2.083333333333337E-2</v>
      </c>
      <c r="V312" s="22">
        <f t="shared" si="88"/>
        <v>2.083333333333337E-2</v>
      </c>
      <c r="W312" s="24">
        <f t="shared" si="89"/>
        <v>2.083333333333337E-2</v>
      </c>
      <c r="X312" s="21">
        <f t="shared" si="90"/>
        <v>2.083333333333337E-2</v>
      </c>
      <c r="Y312" s="21">
        <f t="shared" si="91"/>
        <v>-2.083333333333337E-2</v>
      </c>
      <c r="Z312" s="21">
        <f t="shared" si="92"/>
        <v>2.083333333333337E-2</v>
      </c>
      <c r="AA312" s="25">
        <f t="shared" si="93"/>
        <v>2.083333333333337E-2</v>
      </c>
    </row>
    <row r="313" spans="2:27" ht="15" customHeight="1" thickBot="1">
      <c r="B313" s="224"/>
      <c r="C313" s="228"/>
      <c r="D313" s="148">
        <v>43777</v>
      </c>
      <c r="E313" s="66" t="s">
        <v>39</v>
      </c>
      <c r="F313" s="3">
        <v>0.25</v>
      </c>
      <c r="G313" s="3">
        <v>0.8125</v>
      </c>
      <c r="H313" s="3">
        <v>0</v>
      </c>
      <c r="I313" s="7"/>
      <c r="J313" s="5">
        <f t="shared" si="77"/>
        <v>0</v>
      </c>
      <c r="K313" s="21">
        <f t="shared" si="78"/>
        <v>0.49999999999999994</v>
      </c>
      <c r="L313" s="22">
        <f t="shared" si="79"/>
        <v>0.49999999999999994</v>
      </c>
      <c r="M313" s="22">
        <f t="shared" si="80"/>
        <v>-5.5511151231257827E-17</v>
      </c>
      <c r="N313" s="22">
        <f t="shared" si="81"/>
        <v>0</v>
      </c>
      <c r="O313" s="22">
        <f t="shared" si="82"/>
        <v>0.49999999999999994</v>
      </c>
      <c r="P313" s="22">
        <f t="shared" si="83"/>
        <v>0.49999999999999994</v>
      </c>
      <c r="Q313" s="22">
        <f t="shared" si="84"/>
        <v>0.49999999999999994</v>
      </c>
      <c r="R313" s="23">
        <f t="shared" si="85"/>
        <v>0.49999999999999994</v>
      </c>
      <c r="S313" s="22">
        <f t="shared" si="95"/>
        <v>4.1666666666666685E-2</v>
      </c>
      <c r="T313" s="22">
        <f t="shared" si="86"/>
        <v>4.1666666666666685E-2</v>
      </c>
      <c r="U313" s="21">
        <f t="shared" si="87"/>
        <v>2.083333333333337E-2</v>
      </c>
      <c r="V313" s="22">
        <f t="shared" si="88"/>
        <v>2.083333333333337E-2</v>
      </c>
      <c r="W313" s="24">
        <f t="shared" si="89"/>
        <v>6.2500000000000056E-2</v>
      </c>
      <c r="X313" s="21">
        <f t="shared" si="90"/>
        <v>6.2500000000000056E-2</v>
      </c>
      <c r="Y313" s="21">
        <f t="shared" si="91"/>
        <v>-6.2500000000000056E-2</v>
      </c>
      <c r="Z313" s="21">
        <f t="shared" si="92"/>
        <v>6.2500000000000056E-2</v>
      </c>
      <c r="AA313" s="25">
        <f t="shared" si="93"/>
        <v>6.2500000000000056E-2</v>
      </c>
    </row>
    <row r="314" spans="2:27" ht="15" customHeight="1" thickBot="1">
      <c r="B314" s="224"/>
      <c r="C314" s="228"/>
      <c r="D314" s="93">
        <v>43778</v>
      </c>
      <c r="E314" s="66" t="s">
        <v>39</v>
      </c>
      <c r="F314" s="3">
        <v>0.33333333333333331</v>
      </c>
      <c r="G314" s="3">
        <v>0.8125</v>
      </c>
      <c r="H314" s="3">
        <v>0</v>
      </c>
      <c r="I314" s="7">
        <f t="shared" si="94"/>
        <v>0.47916666666666669</v>
      </c>
      <c r="J314" s="5">
        <f t="shared" si="77"/>
        <v>0.47916666666666669</v>
      </c>
      <c r="K314" s="21">
        <f t="shared" si="78"/>
        <v>0.45833333333333331</v>
      </c>
      <c r="L314" s="22">
        <f t="shared" si="79"/>
        <v>0.45833333333333331</v>
      </c>
      <c r="M314" s="22">
        <f t="shared" si="80"/>
        <v>-4.1666666666666685E-2</v>
      </c>
      <c r="N314" s="22">
        <f t="shared" si="81"/>
        <v>0</v>
      </c>
      <c r="O314" s="22">
        <f t="shared" si="82"/>
        <v>0.45833333333333331</v>
      </c>
      <c r="P314" s="22">
        <f t="shared" si="83"/>
        <v>-2.083333333333337E-2</v>
      </c>
      <c r="Q314" s="22">
        <f t="shared" si="84"/>
        <v>0</v>
      </c>
      <c r="R314" s="23">
        <f t="shared" si="85"/>
        <v>0</v>
      </c>
      <c r="S314" s="22">
        <f t="shared" si="95"/>
        <v>-4.166666666666663E-2</v>
      </c>
      <c r="T314" s="22">
        <f t="shared" si="86"/>
        <v>0</v>
      </c>
      <c r="U314" s="21">
        <f t="shared" si="87"/>
        <v>2.083333333333337E-2</v>
      </c>
      <c r="V314" s="22">
        <f t="shared" si="88"/>
        <v>2.083333333333337E-2</v>
      </c>
      <c r="W314" s="24">
        <f t="shared" si="89"/>
        <v>2.083333333333337E-2</v>
      </c>
      <c r="X314" s="21">
        <f t="shared" si="90"/>
        <v>2.083333333333337E-2</v>
      </c>
      <c r="Y314" s="21">
        <f t="shared" si="91"/>
        <v>0.45833333333333331</v>
      </c>
      <c r="Z314" s="21">
        <f t="shared" si="92"/>
        <v>0.45833333333333331</v>
      </c>
      <c r="AA314" s="25">
        <f t="shared" si="93"/>
        <v>0.45833333333333331</v>
      </c>
    </row>
    <row r="315" spans="2:27" ht="15" customHeight="1" thickBot="1">
      <c r="B315" s="224"/>
      <c r="C315" s="228"/>
      <c r="D315" s="93">
        <v>43779</v>
      </c>
      <c r="E315" s="66" t="s">
        <v>39</v>
      </c>
      <c r="F315" s="3">
        <v>0.25</v>
      </c>
      <c r="G315" s="3">
        <v>0.8125</v>
      </c>
      <c r="H315" s="3">
        <v>0</v>
      </c>
      <c r="I315" s="7">
        <f t="shared" si="94"/>
        <v>0.5625</v>
      </c>
      <c r="J315" s="5">
        <f t="shared" si="77"/>
        <v>0.5625</v>
      </c>
      <c r="K315" s="21">
        <f t="shared" si="78"/>
        <v>0.49999999999999994</v>
      </c>
      <c r="L315" s="22">
        <f t="shared" si="79"/>
        <v>0.49999999999999994</v>
      </c>
      <c r="M315" s="22">
        <f t="shared" si="80"/>
        <v>-5.5511151231257827E-17</v>
      </c>
      <c r="N315" s="22">
        <f t="shared" si="81"/>
        <v>0</v>
      </c>
      <c r="O315" s="22">
        <f t="shared" si="82"/>
        <v>0.49999999999999994</v>
      </c>
      <c r="P315" s="22">
        <f t="shared" si="83"/>
        <v>-6.2500000000000056E-2</v>
      </c>
      <c r="Q315" s="22">
        <f t="shared" si="84"/>
        <v>0</v>
      </c>
      <c r="R315" s="23">
        <f t="shared" si="85"/>
        <v>0</v>
      </c>
      <c r="S315" s="22">
        <f t="shared" si="95"/>
        <v>4.1666666666666685E-2</v>
      </c>
      <c r="T315" s="22">
        <f t="shared" si="86"/>
        <v>4.1666666666666685E-2</v>
      </c>
      <c r="U315" s="21">
        <f t="shared" si="87"/>
        <v>2.083333333333337E-2</v>
      </c>
      <c r="V315" s="22">
        <f t="shared" si="88"/>
        <v>2.083333333333337E-2</v>
      </c>
      <c r="W315" s="24">
        <f t="shared" si="89"/>
        <v>6.2500000000000056E-2</v>
      </c>
      <c r="X315" s="21">
        <f t="shared" si="90"/>
        <v>6.2500000000000056E-2</v>
      </c>
      <c r="Y315" s="21">
        <f t="shared" si="91"/>
        <v>0.49999999999999994</v>
      </c>
      <c r="Z315" s="21">
        <f t="shared" si="92"/>
        <v>0.49999999999999994</v>
      </c>
      <c r="AA315" s="25">
        <f t="shared" si="93"/>
        <v>0.49999999999999994</v>
      </c>
    </row>
    <row r="316" spans="2:27" ht="15" customHeight="1" thickBot="1">
      <c r="B316" s="224"/>
      <c r="C316" s="228"/>
      <c r="D316" s="93">
        <v>43780</v>
      </c>
      <c r="E316" s="66" t="s">
        <v>39</v>
      </c>
      <c r="F316" s="3">
        <v>0.375</v>
      </c>
      <c r="G316" s="3">
        <v>0.8125</v>
      </c>
      <c r="H316" s="3">
        <v>0</v>
      </c>
      <c r="I316" s="7">
        <f t="shared" si="94"/>
        <v>0.4375</v>
      </c>
      <c r="J316" s="5">
        <f t="shared" si="77"/>
        <v>0.4375</v>
      </c>
      <c r="K316" s="21">
        <f t="shared" si="78"/>
        <v>0.41666666666666663</v>
      </c>
      <c r="L316" s="22">
        <f t="shared" si="79"/>
        <v>0.41666666666666663</v>
      </c>
      <c r="M316" s="22">
        <f t="shared" si="80"/>
        <v>-8.333333333333337E-2</v>
      </c>
      <c r="N316" s="22">
        <f t="shared" si="81"/>
        <v>0</v>
      </c>
      <c r="O316" s="22">
        <f t="shared" si="82"/>
        <v>0.41666666666666663</v>
      </c>
      <c r="P316" s="22">
        <f t="shared" si="83"/>
        <v>-2.083333333333337E-2</v>
      </c>
      <c r="Q316" s="22">
        <f t="shared" si="84"/>
        <v>0</v>
      </c>
      <c r="R316" s="23">
        <f t="shared" si="85"/>
        <v>0</v>
      </c>
      <c r="S316" s="22">
        <f t="shared" si="95"/>
        <v>-8.3333333333333315E-2</v>
      </c>
      <c r="T316" s="22">
        <f t="shared" si="86"/>
        <v>0</v>
      </c>
      <c r="U316" s="21">
        <f t="shared" si="87"/>
        <v>2.083333333333337E-2</v>
      </c>
      <c r="V316" s="22">
        <f t="shared" si="88"/>
        <v>2.083333333333337E-2</v>
      </c>
      <c r="W316" s="24">
        <f t="shared" si="89"/>
        <v>2.083333333333337E-2</v>
      </c>
      <c r="X316" s="21">
        <f t="shared" si="90"/>
        <v>2.083333333333337E-2</v>
      </c>
      <c r="Y316" s="21">
        <f t="shared" si="91"/>
        <v>0.41666666666666663</v>
      </c>
      <c r="Z316" s="21">
        <f t="shared" si="92"/>
        <v>0.41666666666666663</v>
      </c>
      <c r="AA316" s="25">
        <f t="shared" si="93"/>
        <v>0.41666666666666663</v>
      </c>
    </row>
    <row r="317" spans="2:27" ht="15" customHeight="1" thickBot="1">
      <c r="B317" s="224"/>
      <c r="C317" s="228"/>
      <c r="D317" s="148">
        <v>43781</v>
      </c>
      <c r="E317" s="66" t="s">
        <v>39</v>
      </c>
      <c r="F317" s="3">
        <v>0.33333333333333331</v>
      </c>
      <c r="G317" s="3">
        <v>0.8125</v>
      </c>
      <c r="H317" s="3">
        <v>0</v>
      </c>
      <c r="I317" s="7"/>
      <c r="J317" s="5">
        <f t="shared" si="77"/>
        <v>0</v>
      </c>
      <c r="K317" s="21">
        <f t="shared" si="78"/>
        <v>0.45833333333333331</v>
      </c>
      <c r="L317" s="22">
        <f t="shared" si="79"/>
        <v>0.45833333333333331</v>
      </c>
      <c r="M317" s="22">
        <f t="shared" si="80"/>
        <v>-4.1666666666666685E-2</v>
      </c>
      <c r="N317" s="22">
        <f t="shared" si="81"/>
        <v>0</v>
      </c>
      <c r="O317" s="22">
        <f t="shared" si="82"/>
        <v>0.45833333333333331</v>
      </c>
      <c r="P317" s="22">
        <f t="shared" si="83"/>
        <v>0.45833333333333331</v>
      </c>
      <c r="Q317" s="22">
        <f t="shared" si="84"/>
        <v>0.45833333333333331</v>
      </c>
      <c r="R317" s="23">
        <f t="shared" si="85"/>
        <v>0.45833333333333331</v>
      </c>
      <c r="S317" s="22">
        <f t="shared" si="95"/>
        <v>-4.166666666666663E-2</v>
      </c>
      <c r="T317" s="22">
        <f t="shared" si="86"/>
        <v>0</v>
      </c>
      <c r="U317" s="21">
        <f t="shared" si="87"/>
        <v>2.083333333333337E-2</v>
      </c>
      <c r="V317" s="22">
        <f t="shared" si="88"/>
        <v>2.083333333333337E-2</v>
      </c>
      <c r="W317" s="24">
        <f t="shared" si="89"/>
        <v>2.083333333333337E-2</v>
      </c>
      <c r="X317" s="21">
        <f t="shared" si="90"/>
        <v>2.083333333333337E-2</v>
      </c>
      <c r="Y317" s="21">
        <f t="shared" si="91"/>
        <v>-2.083333333333337E-2</v>
      </c>
      <c r="Z317" s="21">
        <f t="shared" si="92"/>
        <v>2.083333333333337E-2</v>
      </c>
      <c r="AA317" s="25">
        <f t="shared" si="93"/>
        <v>2.083333333333337E-2</v>
      </c>
    </row>
    <row r="318" spans="2:27" ht="15" customHeight="1" thickBot="1">
      <c r="B318" s="224"/>
      <c r="C318" s="228"/>
      <c r="D318" s="148">
        <v>43782</v>
      </c>
      <c r="E318" s="66" t="s">
        <v>39</v>
      </c>
      <c r="F318" s="3">
        <v>0.33333333333333331</v>
      </c>
      <c r="G318" s="3">
        <v>0.8125</v>
      </c>
      <c r="H318" s="3">
        <v>0</v>
      </c>
      <c r="I318" s="7"/>
      <c r="J318" s="5">
        <f t="shared" si="77"/>
        <v>0</v>
      </c>
      <c r="K318" s="21">
        <f t="shared" si="78"/>
        <v>0.45833333333333331</v>
      </c>
      <c r="L318" s="22">
        <f t="shared" si="79"/>
        <v>0.45833333333333331</v>
      </c>
      <c r="M318" s="22">
        <f t="shared" si="80"/>
        <v>-4.1666666666666685E-2</v>
      </c>
      <c r="N318" s="22">
        <f t="shared" si="81"/>
        <v>0</v>
      </c>
      <c r="O318" s="22">
        <f t="shared" si="82"/>
        <v>0.45833333333333331</v>
      </c>
      <c r="P318" s="22">
        <f t="shared" si="83"/>
        <v>0.45833333333333331</v>
      </c>
      <c r="Q318" s="22">
        <f t="shared" si="84"/>
        <v>0.45833333333333331</v>
      </c>
      <c r="R318" s="23">
        <f t="shared" si="85"/>
        <v>0.45833333333333331</v>
      </c>
      <c r="S318" s="22">
        <f t="shared" si="95"/>
        <v>-4.166666666666663E-2</v>
      </c>
      <c r="T318" s="22">
        <f t="shared" si="86"/>
        <v>0</v>
      </c>
      <c r="U318" s="21">
        <f t="shared" si="87"/>
        <v>2.083333333333337E-2</v>
      </c>
      <c r="V318" s="22">
        <f t="shared" si="88"/>
        <v>2.083333333333337E-2</v>
      </c>
      <c r="W318" s="24">
        <f t="shared" si="89"/>
        <v>2.083333333333337E-2</v>
      </c>
      <c r="X318" s="21">
        <f t="shared" si="90"/>
        <v>2.083333333333337E-2</v>
      </c>
      <c r="Y318" s="21">
        <f t="shared" si="91"/>
        <v>-2.083333333333337E-2</v>
      </c>
      <c r="Z318" s="21">
        <f t="shared" si="92"/>
        <v>2.083333333333337E-2</v>
      </c>
      <c r="AA318" s="25">
        <f t="shared" si="93"/>
        <v>2.083333333333337E-2</v>
      </c>
    </row>
    <row r="319" spans="2:27" ht="15" customHeight="1" thickBot="1">
      <c r="B319" s="224"/>
      <c r="C319" s="228"/>
      <c r="D319" s="148">
        <v>43783</v>
      </c>
      <c r="E319" s="66" t="s">
        <v>39</v>
      </c>
      <c r="F319" s="3">
        <v>0.20833333333333334</v>
      </c>
      <c r="G319" s="3">
        <v>0.8125</v>
      </c>
      <c r="H319" s="3">
        <v>0</v>
      </c>
      <c r="I319" s="7"/>
      <c r="J319" s="5">
        <f t="shared" si="77"/>
        <v>0</v>
      </c>
      <c r="K319" s="21">
        <f t="shared" si="78"/>
        <v>0.49999999999999989</v>
      </c>
      <c r="L319" s="22">
        <f t="shared" si="79"/>
        <v>0.49999999999999989</v>
      </c>
      <c r="M319" s="22">
        <f t="shared" si="80"/>
        <v>-1.1102230246251565E-16</v>
      </c>
      <c r="N319" s="22">
        <f t="shared" si="81"/>
        <v>0</v>
      </c>
      <c r="O319" s="22">
        <f t="shared" si="82"/>
        <v>0.49999999999999989</v>
      </c>
      <c r="P319" s="22">
        <f t="shared" si="83"/>
        <v>0.49999999999999989</v>
      </c>
      <c r="Q319" s="22">
        <f t="shared" si="84"/>
        <v>0.49999999999999989</v>
      </c>
      <c r="R319" s="23">
        <f t="shared" si="85"/>
        <v>0.49999999999999989</v>
      </c>
      <c r="S319" s="22">
        <f t="shared" si="95"/>
        <v>8.3333333333333343E-2</v>
      </c>
      <c r="T319" s="22">
        <f t="shared" si="86"/>
        <v>8.3333333333333343E-2</v>
      </c>
      <c r="U319" s="21">
        <f t="shared" si="87"/>
        <v>2.083333333333337E-2</v>
      </c>
      <c r="V319" s="22">
        <f t="shared" si="88"/>
        <v>2.083333333333337E-2</v>
      </c>
      <c r="W319" s="24">
        <f t="shared" si="89"/>
        <v>0.10416666666666671</v>
      </c>
      <c r="X319" s="21">
        <f t="shared" si="90"/>
        <v>0.10416666666666671</v>
      </c>
      <c r="Y319" s="21">
        <f t="shared" si="91"/>
        <v>-0.10416666666666671</v>
      </c>
      <c r="Z319" s="21">
        <f t="shared" si="92"/>
        <v>0.10416666666666671</v>
      </c>
      <c r="AA319" s="25">
        <f t="shared" si="93"/>
        <v>0.10416666666666671</v>
      </c>
    </row>
    <row r="320" spans="2:27" ht="15" customHeight="1" thickBot="1">
      <c r="B320" s="224"/>
      <c r="C320" s="228"/>
      <c r="D320" s="148">
        <v>43784</v>
      </c>
      <c r="E320" s="66" t="s">
        <v>39</v>
      </c>
      <c r="F320" s="3">
        <v>0.33333333333333331</v>
      </c>
      <c r="G320" s="3">
        <v>0.8125</v>
      </c>
      <c r="H320" s="3">
        <v>0</v>
      </c>
      <c r="I320" s="7"/>
      <c r="J320" s="5">
        <f t="shared" si="77"/>
        <v>0</v>
      </c>
      <c r="K320" s="21">
        <f t="shared" si="78"/>
        <v>0.45833333333333331</v>
      </c>
      <c r="L320" s="22">
        <f t="shared" si="79"/>
        <v>0.45833333333333331</v>
      </c>
      <c r="M320" s="22">
        <f t="shared" si="80"/>
        <v>-4.1666666666666685E-2</v>
      </c>
      <c r="N320" s="22">
        <f t="shared" si="81"/>
        <v>0</v>
      </c>
      <c r="O320" s="22">
        <f t="shared" si="82"/>
        <v>0.45833333333333331</v>
      </c>
      <c r="P320" s="22">
        <f t="shared" si="83"/>
        <v>0.45833333333333331</v>
      </c>
      <c r="Q320" s="22">
        <f t="shared" si="84"/>
        <v>0.45833333333333331</v>
      </c>
      <c r="R320" s="23">
        <f t="shared" si="85"/>
        <v>0.45833333333333331</v>
      </c>
      <c r="S320" s="22">
        <f t="shared" si="95"/>
        <v>-4.166666666666663E-2</v>
      </c>
      <c r="T320" s="22">
        <f t="shared" si="86"/>
        <v>0</v>
      </c>
      <c r="U320" s="21">
        <f t="shared" si="87"/>
        <v>2.083333333333337E-2</v>
      </c>
      <c r="V320" s="22">
        <f t="shared" si="88"/>
        <v>2.083333333333337E-2</v>
      </c>
      <c r="W320" s="24">
        <f t="shared" si="89"/>
        <v>2.083333333333337E-2</v>
      </c>
      <c r="X320" s="21">
        <f t="shared" si="90"/>
        <v>2.083333333333337E-2</v>
      </c>
      <c r="Y320" s="21">
        <f t="shared" si="91"/>
        <v>-2.083333333333337E-2</v>
      </c>
      <c r="Z320" s="21">
        <f t="shared" si="92"/>
        <v>2.083333333333337E-2</v>
      </c>
      <c r="AA320" s="25">
        <f t="shared" si="93"/>
        <v>2.083333333333337E-2</v>
      </c>
    </row>
    <row r="321" spans="2:27" ht="15" customHeight="1" thickBot="1">
      <c r="B321" s="224"/>
      <c r="C321" s="228"/>
      <c r="D321" s="93">
        <v>43785</v>
      </c>
      <c r="E321" s="66" t="s">
        <v>39</v>
      </c>
      <c r="F321" s="3">
        <v>0.33333333333333331</v>
      </c>
      <c r="G321" s="3">
        <v>0.8125</v>
      </c>
      <c r="H321" s="3">
        <v>0</v>
      </c>
      <c r="I321" s="7">
        <f t="shared" si="94"/>
        <v>0.47916666666666669</v>
      </c>
      <c r="J321" s="5">
        <f t="shared" si="77"/>
        <v>0.47916666666666669</v>
      </c>
      <c r="K321" s="21">
        <f t="shared" si="78"/>
        <v>0.45833333333333331</v>
      </c>
      <c r="L321" s="22">
        <f t="shared" si="79"/>
        <v>0.45833333333333331</v>
      </c>
      <c r="M321" s="22">
        <f t="shared" si="80"/>
        <v>-4.1666666666666685E-2</v>
      </c>
      <c r="N321" s="22">
        <f t="shared" si="81"/>
        <v>0</v>
      </c>
      <c r="O321" s="22">
        <f t="shared" si="82"/>
        <v>0.45833333333333331</v>
      </c>
      <c r="P321" s="22">
        <f t="shared" si="83"/>
        <v>-2.083333333333337E-2</v>
      </c>
      <c r="Q321" s="22">
        <f t="shared" si="84"/>
        <v>0</v>
      </c>
      <c r="R321" s="23">
        <f t="shared" si="85"/>
        <v>0</v>
      </c>
      <c r="S321" s="22">
        <f t="shared" si="95"/>
        <v>-4.166666666666663E-2</v>
      </c>
      <c r="T321" s="22">
        <f t="shared" si="86"/>
        <v>0</v>
      </c>
      <c r="U321" s="21">
        <f t="shared" si="87"/>
        <v>2.083333333333337E-2</v>
      </c>
      <c r="V321" s="22">
        <f t="shared" si="88"/>
        <v>2.083333333333337E-2</v>
      </c>
      <c r="W321" s="24">
        <f t="shared" si="89"/>
        <v>2.083333333333337E-2</v>
      </c>
      <c r="X321" s="21">
        <f t="shared" si="90"/>
        <v>2.083333333333337E-2</v>
      </c>
      <c r="Y321" s="21">
        <f t="shared" si="91"/>
        <v>0.45833333333333331</v>
      </c>
      <c r="Z321" s="21">
        <f t="shared" si="92"/>
        <v>0.45833333333333331</v>
      </c>
      <c r="AA321" s="25">
        <f t="shared" si="93"/>
        <v>0.45833333333333331</v>
      </c>
    </row>
    <row r="322" spans="2:27" ht="15" customHeight="1" thickBot="1">
      <c r="B322" s="224"/>
      <c r="C322" s="228"/>
      <c r="D322" s="93">
        <v>43786</v>
      </c>
      <c r="E322" s="66" t="s">
        <v>39</v>
      </c>
      <c r="F322" s="3">
        <v>0.25</v>
      </c>
      <c r="G322" s="3">
        <v>0.8125</v>
      </c>
      <c r="H322" s="3">
        <v>0</v>
      </c>
      <c r="I322" s="7">
        <f t="shared" si="94"/>
        <v>0.5625</v>
      </c>
      <c r="J322" s="5">
        <f t="shared" ref="J322:J366" si="96">IF(I322&lt;0,0,I322)</f>
        <v>0.5625</v>
      </c>
      <c r="K322" s="21">
        <f t="shared" ref="K322:K366" si="97">(G322-F322)-W322</f>
        <v>0.49999999999999994</v>
      </c>
      <c r="L322" s="22">
        <f t="shared" ref="L322:L366" si="98">IF(K322&lt;0,0,K322)</f>
        <v>0.49999999999999994</v>
      </c>
      <c r="M322" s="22">
        <f t="shared" ref="M322:M366" si="99">(L322-$AB$7)</f>
        <v>-5.5511151231257827E-17</v>
      </c>
      <c r="N322" s="22">
        <f t="shared" ref="N322:N366" si="100">IF(M322&lt;0,0,M322)</f>
        <v>0</v>
      </c>
      <c r="O322" s="22">
        <f t="shared" ref="O322:O366" si="101">(L322-N322)-H322</f>
        <v>0.49999999999999994</v>
      </c>
      <c r="P322" s="22">
        <f t="shared" ref="P322:P366" si="102">O322-J322</f>
        <v>-6.2500000000000056E-2</v>
      </c>
      <c r="Q322" s="22">
        <f t="shared" ref="Q322:Q366" si="103">IF(P322&lt;0,0,P322)</f>
        <v>0</v>
      </c>
      <c r="R322" s="23">
        <f t="shared" ref="R322:R366" si="104">IF(E322=$AC$7,Q322,0)</f>
        <v>0</v>
      </c>
      <c r="S322" s="22">
        <f t="shared" si="95"/>
        <v>4.1666666666666685E-2</v>
      </c>
      <c r="T322" s="22">
        <f t="shared" ref="T322:T366" si="105">IF(S322&lt;0,0,S322)</f>
        <v>4.1666666666666685E-2</v>
      </c>
      <c r="U322" s="21">
        <f t="shared" ref="U322:U366" si="106">(G322-$AC$5)</f>
        <v>2.083333333333337E-2</v>
      </c>
      <c r="V322" s="22">
        <f t="shared" ref="V322:V366" si="107">IF(U322&lt;0,0,U322)</f>
        <v>2.083333333333337E-2</v>
      </c>
      <c r="W322" s="24">
        <f t="shared" ref="W322:W366" si="108">T322+V322</f>
        <v>6.2500000000000056E-2</v>
      </c>
      <c r="X322" s="21">
        <f t="shared" ref="X322:X366" si="109">W322+N322</f>
        <v>6.2500000000000056E-2</v>
      </c>
      <c r="Y322" s="21">
        <f t="shared" ref="Y322:Y366" si="110">J322-(T322+V322)</f>
        <v>0.49999999999999994</v>
      </c>
      <c r="Z322" s="21">
        <f t="shared" ref="Z322:Z366" si="111">IF(Y322&lt;0,X322,Y322)</f>
        <v>0.49999999999999994</v>
      </c>
      <c r="AA322" s="25">
        <f t="shared" ref="AA322:AA366" si="112">IF(E322=$AC$7,Z322,0)</f>
        <v>0.49999999999999994</v>
      </c>
    </row>
    <row r="323" spans="2:27" ht="15" customHeight="1" thickBot="1">
      <c r="B323" s="224"/>
      <c r="C323" s="228"/>
      <c r="D323" s="148">
        <v>43787</v>
      </c>
      <c r="E323" s="66" t="s">
        <v>39</v>
      </c>
      <c r="F323" s="3">
        <v>0.33333333333333331</v>
      </c>
      <c r="G323" s="3">
        <v>0.8125</v>
      </c>
      <c r="H323" s="3">
        <v>0</v>
      </c>
      <c r="I323" s="7"/>
      <c r="J323" s="5">
        <f t="shared" si="96"/>
        <v>0</v>
      </c>
      <c r="K323" s="21">
        <f t="shared" si="97"/>
        <v>0.45833333333333331</v>
      </c>
      <c r="L323" s="22">
        <f t="shared" si="98"/>
        <v>0.45833333333333331</v>
      </c>
      <c r="M323" s="22">
        <f t="shared" si="99"/>
        <v>-4.1666666666666685E-2</v>
      </c>
      <c r="N323" s="22">
        <f t="shared" si="100"/>
        <v>0</v>
      </c>
      <c r="O323" s="22">
        <f t="shared" si="101"/>
        <v>0.45833333333333331</v>
      </c>
      <c r="P323" s="22">
        <f t="shared" si="102"/>
        <v>0.45833333333333331</v>
      </c>
      <c r="Q323" s="22">
        <f t="shared" si="103"/>
        <v>0.45833333333333331</v>
      </c>
      <c r="R323" s="23">
        <f t="shared" si="104"/>
        <v>0.45833333333333331</v>
      </c>
      <c r="S323" s="22">
        <f t="shared" si="95"/>
        <v>-4.166666666666663E-2</v>
      </c>
      <c r="T323" s="22">
        <f t="shared" si="105"/>
        <v>0</v>
      </c>
      <c r="U323" s="21">
        <f t="shared" si="106"/>
        <v>2.083333333333337E-2</v>
      </c>
      <c r="V323" s="22">
        <f t="shared" si="107"/>
        <v>2.083333333333337E-2</v>
      </c>
      <c r="W323" s="24">
        <f t="shared" si="108"/>
        <v>2.083333333333337E-2</v>
      </c>
      <c r="X323" s="21">
        <f t="shared" si="109"/>
        <v>2.083333333333337E-2</v>
      </c>
      <c r="Y323" s="21">
        <f t="shared" si="110"/>
        <v>-2.083333333333337E-2</v>
      </c>
      <c r="Z323" s="21">
        <f t="shared" si="111"/>
        <v>2.083333333333337E-2</v>
      </c>
      <c r="AA323" s="25">
        <f t="shared" si="112"/>
        <v>2.083333333333337E-2</v>
      </c>
    </row>
    <row r="324" spans="2:27" ht="15" customHeight="1" thickBot="1">
      <c r="B324" s="224"/>
      <c r="C324" s="228"/>
      <c r="D324" s="148">
        <v>43788</v>
      </c>
      <c r="E324" s="66" t="s">
        <v>39</v>
      </c>
      <c r="F324" s="3">
        <v>0.33333333333333331</v>
      </c>
      <c r="G324" s="3">
        <v>0.8125</v>
      </c>
      <c r="H324" s="3">
        <v>0</v>
      </c>
      <c r="I324" s="7"/>
      <c r="J324" s="5">
        <f t="shared" si="96"/>
        <v>0</v>
      </c>
      <c r="K324" s="21">
        <f t="shared" si="97"/>
        <v>0.45833333333333331</v>
      </c>
      <c r="L324" s="22">
        <f t="shared" si="98"/>
        <v>0.45833333333333331</v>
      </c>
      <c r="M324" s="22">
        <f t="shared" si="99"/>
        <v>-4.1666666666666685E-2</v>
      </c>
      <c r="N324" s="22">
        <f t="shared" si="100"/>
        <v>0</v>
      </c>
      <c r="O324" s="22">
        <f t="shared" si="101"/>
        <v>0.45833333333333331</v>
      </c>
      <c r="P324" s="22">
        <f t="shared" si="102"/>
        <v>0.45833333333333331</v>
      </c>
      <c r="Q324" s="22">
        <f t="shared" si="103"/>
        <v>0.45833333333333331</v>
      </c>
      <c r="R324" s="23">
        <f t="shared" si="104"/>
        <v>0.45833333333333331</v>
      </c>
      <c r="S324" s="22">
        <f t="shared" si="95"/>
        <v>-4.166666666666663E-2</v>
      </c>
      <c r="T324" s="22">
        <f t="shared" si="105"/>
        <v>0</v>
      </c>
      <c r="U324" s="21">
        <f t="shared" si="106"/>
        <v>2.083333333333337E-2</v>
      </c>
      <c r="V324" s="22">
        <f t="shared" si="107"/>
        <v>2.083333333333337E-2</v>
      </c>
      <c r="W324" s="24">
        <f t="shared" si="108"/>
        <v>2.083333333333337E-2</v>
      </c>
      <c r="X324" s="21">
        <f t="shared" si="109"/>
        <v>2.083333333333337E-2</v>
      </c>
      <c r="Y324" s="21">
        <f t="shared" si="110"/>
        <v>-2.083333333333337E-2</v>
      </c>
      <c r="Z324" s="21">
        <f t="shared" si="111"/>
        <v>2.083333333333337E-2</v>
      </c>
      <c r="AA324" s="25">
        <f t="shared" si="112"/>
        <v>2.083333333333337E-2</v>
      </c>
    </row>
    <row r="325" spans="2:27" ht="15" customHeight="1" thickBot="1">
      <c r="B325" s="225"/>
      <c r="C325" s="228"/>
      <c r="D325" s="148">
        <v>43789</v>
      </c>
      <c r="E325" s="66" t="s">
        <v>39</v>
      </c>
      <c r="F325" s="3">
        <v>0.33333333333333331</v>
      </c>
      <c r="G325" s="3">
        <v>0.8125</v>
      </c>
      <c r="H325" s="3">
        <v>0</v>
      </c>
      <c r="I325" s="7"/>
      <c r="J325" s="5">
        <f t="shared" si="96"/>
        <v>0</v>
      </c>
      <c r="K325" s="21">
        <f t="shared" si="97"/>
        <v>0.45833333333333331</v>
      </c>
      <c r="L325" s="22">
        <f t="shared" si="98"/>
        <v>0.45833333333333331</v>
      </c>
      <c r="M325" s="22">
        <f t="shared" si="99"/>
        <v>-4.1666666666666685E-2</v>
      </c>
      <c r="N325" s="22">
        <f t="shared" si="100"/>
        <v>0</v>
      </c>
      <c r="O325" s="22">
        <f t="shared" si="101"/>
        <v>0.45833333333333331</v>
      </c>
      <c r="P325" s="22">
        <f t="shared" si="102"/>
        <v>0.45833333333333331</v>
      </c>
      <c r="Q325" s="22">
        <f t="shared" si="103"/>
        <v>0.45833333333333331</v>
      </c>
      <c r="R325" s="23">
        <f t="shared" si="104"/>
        <v>0.45833333333333331</v>
      </c>
      <c r="S325" s="22">
        <f t="shared" si="95"/>
        <v>-4.166666666666663E-2</v>
      </c>
      <c r="T325" s="22">
        <f t="shared" si="105"/>
        <v>0</v>
      </c>
      <c r="U325" s="21">
        <f t="shared" si="106"/>
        <v>2.083333333333337E-2</v>
      </c>
      <c r="V325" s="22">
        <f t="shared" si="107"/>
        <v>2.083333333333337E-2</v>
      </c>
      <c r="W325" s="24">
        <f t="shared" si="108"/>
        <v>2.083333333333337E-2</v>
      </c>
      <c r="X325" s="21">
        <f t="shared" si="109"/>
        <v>2.083333333333337E-2</v>
      </c>
      <c r="Y325" s="21">
        <f t="shared" si="110"/>
        <v>-2.083333333333337E-2</v>
      </c>
      <c r="Z325" s="21">
        <f t="shared" si="111"/>
        <v>2.083333333333337E-2</v>
      </c>
      <c r="AA325" s="25">
        <f t="shared" si="112"/>
        <v>2.083333333333337E-2</v>
      </c>
    </row>
    <row r="326" spans="2:27" ht="15" customHeight="1" thickBot="1">
      <c r="B326" s="99" t="s">
        <v>9</v>
      </c>
      <c r="C326" s="228"/>
      <c r="D326" s="148">
        <v>43790</v>
      </c>
      <c r="E326" s="66" t="s">
        <v>39</v>
      </c>
      <c r="F326" s="3">
        <v>0.33333333333333331</v>
      </c>
      <c r="G326" s="3">
        <v>0.8125</v>
      </c>
      <c r="H326" s="3">
        <v>0</v>
      </c>
      <c r="I326" s="7"/>
      <c r="J326" s="5">
        <f t="shared" si="96"/>
        <v>0</v>
      </c>
      <c r="K326" s="21">
        <f t="shared" si="97"/>
        <v>0.45833333333333331</v>
      </c>
      <c r="L326" s="22">
        <f t="shared" si="98"/>
        <v>0.45833333333333331</v>
      </c>
      <c r="M326" s="22">
        <f t="shared" si="99"/>
        <v>-4.1666666666666685E-2</v>
      </c>
      <c r="N326" s="22">
        <f t="shared" si="100"/>
        <v>0</v>
      </c>
      <c r="O326" s="22">
        <f t="shared" si="101"/>
        <v>0.45833333333333331</v>
      </c>
      <c r="P326" s="22">
        <f t="shared" si="102"/>
        <v>0.45833333333333331</v>
      </c>
      <c r="Q326" s="22">
        <f t="shared" si="103"/>
        <v>0.45833333333333331</v>
      </c>
      <c r="R326" s="23">
        <f t="shared" si="104"/>
        <v>0.45833333333333331</v>
      </c>
      <c r="S326" s="22">
        <f t="shared" si="95"/>
        <v>-4.166666666666663E-2</v>
      </c>
      <c r="T326" s="22">
        <f t="shared" si="105"/>
        <v>0</v>
      </c>
      <c r="U326" s="21">
        <f t="shared" si="106"/>
        <v>2.083333333333337E-2</v>
      </c>
      <c r="V326" s="22">
        <f t="shared" si="107"/>
        <v>2.083333333333337E-2</v>
      </c>
      <c r="W326" s="24">
        <f t="shared" si="108"/>
        <v>2.083333333333337E-2</v>
      </c>
      <c r="X326" s="21">
        <f t="shared" si="109"/>
        <v>2.083333333333337E-2</v>
      </c>
      <c r="Y326" s="21">
        <f t="shared" si="110"/>
        <v>-2.083333333333337E-2</v>
      </c>
      <c r="Z326" s="21">
        <f t="shared" si="111"/>
        <v>2.083333333333337E-2</v>
      </c>
      <c r="AA326" s="25">
        <f t="shared" si="112"/>
        <v>2.083333333333337E-2</v>
      </c>
    </row>
    <row r="327" spans="2:27" ht="15" customHeight="1" thickBot="1">
      <c r="B327" s="223">
        <f>SUM(AA306:AA335)</f>
        <v>5.1666666666666643</v>
      </c>
      <c r="C327" s="228"/>
      <c r="D327" s="148">
        <v>43791</v>
      </c>
      <c r="E327" s="66" t="s">
        <v>39</v>
      </c>
      <c r="F327" s="3">
        <v>0.33333333333333331</v>
      </c>
      <c r="G327" s="3">
        <v>0.8125</v>
      </c>
      <c r="H327" s="3">
        <v>0</v>
      </c>
      <c r="I327" s="7"/>
      <c r="J327" s="5">
        <f t="shared" si="96"/>
        <v>0</v>
      </c>
      <c r="K327" s="21">
        <f t="shared" si="97"/>
        <v>0.45833333333333331</v>
      </c>
      <c r="L327" s="22">
        <f t="shared" si="98"/>
        <v>0.45833333333333331</v>
      </c>
      <c r="M327" s="22">
        <f t="shared" si="99"/>
        <v>-4.1666666666666685E-2</v>
      </c>
      <c r="N327" s="22">
        <f t="shared" si="100"/>
        <v>0</v>
      </c>
      <c r="O327" s="22">
        <f t="shared" si="101"/>
        <v>0.45833333333333331</v>
      </c>
      <c r="P327" s="22">
        <f t="shared" si="102"/>
        <v>0.45833333333333331</v>
      </c>
      <c r="Q327" s="22">
        <f t="shared" si="103"/>
        <v>0.45833333333333331</v>
      </c>
      <c r="R327" s="23">
        <f t="shared" si="104"/>
        <v>0.45833333333333331</v>
      </c>
      <c r="S327" s="22">
        <f t="shared" si="95"/>
        <v>-4.166666666666663E-2</v>
      </c>
      <c r="T327" s="22">
        <f t="shared" si="105"/>
        <v>0</v>
      </c>
      <c r="U327" s="21">
        <f t="shared" si="106"/>
        <v>2.083333333333337E-2</v>
      </c>
      <c r="V327" s="22">
        <f t="shared" si="107"/>
        <v>2.083333333333337E-2</v>
      </c>
      <c r="W327" s="24">
        <f t="shared" si="108"/>
        <v>2.083333333333337E-2</v>
      </c>
      <c r="X327" s="21">
        <f t="shared" si="109"/>
        <v>2.083333333333337E-2</v>
      </c>
      <c r="Y327" s="21">
        <f t="shared" si="110"/>
        <v>-2.083333333333337E-2</v>
      </c>
      <c r="Z327" s="21">
        <f t="shared" si="111"/>
        <v>2.083333333333337E-2</v>
      </c>
      <c r="AA327" s="25">
        <f t="shared" si="112"/>
        <v>2.083333333333337E-2</v>
      </c>
    </row>
    <row r="328" spans="2:27" ht="15" customHeight="1" thickBot="1">
      <c r="B328" s="224"/>
      <c r="C328" s="228"/>
      <c r="D328" s="93">
        <v>43792</v>
      </c>
      <c r="E328" s="66" t="s">
        <v>39</v>
      </c>
      <c r="F328" s="3">
        <v>0.33333333333333331</v>
      </c>
      <c r="G328" s="3">
        <v>0.8125</v>
      </c>
      <c r="H328" s="3">
        <v>0</v>
      </c>
      <c r="I328" s="7">
        <f t="shared" ref="I328:I364" si="113">(O328+X328)</f>
        <v>0.47916666666666669</v>
      </c>
      <c r="J328" s="5">
        <f t="shared" si="96"/>
        <v>0.47916666666666669</v>
      </c>
      <c r="K328" s="21">
        <f t="shared" si="97"/>
        <v>0.45833333333333331</v>
      </c>
      <c r="L328" s="22">
        <f t="shared" si="98"/>
        <v>0.45833333333333331</v>
      </c>
      <c r="M328" s="22">
        <f t="shared" si="99"/>
        <v>-4.1666666666666685E-2</v>
      </c>
      <c r="N328" s="22">
        <f t="shared" si="100"/>
        <v>0</v>
      </c>
      <c r="O328" s="22">
        <f t="shared" si="101"/>
        <v>0.45833333333333331</v>
      </c>
      <c r="P328" s="22">
        <f t="shared" si="102"/>
        <v>-2.083333333333337E-2</v>
      </c>
      <c r="Q328" s="22">
        <f t="shared" si="103"/>
        <v>0</v>
      </c>
      <c r="R328" s="23">
        <f t="shared" si="104"/>
        <v>0</v>
      </c>
      <c r="S328" s="22">
        <f t="shared" si="95"/>
        <v>-4.166666666666663E-2</v>
      </c>
      <c r="T328" s="22">
        <f t="shared" si="105"/>
        <v>0</v>
      </c>
      <c r="U328" s="21">
        <f t="shared" si="106"/>
        <v>2.083333333333337E-2</v>
      </c>
      <c r="V328" s="22">
        <f t="shared" si="107"/>
        <v>2.083333333333337E-2</v>
      </c>
      <c r="W328" s="24">
        <f t="shared" si="108"/>
        <v>2.083333333333337E-2</v>
      </c>
      <c r="X328" s="21">
        <f t="shared" si="109"/>
        <v>2.083333333333337E-2</v>
      </c>
      <c r="Y328" s="21">
        <f t="shared" si="110"/>
        <v>0.45833333333333331</v>
      </c>
      <c r="Z328" s="21">
        <f t="shared" si="111"/>
        <v>0.45833333333333331</v>
      </c>
      <c r="AA328" s="25">
        <f t="shared" si="112"/>
        <v>0.45833333333333331</v>
      </c>
    </row>
    <row r="329" spans="2:27" ht="15" customHeight="1" thickBot="1">
      <c r="B329" s="224"/>
      <c r="C329" s="228"/>
      <c r="D329" s="93">
        <v>43793</v>
      </c>
      <c r="E329" s="66" t="s">
        <v>39</v>
      </c>
      <c r="F329" s="3">
        <v>0.25</v>
      </c>
      <c r="G329" s="3">
        <v>0.8125</v>
      </c>
      <c r="H329" s="3">
        <v>0</v>
      </c>
      <c r="I329" s="7">
        <f t="shared" si="113"/>
        <v>0.5625</v>
      </c>
      <c r="J329" s="5">
        <f t="shared" si="96"/>
        <v>0.5625</v>
      </c>
      <c r="K329" s="21">
        <f t="shared" si="97"/>
        <v>0.49999999999999994</v>
      </c>
      <c r="L329" s="22">
        <f t="shared" si="98"/>
        <v>0.49999999999999994</v>
      </c>
      <c r="M329" s="22">
        <f t="shared" si="99"/>
        <v>-5.5511151231257827E-17</v>
      </c>
      <c r="N329" s="22">
        <f t="shared" si="100"/>
        <v>0</v>
      </c>
      <c r="O329" s="22">
        <f t="shared" si="101"/>
        <v>0.49999999999999994</v>
      </c>
      <c r="P329" s="22">
        <f t="shared" si="102"/>
        <v>-6.2500000000000056E-2</v>
      </c>
      <c r="Q329" s="22">
        <f t="shared" si="103"/>
        <v>0</v>
      </c>
      <c r="R329" s="23">
        <f t="shared" si="104"/>
        <v>0</v>
      </c>
      <c r="S329" s="22">
        <f t="shared" si="95"/>
        <v>4.1666666666666685E-2</v>
      </c>
      <c r="T329" s="22">
        <f t="shared" si="105"/>
        <v>4.1666666666666685E-2</v>
      </c>
      <c r="U329" s="21">
        <f t="shared" si="106"/>
        <v>2.083333333333337E-2</v>
      </c>
      <c r="V329" s="22">
        <f t="shared" si="107"/>
        <v>2.083333333333337E-2</v>
      </c>
      <c r="W329" s="24">
        <f t="shared" si="108"/>
        <v>6.2500000000000056E-2</v>
      </c>
      <c r="X329" s="21">
        <f t="shared" si="109"/>
        <v>6.2500000000000056E-2</v>
      </c>
      <c r="Y329" s="21">
        <f t="shared" si="110"/>
        <v>0.49999999999999994</v>
      </c>
      <c r="Z329" s="21">
        <f t="shared" si="111"/>
        <v>0.49999999999999994</v>
      </c>
      <c r="AA329" s="25">
        <f t="shared" si="112"/>
        <v>0.49999999999999994</v>
      </c>
    </row>
    <row r="330" spans="2:27" ht="15" customHeight="1" thickBot="1">
      <c r="B330" s="224"/>
      <c r="C330" s="228"/>
      <c r="D330" s="148">
        <v>43794</v>
      </c>
      <c r="E330" s="66" t="s">
        <v>39</v>
      </c>
      <c r="F330" s="3">
        <v>0.33333333333333331</v>
      </c>
      <c r="G330" s="3">
        <v>0.8125</v>
      </c>
      <c r="H330" s="3">
        <v>0</v>
      </c>
      <c r="I330" s="7"/>
      <c r="J330" s="5">
        <f t="shared" si="96"/>
        <v>0</v>
      </c>
      <c r="K330" s="21">
        <f t="shared" si="97"/>
        <v>0.45833333333333331</v>
      </c>
      <c r="L330" s="22">
        <f t="shared" si="98"/>
        <v>0.45833333333333331</v>
      </c>
      <c r="M330" s="22">
        <f t="shared" si="99"/>
        <v>-4.1666666666666685E-2</v>
      </c>
      <c r="N330" s="22">
        <f t="shared" si="100"/>
        <v>0</v>
      </c>
      <c r="O330" s="22">
        <f t="shared" si="101"/>
        <v>0.45833333333333331</v>
      </c>
      <c r="P330" s="22">
        <f t="shared" si="102"/>
        <v>0.45833333333333331</v>
      </c>
      <c r="Q330" s="22">
        <f t="shared" si="103"/>
        <v>0.45833333333333331</v>
      </c>
      <c r="R330" s="23">
        <f t="shared" si="104"/>
        <v>0.45833333333333331</v>
      </c>
      <c r="S330" s="22">
        <f t="shared" si="95"/>
        <v>-4.166666666666663E-2</v>
      </c>
      <c r="T330" s="22">
        <f t="shared" si="105"/>
        <v>0</v>
      </c>
      <c r="U330" s="21">
        <f t="shared" si="106"/>
        <v>2.083333333333337E-2</v>
      </c>
      <c r="V330" s="22">
        <f t="shared" si="107"/>
        <v>2.083333333333337E-2</v>
      </c>
      <c r="W330" s="24">
        <f t="shared" si="108"/>
        <v>2.083333333333337E-2</v>
      </c>
      <c r="X330" s="21">
        <f t="shared" si="109"/>
        <v>2.083333333333337E-2</v>
      </c>
      <c r="Y330" s="21">
        <f t="shared" si="110"/>
        <v>-2.083333333333337E-2</v>
      </c>
      <c r="Z330" s="21">
        <f t="shared" si="111"/>
        <v>2.083333333333337E-2</v>
      </c>
      <c r="AA330" s="25">
        <f t="shared" si="112"/>
        <v>2.083333333333337E-2</v>
      </c>
    </row>
    <row r="331" spans="2:27" ht="15" customHeight="1" thickBot="1">
      <c r="B331" s="224"/>
      <c r="C331" s="228"/>
      <c r="D331" s="148">
        <v>43795</v>
      </c>
      <c r="E331" s="66" t="s">
        <v>39</v>
      </c>
      <c r="F331" s="3">
        <v>0.33333333333333331</v>
      </c>
      <c r="G331" s="3">
        <v>0.8125</v>
      </c>
      <c r="H331" s="3">
        <v>0</v>
      </c>
      <c r="I331" s="7"/>
      <c r="J331" s="5">
        <f t="shared" si="96"/>
        <v>0</v>
      </c>
      <c r="K331" s="21">
        <f t="shared" si="97"/>
        <v>0.45833333333333331</v>
      </c>
      <c r="L331" s="22">
        <f t="shared" si="98"/>
        <v>0.45833333333333331</v>
      </c>
      <c r="M331" s="22">
        <f t="shared" si="99"/>
        <v>-4.1666666666666685E-2</v>
      </c>
      <c r="N331" s="22">
        <f t="shared" si="100"/>
        <v>0</v>
      </c>
      <c r="O331" s="22">
        <f t="shared" si="101"/>
        <v>0.45833333333333331</v>
      </c>
      <c r="P331" s="22">
        <f t="shared" si="102"/>
        <v>0.45833333333333331</v>
      </c>
      <c r="Q331" s="22">
        <f t="shared" si="103"/>
        <v>0.45833333333333331</v>
      </c>
      <c r="R331" s="23">
        <f t="shared" si="104"/>
        <v>0.45833333333333331</v>
      </c>
      <c r="S331" s="22">
        <f t="shared" si="95"/>
        <v>-4.166666666666663E-2</v>
      </c>
      <c r="T331" s="22">
        <f t="shared" si="105"/>
        <v>0</v>
      </c>
      <c r="U331" s="21">
        <f t="shared" si="106"/>
        <v>2.083333333333337E-2</v>
      </c>
      <c r="V331" s="22">
        <f t="shared" si="107"/>
        <v>2.083333333333337E-2</v>
      </c>
      <c r="W331" s="24">
        <f t="shared" si="108"/>
        <v>2.083333333333337E-2</v>
      </c>
      <c r="X331" s="21">
        <f t="shared" si="109"/>
        <v>2.083333333333337E-2</v>
      </c>
      <c r="Y331" s="21">
        <f t="shared" si="110"/>
        <v>-2.083333333333337E-2</v>
      </c>
      <c r="Z331" s="21">
        <f t="shared" si="111"/>
        <v>2.083333333333337E-2</v>
      </c>
      <c r="AA331" s="25">
        <f t="shared" si="112"/>
        <v>2.083333333333337E-2</v>
      </c>
    </row>
    <row r="332" spans="2:27" ht="15" customHeight="1" thickBot="1">
      <c r="B332" s="224"/>
      <c r="C332" s="228"/>
      <c r="D332" s="148">
        <v>43796</v>
      </c>
      <c r="E332" s="66" t="s">
        <v>39</v>
      </c>
      <c r="F332" s="3">
        <v>0.33333333333333331</v>
      </c>
      <c r="G332" s="3">
        <v>0.8125</v>
      </c>
      <c r="H332" s="3">
        <v>0</v>
      </c>
      <c r="I332" s="7"/>
      <c r="J332" s="5">
        <f t="shared" si="96"/>
        <v>0</v>
      </c>
      <c r="K332" s="21">
        <f t="shared" si="97"/>
        <v>0.45833333333333331</v>
      </c>
      <c r="L332" s="22">
        <f t="shared" si="98"/>
        <v>0.45833333333333331</v>
      </c>
      <c r="M332" s="22">
        <f t="shared" si="99"/>
        <v>-4.1666666666666685E-2</v>
      </c>
      <c r="N332" s="22">
        <f t="shared" si="100"/>
        <v>0</v>
      </c>
      <c r="O332" s="22">
        <f t="shared" si="101"/>
        <v>0.45833333333333331</v>
      </c>
      <c r="P332" s="22">
        <f t="shared" si="102"/>
        <v>0.45833333333333331</v>
      </c>
      <c r="Q332" s="22">
        <f t="shared" si="103"/>
        <v>0.45833333333333331</v>
      </c>
      <c r="R332" s="23">
        <f t="shared" si="104"/>
        <v>0.45833333333333331</v>
      </c>
      <c r="S332" s="22">
        <f t="shared" si="95"/>
        <v>-4.166666666666663E-2</v>
      </c>
      <c r="T332" s="22">
        <f t="shared" si="105"/>
        <v>0</v>
      </c>
      <c r="U332" s="21">
        <f t="shared" si="106"/>
        <v>2.083333333333337E-2</v>
      </c>
      <c r="V332" s="22">
        <f t="shared" si="107"/>
        <v>2.083333333333337E-2</v>
      </c>
      <c r="W332" s="24">
        <f t="shared" si="108"/>
        <v>2.083333333333337E-2</v>
      </c>
      <c r="X332" s="21">
        <f t="shared" si="109"/>
        <v>2.083333333333337E-2</v>
      </c>
      <c r="Y332" s="21">
        <f t="shared" si="110"/>
        <v>-2.083333333333337E-2</v>
      </c>
      <c r="Z332" s="21">
        <f t="shared" si="111"/>
        <v>2.083333333333337E-2</v>
      </c>
      <c r="AA332" s="25">
        <f t="shared" si="112"/>
        <v>2.083333333333337E-2</v>
      </c>
    </row>
    <row r="333" spans="2:27" ht="15" customHeight="1" thickBot="1">
      <c r="B333" s="224"/>
      <c r="C333" s="228"/>
      <c r="D333" s="148">
        <v>43797</v>
      </c>
      <c r="E333" s="66" t="s">
        <v>39</v>
      </c>
      <c r="F333" s="3">
        <v>0.33333333333333331</v>
      </c>
      <c r="G333" s="3">
        <v>0.8125</v>
      </c>
      <c r="H333" s="3">
        <v>0</v>
      </c>
      <c r="I333" s="7"/>
      <c r="J333" s="5">
        <f t="shared" si="96"/>
        <v>0</v>
      </c>
      <c r="K333" s="21">
        <f t="shared" si="97"/>
        <v>0.45833333333333331</v>
      </c>
      <c r="L333" s="22">
        <f t="shared" si="98"/>
        <v>0.45833333333333331</v>
      </c>
      <c r="M333" s="22">
        <f t="shared" si="99"/>
        <v>-4.1666666666666685E-2</v>
      </c>
      <c r="N333" s="22">
        <f t="shared" si="100"/>
        <v>0</v>
      </c>
      <c r="O333" s="22">
        <f t="shared" si="101"/>
        <v>0.45833333333333331</v>
      </c>
      <c r="P333" s="22">
        <f t="shared" si="102"/>
        <v>0.45833333333333331</v>
      </c>
      <c r="Q333" s="22">
        <f t="shared" si="103"/>
        <v>0.45833333333333331</v>
      </c>
      <c r="R333" s="23">
        <f t="shared" si="104"/>
        <v>0.45833333333333331</v>
      </c>
      <c r="S333" s="22">
        <f t="shared" si="95"/>
        <v>-4.166666666666663E-2</v>
      </c>
      <c r="T333" s="22">
        <f t="shared" si="105"/>
        <v>0</v>
      </c>
      <c r="U333" s="21">
        <f t="shared" si="106"/>
        <v>2.083333333333337E-2</v>
      </c>
      <c r="V333" s="22">
        <f t="shared" si="107"/>
        <v>2.083333333333337E-2</v>
      </c>
      <c r="W333" s="24">
        <f t="shared" si="108"/>
        <v>2.083333333333337E-2</v>
      </c>
      <c r="X333" s="21">
        <f t="shared" si="109"/>
        <v>2.083333333333337E-2</v>
      </c>
      <c r="Y333" s="21">
        <f t="shared" si="110"/>
        <v>-2.083333333333337E-2</v>
      </c>
      <c r="Z333" s="21">
        <f t="shared" si="111"/>
        <v>2.083333333333337E-2</v>
      </c>
      <c r="AA333" s="25">
        <f t="shared" si="112"/>
        <v>2.083333333333337E-2</v>
      </c>
    </row>
    <row r="334" spans="2:27" ht="15" customHeight="1" thickBot="1">
      <c r="B334" s="224"/>
      <c r="C334" s="228"/>
      <c r="D334" s="148">
        <v>43798</v>
      </c>
      <c r="E334" s="66" t="s">
        <v>40</v>
      </c>
      <c r="F334" s="3">
        <v>0.33333333333333331</v>
      </c>
      <c r="G334" s="3">
        <v>0.8125</v>
      </c>
      <c r="H334" s="3">
        <v>0</v>
      </c>
      <c r="I334" s="7"/>
      <c r="J334" s="5">
        <f t="shared" si="96"/>
        <v>0</v>
      </c>
      <c r="K334" s="21">
        <f t="shared" si="97"/>
        <v>0.45833333333333331</v>
      </c>
      <c r="L334" s="22">
        <f t="shared" si="98"/>
        <v>0.45833333333333331</v>
      </c>
      <c r="M334" s="22">
        <f t="shared" si="99"/>
        <v>-4.1666666666666685E-2</v>
      </c>
      <c r="N334" s="22">
        <f t="shared" si="100"/>
        <v>0</v>
      </c>
      <c r="O334" s="22">
        <f t="shared" si="101"/>
        <v>0.45833333333333331</v>
      </c>
      <c r="P334" s="22">
        <f t="shared" si="102"/>
        <v>0.45833333333333331</v>
      </c>
      <c r="Q334" s="22">
        <f t="shared" si="103"/>
        <v>0.45833333333333331</v>
      </c>
      <c r="R334" s="23">
        <f t="shared" si="104"/>
        <v>0</v>
      </c>
      <c r="S334" s="22">
        <f t="shared" si="95"/>
        <v>-4.166666666666663E-2</v>
      </c>
      <c r="T334" s="22">
        <f t="shared" si="105"/>
        <v>0</v>
      </c>
      <c r="U334" s="21">
        <f t="shared" si="106"/>
        <v>2.083333333333337E-2</v>
      </c>
      <c r="V334" s="22">
        <f t="shared" si="107"/>
        <v>2.083333333333337E-2</v>
      </c>
      <c r="W334" s="24">
        <f t="shared" si="108"/>
        <v>2.083333333333337E-2</v>
      </c>
      <c r="X334" s="21">
        <f t="shared" si="109"/>
        <v>2.083333333333337E-2</v>
      </c>
      <c r="Y334" s="21">
        <f t="shared" si="110"/>
        <v>-2.083333333333337E-2</v>
      </c>
      <c r="Z334" s="21">
        <f t="shared" si="111"/>
        <v>2.083333333333337E-2</v>
      </c>
      <c r="AA334" s="25">
        <f t="shared" si="112"/>
        <v>0</v>
      </c>
    </row>
    <row r="335" spans="2:27" ht="15" customHeight="1" thickBot="1">
      <c r="B335" s="226"/>
      <c r="C335" s="229"/>
      <c r="D335" s="154">
        <v>43799</v>
      </c>
      <c r="E335" s="75" t="s">
        <v>39</v>
      </c>
      <c r="F335" s="53">
        <v>0.75</v>
      </c>
      <c r="G335" s="53">
        <v>0.99930555555555556</v>
      </c>
      <c r="H335" s="53">
        <v>0</v>
      </c>
      <c r="I335" s="146">
        <f t="shared" si="113"/>
        <v>0.24930555555555556</v>
      </c>
      <c r="J335" s="54">
        <f t="shared" si="96"/>
        <v>0.24930555555555556</v>
      </c>
      <c r="K335" s="55">
        <f t="shared" si="97"/>
        <v>4.166666666666663E-2</v>
      </c>
      <c r="L335" s="10">
        <f t="shared" si="98"/>
        <v>4.166666666666663E-2</v>
      </c>
      <c r="M335" s="10">
        <f t="shared" si="99"/>
        <v>-0.45833333333333337</v>
      </c>
      <c r="N335" s="10">
        <f t="shared" si="100"/>
        <v>0</v>
      </c>
      <c r="O335" s="10">
        <f t="shared" si="101"/>
        <v>4.166666666666663E-2</v>
      </c>
      <c r="P335" s="10">
        <f t="shared" si="102"/>
        <v>-0.20763888888888893</v>
      </c>
      <c r="Q335" s="10">
        <f t="shared" si="103"/>
        <v>0</v>
      </c>
      <c r="R335" s="76">
        <f t="shared" si="104"/>
        <v>0</v>
      </c>
      <c r="S335" s="10">
        <f t="shared" si="95"/>
        <v>-0.45833333333333331</v>
      </c>
      <c r="T335" s="10">
        <f t="shared" si="105"/>
        <v>0</v>
      </c>
      <c r="U335" s="55">
        <f t="shared" si="106"/>
        <v>0.20763888888888893</v>
      </c>
      <c r="V335" s="10">
        <f t="shared" si="107"/>
        <v>0.20763888888888893</v>
      </c>
      <c r="W335" s="57">
        <f t="shared" si="108"/>
        <v>0.20763888888888893</v>
      </c>
      <c r="X335" s="55">
        <f t="shared" si="109"/>
        <v>0.20763888888888893</v>
      </c>
      <c r="Y335" s="55">
        <f t="shared" si="110"/>
        <v>4.166666666666663E-2</v>
      </c>
      <c r="Z335" s="55">
        <f t="shared" si="111"/>
        <v>4.166666666666663E-2</v>
      </c>
      <c r="AA335" s="84">
        <f t="shared" si="112"/>
        <v>4.166666666666663E-2</v>
      </c>
    </row>
    <row r="336" spans="2:27" ht="15" customHeight="1" thickBot="1">
      <c r="B336" s="98" t="s">
        <v>10</v>
      </c>
      <c r="C336" s="227" t="s">
        <v>30</v>
      </c>
      <c r="D336" s="100">
        <v>43800</v>
      </c>
      <c r="E336" s="51" t="s">
        <v>39</v>
      </c>
      <c r="F336" s="6">
        <v>0.75</v>
      </c>
      <c r="G336" s="6">
        <v>0.99930555555555556</v>
      </c>
      <c r="H336" s="6">
        <v>0</v>
      </c>
      <c r="I336" s="7">
        <f t="shared" si="113"/>
        <v>0.24930555555555556</v>
      </c>
      <c r="J336" s="7">
        <f t="shared" si="96"/>
        <v>0.24930555555555556</v>
      </c>
      <c r="K336" s="15">
        <f t="shared" si="97"/>
        <v>4.166666666666663E-2</v>
      </c>
      <c r="L336" s="16">
        <f t="shared" si="98"/>
        <v>4.166666666666663E-2</v>
      </c>
      <c r="M336" s="16">
        <f t="shared" si="99"/>
        <v>-0.45833333333333337</v>
      </c>
      <c r="N336" s="16">
        <f t="shared" si="100"/>
        <v>0</v>
      </c>
      <c r="O336" s="16">
        <f t="shared" si="101"/>
        <v>4.166666666666663E-2</v>
      </c>
      <c r="P336" s="16">
        <f t="shared" si="102"/>
        <v>-0.20763888888888893</v>
      </c>
      <c r="Q336" s="16">
        <f t="shared" si="103"/>
        <v>0</v>
      </c>
      <c r="R336" s="17">
        <f t="shared" si="104"/>
        <v>0</v>
      </c>
      <c r="S336" s="16">
        <f t="shared" ref="S336:S366" si="114">($AB$5-F336)</f>
        <v>-0.45833333333333331</v>
      </c>
      <c r="T336" s="16">
        <f t="shared" si="105"/>
        <v>0</v>
      </c>
      <c r="U336" s="15">
        <f t="shared" si="106"/>
        <v>0.20763888888888893</v>
      </c>
      <c r="V336" s="16">
        <f t="shared" si="107"/>
        <v>0.20763888888888893</v>
      </c>
      <c r="W336" s="18">
        <f t="shared" si="108"/>
        <v>0.20763888888888893</v>
      </c>
      <c r="X336" s="15">
        <f t="shared" si="109"/>
        <v>0.20763888888888893</v>
      </c>
      <c r="Y336" s="15">
        <f t="shared" si="110"/>
        <v>4.166666666666663E-2</v>
      </c>
      <c r="Z336" s="15">
        <f t="shared" si="111"/>
        <v>4.166666666666663E-2</v>
      </c>
      <c r="AA336" s="19">
        <f t="shared" si="112"/>
        <v>4.166666666666663E-2</v>
      </c>
    </row>
    <row r="337" spans="1:27" ht="15" customHeight="1" thickBot="1">
      <c r="B337" s="223">
        <f>SUM(R336:R366)</f>
        <v>7.5624999999999982</v>
      </c>
      <c r="C337" s="228"/>
      <c r="D337" s="148">
        <v>43801</v>
      </c>
      <c r="E337" s="66" t="s">
        <v>39</v>
      </c>
      <c r="F337" s="60">
        <v>6.9444444444444447E-4</v>
      </c>
      <c r="G337" s="60">
        <v>0.4375</v>
      </c>
      <c r="H337" s="3">
        <v>0</v>
      </c>
      <c r="I337" s="7"/>
      <c r="J337" s="5">
        <f t="shared" si="96"/>
        <v>0</v>
      </c>
      <c r="K337" s="21">
        <f t="shared" si="97"/>
        <v>0.14583333333333331</v>
      </c>
      <c r="L337" s="22">
        <f t="shared" si="98"/>
        <v>0.14583333333333331</v>
      </c>
      <c r="M337" s="22">
        <f t="shared" si="99"/>
        <v>-0.35416666666666669</v>
      </c>
      <c r="N337" s="22">
        <f t="shared" si="100"/>
        <v>0</v>
      </c>
      <c r="O337" s="22">
        <f t="shared" si="101"/>
        <v>0.14583333333333331</v>
      </c>
      <c r="P337" s="22">
        <f t="shared" si="102"/>
        <v>0.14583333333333331</v>
      </c>
      <c r="Q337" s="22">
        <f t="shared" si="103"/>
        <v>0.14583333333333331</v>
      </c>
      <c r="R337" s="23">
        <f t="shared" si="104"/>
        <v>0.14583333333333331</v>
      </c>
      <c r="S337" s="22">
        <f t="shared" si="114"/>
        <v>0.29097222222222224</v>
      </c>
      <c r="T337" s="22">
        <f t="shared" si="105"/>
        <v>0.29097222222222224</v>
      </c>
      <c r="U337" s="21">
        <f t="shared" si="106"/>
        <v>-0.35416666666666663</v>
      </c>
      <c r="V337" s="22">
        <f>IF(U337&lt;0,0,U337)</f>
        <v>0</v>
      </c>
      <c r="W337" s="24">
        <f t="shared" si="108"/>
        <v>0.29097222222222224</v>
      </c>
      <c r="X337" s="21">
        <f t="shared" si="109"/>
        <v>0.29097222222222224</v>
      </c>
      <c r="Y337" s="21">
        <f t="shared" si="110"/>
        <v>-0.29097222222222224</v>
      </c>
      <c r="Z337" s="21">
        <f t="shared" si="111"/>
        <v>0.29097222222222224</v>
      </c>
      <c r="AA337" s="25">
        <f t="shared" si="112"/>
        <v>0.29097222222222224</v>
      </c>
    </row>
    <row r="338" spans="1:27" ht="15" customHeight="1" thickBot="1">
      <c r="B338" s="224"/>
      <c r="C338" s="228"/>
      <c r="D338" s="148">
        <v>43802</v>
      </c>
      <c r="E338" s="66" t="s">
        <v>39</v>
      </c>
      <c r="F338" s="3">
        <v>0.33333333333333331</v>
      </c>
      <c r="G338" s="3">
        <v>0.8125</v>
      </c>
      <c r="H338" s="3">
        <v>0</v>
      </c>
      <c r="I338" s="7"/>
      <c r="J338" s="5">
        <f t="shared" si="96"/>
        <v>0</v>
      </c>
      <c r="K338" s="21">
        <f t="shared" si="97"/>
        <v>0.45833333333333331</v>
      </c>
      <c r="L338" s="22">
        <f t="shared" si="98"/>
        <v>0.45833333333333331</v>
      </c>
      <c r="M338" s="22">
        <f t="shared" si="99"/>
        <v>-4.1666666666666685E-2</v>
      </c>
      <c r="N338" s="22">
        <f t="shared" si="100"/>
        <v>0</v>
      </c>
      <c r="O338" s="22">
        <f t="shared" si="101"/>
        <v>0.45833333333333331</v>
      </c>
      <c r="P338" s="22">
        <f t="shared" si="102"/>
        <v>0.45833333333333331</v>
      </c>
      <c r="Q338" s="22">
        <f t="shared" si="103"/>
        <v>0.45833333333333331</v>
      </c>
      <c r="R338" s="23">
        <f t="shared" si="104"/>
        <v>0.45833333333333331</v>
      </c>
      <c r="S338" s="22">
        <f t="shared" si="114"/>
        <v>-4.166666666666663E-2</v>
      </c>
      <c r="T338" s="22">
        <f t="shared" si="105"/>
        <v>0</v>
      </c>
      <c r="U338" s="21">
        <f t="shared" si="106"/>
        <v>2.083333333333337E-2</v>
      </c>
      <c r="V338" s="22">
        <f t="shared" si="107"/>
        <v>2.083333333333337E-2</v>
      </c>
      <c r="W338" s="24">
        <f t="shared" si="108"/>
        <v>2.083333333333337E-2</v>
      </c>
      <c r="X338" s="21">
        <f t="shared" si="109"/>
        <v>2.083333333333337E-2</v>
      </c>
      <c r="Y338" s="21">
        <f t="shared" si="110"/>
        <v>-2.083333333333337E-2</v>
      </c>
      <c r="Z338" s="21">
        <f t="shared" si="111"/>
        <v>2.083333333333337E-2</v>
      </c>
      <c r="AA338" s="25">
        <f t="shared" si="112"/>
        <v>2.083333333333337E-2</v>
      </c>
    </row>
    <row r="339" spans="1:27" ht="15" customHeight="1" thickBot="1">
      <c r="B339" s="224"/>
      <c r="C339" s="228"/>
      <c r="D339" s="148">
        <v>43803</v>
      </c>
      <c r="E339" s="66" t="s">
        <v>39</v>
      </c>
      <c r="F339" s="3">
        <v>0.33333333333333331</v>
      </c>
      <c r="G339" s="3">
        <v>0.8125</v>
      </c>
      <c r="H339" s="3">
        <v>0</v>
      </c>
      <c r="I339" s="7"/>
      <c r="J339" s="5">
        <f t="shared" si="96"/>
        <v>0</v>
      </c>
      <c r="K339" s="21">
        <f t="shared" si="97"/>
        <v>0.45833333333333331</v>
      </c>
      <c r="L339" s="22">
        <f t="shared" si="98"/>
        <v>0.45833333333333331</v>
      </c>
      <c r="M339" s="22">
        <f t="shared" si="99"/>
        <v>-4.1666666666666685E-2</v>
      </c>
      <c r="N339" s="22">
        <f t="shared" si="100"/>
        <v>0</v>
      </c>
      <c r="O339" s="22">
        <f t="shared" si="101"/>
        <v>0.45833333333333331</v>
      </c>
      <c r="P339" s="22">
        <f t="shared" si="102"/>
        <v>0.45833333333333331</v>
      </c>
      <c r="Q339" s="22">
        <f t="shared" si="103"/>
        <v>0.45833333333333331</v>
      </c>
      <c r="R339" s="23">
        <f t="shared" si="104"/>
        <v>0.45833333333333331</v>
      </c>
      <c r="S339" s="22">
        <f t="shared" si="114"/>
        <v>-4.166666666666663E-2</v>
      </c>
      <c r="T339" s="22">
        <f t="shared" si="105"/>
        <v>0</v>
      </c>
      <c r="U339" s="21">
        <f t="shared" si="106"/>
        <v>2.083333333333337E-2</v>
      </c>
      <c r="V339" s="22">
        <f t="shared" si="107"/>
        <v>2.083333333333337E-2</v>
      </c>
      <c r="W339" s="24">
        <f t="shared" si="108"/>
        <v>2.083333333333337E-2</v>
      </c>
      <c r="X339" s="21">
        <f t="shared" si="109"/>
        <v>2.083333333333337E-2</v>
      </c>
      <c r="Y339" s="21">
        <f t="shared" si="110"/>
        <v>-2.083333333333337E-2</v>
      </c>
      <c r="Z339" s="21">
        <f t="shared" si="111"/>
        <v>2.083333333333337E-2</v>
      </c>
      <c r="AA339" s="25">
        <f t="shared" si="112"/>
        <v>2.083333333333337E-2</v>
      </c>
    </row>
    <row r="340" spans="1:27" ht="15" customHeight="1" thickBot="1">
      <c r="A340" s="78"/>
      <c r="B340" s="224"/>
      <c r="C340" s="228"/>
      <c r="D340" s="148">
        <v>43804</v>
      </c>
      <c r="E340" s="66" t="s">
        <v>40</v>
      </c>
      <c r="F340" s="3">
        <v>0.33333333333333331</v>
      </c>
      <c r="G340" s="3">
        <v>0.8125</v>
      </c>
      <c r="H340" s="3">
        <v>0</v>
      </c>
      <c r="I340" s="7"/>
      <c r="J340" s="5">
        <f t="shared" si="96"/>
        <v>0</v>
      </c>
      <c r="K340" s="21">
        <f t="shared" si="97"/>
        <v>0.45833333333333331</v>
      </c>
      <c r="L340" s="22">
        <f t="shared" si="98"/>
        <v>0.45833333333333331</v>
      </c>
      <c r="M340" s="22">
        <f t="shared" si="99"/>
        <v>-4.1666666666666685E-2</v>
      </c>
      <c r="N340" s="22">
        <f t="shared" si="100"/>
        <v>0</v>
      </c>
      <c r="O340" s="22">
        <f t="shared" si="101"/>
        <v>0.45833333333333331</v>
      </c>
      <c r="P340" s="22">
        <f t="shared" si="102"/>
        <v>0.45833333333333331</v>
      </c>
      <c r="Q340" s="22">
        <f t="shared" si="103"/>
        <v>0.45833333333333331</v>
      </c>
      <c r="R340" s="23">
        <f t="shared" si="104"/>
        <v>0</v>
      </c>
      <c r="S340" s="22">
        <f t="shared" si="114"/>
        <v>-4.166666666666663E-2</v>
      </c>
      <c r="T340" s="22">
        <f t="shared" si="105"/>
        <v>0</v>
      </c>
      <c r="U340" s="21">
        <f t="shared" si="106"/>
        <v>2.083333333333337E-2</v>
      </c>
      <c r="V340" s="22">
        <f t="shared" si="107"/>
        <v>2.083333333333337E-2</v>
      </c>
      <c r="W340" s="24">
        <f t="shared" si="108"/>
        <v>2.083333333333337E-2</v>
      </c>
      <c r="X340" s="21">
        <f t="shared" si="109"/>
        <v>2.083333333333337E-2</v>
      </c>
      <c r="Y340" s="21">
        <f t="shared" si="110"/>
        <v>-2.083333333333337E-2</v>
      </c>
      <c r="Z340" s="21">
        <f t="shared" si="111"/>
        <v>2.083333333333337E-2</v>
      </c>
      <c r="AA340" s="25">
        <f t="shared" si="112"/>
        <v>0</v>
      </c>
    </row>
    <row r="341" spans="1:27" ht="15" customHeight="1" thickBot="1">
      <c r="A341" s="79"/>
      <c r="B341" s="224"/>
      <c r="C341" s="228"/>
      <c r="D341" s="148">
        <v>43805</v>
      </c>
      <c r="E341" s="66" t="s">
        <v>40</v>
      </c>
      <c r="F341" s="3">
        <v>0.33333333333333331</v>
      </c>
      <c r="G341" s="3">
        <v>0.8125</v>
      </c>
      <c r="H341" s="3">
        <v>0</v>
      </c>
      <c r="I341" s="7"/>
      <c r="J341" s="5">
        <f t="shared" si="96"/>
        <v>0</v>
      </c>
      <c r="K341" s="21">
        <f t="shared" si="97"/>
        <v>0.45833333333333331</v>
      </c>
      <c r="L341" s="22">
        <f t="shared" si="98"/>
        <v>0.45833333333333331</v>
      </c>
      <c r="M341" s="22">
        <f t="shared" si="99"/>
        <v>-4.1666666666666685E-2</v>
      </c>
      <c r="N341" s="22">
        <f t="shared" si="100"/>
        <v>0</v>
      </c>
      <c r="O341" s="22">
        <f t="shared" si="101"/>
        <v>0.45833333333333331</v>
      </c>
      <c r="P341" s="22">
        <f t="shared" si="102"/>
        <v>0.45833333333333331</v>
      </c>
      <c r="Q341" s="22">
        <f t="shared" si="103"/>
        <v>0.45833333333333331</v>
      </c>
      <c r="R341" s="23">
        <f t="shared" si="104"/>
        <v>0</v>
      </c>
      <c r="S341" s="22">
        <f t="shared" si="114"/>
        <v>-4.166666666666663E-2</v>
      </c>
      <c r="T341" s="22">
        <f t="shared" si="105"/>
        <v>0</v>
      </c>
      <c r="U341" s="21">
        <f t="shared" si="106"/>
        <v>2.083333333333337E-2</v>
      </c>
      <c r="V341" s="22">
        <f t="shared" si="107"/>
        <v>2.083333333333337E-2</v>
      </c>
      <c r="W341" s="24">
        <f t="shared" si="108"/>
        <v>2.083333333333337E-2</v>
      </c>
      <c r="X341" s="21">
        <f t="shared" si="109"/>
        <v>2.083333333333337E-2</v>
      </c>
      <c r="Y341" s="21">
        <f t="shared" si="110"/>
        <v>-2.083333333333337E-2</v>
      </c>
      <c r="Z341" s="21">
        <f t="shared" si="111"/>
        <v>2.083333333333337E-2</v>
      </c>
      <c r="AA341" s="25">
        <f t="shared" si="112"/>
        <v>0</v>
      </c>
    </row>
    <row r="342" spans="1:27" ht="15" customHeight="1" thickBot="1">
      <c r="A342" s="79"/>
      <c r="B342" s="224"/>
      <c r="C342" s="228"/>
      <c r="D342" s="93">
        <v>43806</v>
      </c>
      <c r="E342" s="66" t="s">
        <v>39</v>
      </c>
      <c r="F342" s="3">
        <v>0.33333333333333331</v>
      </c>
      <c r="G342" s="3">
        <v>0.8125</v>
      </c>
      <c r="H342" s="3">
        <v>0</v>
      </c>
      <c r="I342" s="7">
        <f t="shared" si="113"/>
        <v>0.47916666666666669</v>
      </c>
      <c r="J342" s="5">
        <f t="shared" si="96"/>
        <v>0.47916666666666669</v>
      </c>
      <c r="K342" s="21">
        <f t="shared" si="97"/>
        <v>0.45833333333333331</v>
      </c>
      <c r="L342" s="22">
        <f t="shared" si="98"/>
        <v>0.45833333333333331</v>
      </c>
      <c r="M342" s="22">
        <f t="shared" si="99"/>
        <v>-4.1666666666666685E-2</v>
      </c>
      <c r="N342" s="22">
        <f t="shared" si="100"/>
        <v>0</v>
      </c>
      <c r="O342" s="22">
        <f t="shared" si="101"/>
        <v>0.45833333333333331</v>
      </c>
      <c r="P342" s="22">
        <f t="shared" si="102"/>
        <v>-2.083333333333337E-2</v>
      </c>
      <c r="Q342" s="22">
        <f t="shared" si="103"/>
        <v>0</v>
      </c>
      <c r="R342" s="23">
        <f t="shared" si="104"/>
        <v>0</v>
      </c>
      <c r="S342" s="22">
        <f t="shared" si="114"/>
        <v>-4.166666666666663E-2</v>
      </c>
      <c r="T342" s="22">
        <f t="shared" si="105"/>
        <v>0</v>
      </c>
      <c r="U342" s="21">
        <f t="shared" si="106"/>
        <v>2.083333333333337E-2</v>
      </c>
      <c r="V342" s="22">
        <f t="shared" si="107"/>
        <v>2.083333333333337E-2</v>
      </c>
      <c r="W342" s="24">
        <f t="shared" si="108"/>
        <v>2.083333333333337E-2</v>
      </c>
      <c r="X342" s="21">
        <f t="shared" si="109"/>
        <v>2.083333333333337E-2</v>
      </c>
      <c r="Y342" s="21">
        <f t="shared" si="110"/>
        <v>0.45833333333333331</v>
      </c>
      <c r="Z342" s="21">
        <f t="shared" si="111"/>
        <v>0.45833333333333331</v>
      </c>
      <c r="AA342" s="25">
        <f t="shared" si="112"/>
        <v>0.45833333333333331</v>
      </c>
    </row>
    <row r="343" spans="1:27" ht="15" customHeight="1" thickBot="1">
      <c r="B343" s="224"/>
      <c r="C343" s="228"/>
      <c r="D343" s="93">
        <v>43807</v>
      </c>
      <c r="E343" s="66" t="s">
        <v>39</v>
      </c>
      <c r="F343" s="3">
        <v>0.33333333333333331</v>
      </c>
      <c r="G343" s="3">
        <v>0.8125</v>
      </c>
      <c r="H343" s="3">
        <v>0</v>
      </c>
      <c r="I343" s="7">
        <f t="shared" si="113"/>
        <v>0.47916666666666669</v>
      </c>
      <c r="J343" s="5">
        <f t="shared" si="96"/>
        <v>0.47916666666666669</v>
      </c>
      <c r="K343" s="21">
        <f t="shared" si="97"/>
        <v>0.45833333333333331</v>
      </c>
      <c r="L343" s="22">
        <f t="shared" si="98"/>
        <v>0.45833333333333331</v>
      </c>
      <c r="M343" s="22">
        <f t="shared" si="99"/>
        <v>-4.1666666666666685E-2</v>
      </c>
      <c r="N343" s="22">
        <f t="shared" si="100"/>
        <v>0</v>
      </c>
      <c r="O343" s="22">
        <f t="shared" si="101"/>
        <v>0.45833333333333331</v>
      </c>
      <c r="P343" s="22">
        <f t="shared" si="102"/>
        <v>-2.083333333333337E-2</v>
      </c>
      <c r="Q343" s="22">
        <f t="shared" si="103"/>
        <v>0</v>
      </c>
      <c r="R343" s="23">
        <f t="shared" si="104"/>
        <v>0</v>
      </c>
      <c r="S343" s="22">
        <f t="shared" si="114"/>
        <v>-4.166666666666663E-2</v>
      </c>
      <c r="T343" s="22">
        <f t="shared" si="105"/>
        <v>0</v>
      </c>
      <c r="U343" s="21">
        <f t="shared" si="106"/>
        <v>2.083333333333337E-2</v>
      </c>
      <c r="V343" s="22">
        <f t="shared" si="107"/>
        <v>2.083333333333337E-2</v>
      </c>
      <c r="W343" s="24">
        <f t="shared" si="108"/>
        <v>2.083333333333337E-2</v>
      </c>
      <c r="X343" s="21">
        <f t="shared" si="109"/>
        <v>2.083333333333337E-2</v>
      </c>
      <c r="Y343" s="21">
        <f t="shared" si="110"/>
        <v>0.45833333333333331</v>
      </c>
      <c r="Z343" s="21">
        <f t="shared" si="111"/>
        <v>0.45833333333333331</v>
      </c>
      <c r="AA343" s="25">
        <f t="shared" si="112"/>
        <v>0.45833333333333331</v>
      </c>
    </row>
    <row r="344" spans="1:27" ht="15" customHeight="1" thickBot="1">
      <c r="B344" s="224"/>
      <c r="C344" s="228"/>
      <c r="D344" s="148">
        <v>43808</v>
      </c>
      <c r="E344" s="66" t="s">
        <v>39</v>
      </c>
      <c r="F344" s="3">
        <v>0.25</v>
      </c>
      <c r="G344" s="3">
        <v>0.8125</v>
      </c>
      <c r="H344" s="3">
        <v>0</v>
      </c>
      <c r="I344" s="7"/>
      <c r="J344" s="5">
        <f t="shared" si="96"/>
        <v>0</v>
      </c>
      <c r="K344" s="21">
        <f t="shared" si="97"/>
        <v>0.49999999999999994</v>
      </c>
      <c r="L344" s="22">
        <f t="shared" si="98"/>
        <v>0.49999999999999994</v>
      </c>
      <c r="M344" s="22">
        <f t="shared" si="99"/>
        <v>-5.5511151231257827E-17</v>
      </c>
      <c r="N344" s="22">
        <f t="shared" si="100"/>
        <v>0</v>
      </c>
      <c r="O344" s="22">
        <f t="shared" si="101"/>
        <v>0.49999999999999994</v>
      </c>
      <c r="P344" s="22">
        <f t="shared" si="102"/>
        <v>0.49999999999999994</v>
      </c>
      <c r="Q344" s="22">
        <f t="shared" si="103"/>
        <v>0.49999999999999994</v>
      </c>
      <c r="R344" s="23">
        <f t="shared" si="104"/>
        <v>0.49999999999999994</v>
      </c>
      <c r="S344" s="22">
        <f t="shared" si="114"/>
        <v>4.1666666666666685E-2</v>
      </c>
      <c r="T344" s="22">
        <f t="shared" si="105"/>
        <v>4.1666666666666685E-2</v>
      </c>
      <c r="U344" s="21">
        <f t="shared" si="106"/>
        <v>2.083333333333337E-2</v>
      </c>
      <c r="V344" s="22">
        <f t="shared" si="107"/>
        <v>2.083333333333337E-2</v>
      </c>
      <c r="W344" s="24">
        <f t="shared" si="108"/>
        <v>6.2500000000000056E-2</v>
      </c>
      <c r="X344" s="21">
        <f t="shared" si="109"/>
        <v>6.2500000000000056E-2</v>
      </c>
      <c r="Y344" s="21">
        <f t="shared" si="110"/>
        <v>-6.2500000000000056E-2</v>
      </c>
      <c r="Z344" s="21">
        <f t="shared" si="111"/>
        <v>6.2500000000000056E-2</v>
      </c>
      <c r="AA344" s="25">
        <f t="shared" si="112"/>
        <v>6.2500000000000056E-2</v>
      </c>
    </row>
    <row r="345" spans="1:27" ht="15" customHeight="1" thickBot="1">
      <c r="B345" s="224"/>
      <c r="C345" s="228"/>
      <c r="D345" s="148">
        <v>43809</v>
      </c>
      <c r="E345" s="66" t="s">
        <v>39</v>
      </c>
      <c r="F345" s="3">
        <v>0.33333333333333331</v>
      </c>
      <c r="G345" s="3">
        <v>0.8125</v>
      </c>
      <c r="H345" s="3">
        <v>0</v>
      </c>
      <c r="I345" s="7"/>
      <c r="J345" s="5">
        <f t="shared" si="96"/>
        <v>0</v>
      </c>
      <c r="K345" s="21">
        <f t="shared" si="97"/>
        <v>0.45833333333333331</v>
      </c>
      <c r="L345" s="22">
        <f t="shared" si="98"/>
        <v>0.45833333333333331</v>
      </c>
      <c r="M345" s="22">
        <f t="shared" si="99"/>
        <v>-4.1666666666666685E-2</v>
      </c>
      <c r="N345" s="22">
        <f t="shared" si="100"/>
        <v>0</v>
      </c>
      <c r="O345" s="22">
        <f t="shared" si="101"/>
        <v>0.45833333333333331</v>
      </c>
      <c r="P345" s="22">
        <f t="shared" si="102"/>
        <v>0.45833333333333331</v>
      </c>
      <c r="Q345" s="22">
        <f t="shared" si="103"/>
        <v>0.45833333333333331</v>
      </c>
      <c r="R345" s="23">
        <f t="shared" si="104"/>
        <v>0.45833333333333331</v>
      </c>
      <c r="S345" s="22">
        <f t="shared" si="114"/>
        <v>-4.166666666666663E-2</v>
      </c>
      <c r="T345" s="22">
        <f t="shared" si="105"/>
        <v>0</v>
      </c>
      <c r="U345" s="21">
        <f t="shared" si="106"/>
        <v>2.083333333333337E-2</v>
      </c>
      <c r="V345" s="22">
        <f t="shared" si="107"/>
        <v>2.083333333333337E-2</v>
      </c>
      <c r="W345" s="24">
        <f t="shared" si="108"/>
        <v>2.083333333333337E-2</v>
      </c>
      <c r="X345" s="21">
        <f t="shared" si="109"/>
        <v>2.083333333333337E-2</v>
      </c>
      <c r="Y345" s="21">
        <f t="shared" si="110"/>
        <v>-2.083333333333337E-2</v>
      </c>
      <c r="Z345" s="21">
        <f t="shared" si="111"/>
        <v>2.083333333333337E-2</v>
      </c>
      <c r="AA345" s="25">
        <f t="shared" si="112"/>
        <v>2.083333333333337E-2</v>
      </c>
    </row>
    <row r="346" spans="1:27" ht="15" customHeight="1" thickBot="1">
      <c r="B346" s="224"/>
      <c r="C346" s="228"/>
      <c r="D346" s="148">
        <v>43810</v>
      </c>
      <c r="E346" s="66" t="s">
        <v>39</v>
      </c>
      <c r="F346" s="3">
        <v>0.25</v>
      </c>
      <c r="G346" s="3">
        <v>0.8125</v>
      </c>
      <c r="H346" s="3">
        <v>0</v>
      </c>
      <c r="I346" s="7"/>
      <c r="J346" s="5">
        <f t="shared" si="96"/>
        <v>0</v>
      </c>
      <c r="K346" s="21">
        <f t="shared" si="97"/>
        <v>0.49999999999999994</v>
      </c>
      <c r="L346" s="22">
        <f t="shared" si="98"/>
        <v>0.49999999999999994</v>
      </c>
      <c r="M346" s="22">
        <f t="shared" si="99"/>
        <v>-5.5511151231257827E-17</v>
      </c>
      <c r="N346" s="22">
        <f t="shared" si="100"/>
        <v>0</v>
      </c>
      <c r="O346" s="22">
        <f t="shared" si="101"/>
        <v>0.49999999999999994</v>
      </c>
      <c r="P346" s="22">
        <f t="shared" si="102"/>
        <v>0.49999999999999994</v>
      </c>
      <c r="Q346" s="22">
        <f t="shared" si="103"/>
        <v>0.49999999999999994</v>
      </c>
      <c r="R346" s="23">
        <f t="shared" si="104"/>
        <v>0.49999999999999994</v>
      </c>
      <c r="S346" s="22">
        <f t="shared" si="114"/>
        <v>4.1666666666666685E-2</v>
      </c>
      <c r="T346" s="22">
        <f t="shared" si="105"/>
        <v>4.1666666666666685E-2</v>
      </c>
      <c r="U346" s="21">
        <f t="shared" si="106"/>
        <v>2.083333333333337E-2</v>
      </c>
      <c r="V346" s="22">
        <f t="shared" si="107"/>
        <v>2.083333333333337E-2</v>
      </c>
      <c r="W346" s="24">
        <f t="shared" si="108"/>
        <v>6.2500000000000056E-2</v>
      </c>
      <c r="X346" s="21">
        <f t="shared" si="109"/>
        <v>6.2500000000000056E-2</v>
      </c>
      <c r="Y346" s="21">
        <f t="shared" si="110"/>
        <v>-6.2500000000000056E-2</v>
      </c>
      <c r="Z346" s="21">
        <f t="shared" si="111"/>
        <v>6.2500000000000056E-2</v>
      </c>
      <c r="AA346" s="25">
        <f t="shared" si="112"/>
        <v>6.2500000000000056E-2</v>
      </c>
    </row>
    <row r="347" spans="1:27" ht="15" customHeight="1" thickBot="1">
      <c r="B347" s="224"/>
      <c r="C347" s="228"/>
      <c r="D347" s="148">
        <v>43811</v>
      </c>
      <c r="E347" s="66" t="s">
        <v>39</v>
      </c>
      <c r="F347" s="3">
        <v>0.375</v>
      </c>
      <c r="G347" s="3">
        <v>0.8125</v>
      </c>
      <c r="H347" s="3">
        <v>0</v>
      </c>
      <c r="I347" s="7"/>
      <c r="J347" s="5">
        <f t="shared" si="96"/>
        <v>0</v>
      </c>
      <c r="K347" s="21">
        <f t="shared" si="97"/>
        <v>0.41666666666666663</v>
      </c>
      <c r="L347" s="22">
        <f t="shared" si="98"/>
        <v>0.41666666666666663</v>
      </c>
      <c r="M347" s="22">
        <f t="shared" si="99"/>
        <v>-8.333333333333337E-2</v>
      </c>
      <c r="N347" s="22">
        <f t="shared" si="100"/>
        <v>0</v>
      </c>
      <c r="O347" s="22">
        <f t="shared" si="101"/>
        <v>0.41666666666666663</v>
      </c>
      <c r="P347" s="22">
        <f t="shared" si="102"/>
        <v>0.41666666666666663</v>
      </c>
      <c r="Q347" s="22">
        <f t="shared" si="103"/>
        <v>0.41666666666666663</v>
      </c>
      <c r="R347" s="23">
        <f t="shared" si="104"/>
        <v>0.41666666666666663</v>
      </c>
      <c r="S347" s="22">
        <f t="shared" si="114"/>
        <v>-8.3333333333333315E-2</v>
      </c>
      <c r="T347" s="22">
        <f t="shared" si="105"/>
        <v>0</v>
      </c>
      <c r="U347" s="21">
        <f t="shared" si="106"/>
        <v>2.083333333333337E-2</v>
      </c>
      <c r="V347" s="22">
        <f t="shared" si="107"/>
        <v>2.083333333333337E-2</v>
      </c>
      <c r="W347" s="24">
        <f t="shared" si="108"/>
        <v>2.083333333333337E-2</v>
      </c>
      <c r="X347" s="21">
        <f t="shared" si="109"/>
        <v>2.083333333333337E-2</v>
      </c>
      <c r="Y347" s="21">
        <f t="shared" si="110"/>
        <v>-2.083333333333337E-2</v>
      </c>
      <c r="Z347" s="21">
        <f t="shared" si="111"/>
        <v>2.083333333333337E-2</v>
      </c>
      <c r="AA347" s="25">
        <f t="shared" si="112"/>
        <v>2.083333333333337E-2</v>
      </c>
    </row>
    <row r="348" spans="1:27" ht="15" customHeight="1" thickBot="1">
      <c r="B348" s="224"/>
      <c r="C348" s="228"/>
      <c r="D348" s="148">
        <v>43812</v>
      </c>
      <c r="E348" s="66" t="s">
        <v>39</v>
      </c>
      <c r="F348" s="3">
        <v>0.33333333333333331</v>
      </c>
      <c r="G348" s="3">
        <v>0.8125</v>
      </c>
      <c r="H348" s="3">
        <v>0</v>
      </c>
      <c r="I348" s="7"/>
      <c r="J348" s="5">
        <f t="shared" si="96"/>
        <v>0</v>
      </c>
      <c r="K348" s="21">
        <f t="shared" si="97"/>
        <v>0.45833333333333331</v>
      </c>
      <c r="L348" s="22">
        <f t="shared" si="98"/>
        <v>0.45833333333333331</v>
      </c>
      <c r="M348" s="22">
        <f t="shared" si="99"/>
        <v>-4.1666666666666685E-2</v>
      </c>
      <c r="N348" s="22">
        <f t="shared" si="100"/>
        <v>0</v>
      </c>
      <c r="O348" s="22">
        <f t="shared" si="101"/>
        <v>0.45833333333333331</v>
      </c>
      <c r="P348" s="22">
        <f t="shared" si="102"/>
        <v>0.45833333333333331</v>
      </c>
      <c r="Q348" s="22">
        <f t="shared" si="103"/>
        <v>0.45833333333333331</v>
      </c>
      <c r="R348" s="23">
        <f t="shared" si="104"/>
        <v>0.45833333333333331</v>
      </c>
      <c r="S348" s="22">
        <f t="shared" si="114"/>
        <v>-4.166666666666663E-2</v>
      </c>
      <c r="T348" s="22">
        <f t="shared" si="105"/>
        <v>0</v>
      </c>
      <c r="U348" s="21">
        <f t="shared" si="106"/>
        <v>2.083333333333337E-2</v>
      </c>
      <c r="V348" s="22">
        <f t="shared" si="107"/>
        <v>2.083333333333337E-2</v>
      </c>
      <c r="W348" s="24">
        <f t="shared" si="108"/>
        <v>2.083333333333337E-2</v>
      </c>
      <c r="X348" s="21">
        <f t="shared" si="109"/>
        <v>2.083333333333337E-2</v>
      </c>
      <c r="Y348" s="21">
        <f t="shared" si="110"/>
        <v>-2.083333333333337E-2</v>
      </c>
      <c r="Z348" s="21">
        <f t="shared" si="111"/>
        <v>2.083333333333337E-2</v>
      </c>
      <c r="AA348" s="25">
        <f t="shared" si="112"/>
        <v>2.083333333333337E-2</v>
      </c>
    </row>
    <row r="349" spans="1:27" ht="15" customHeight="1" thickBot="1">
      <c r="B349" s="224"/>
      <c r="C349" s="228"/>
      <c r="D349" s="93">
        <v>43813</v>
      </c>
      <c r="E349" s="66" t="s">
        <v>39</v>
      </c>
      <c r="F349" s="3">
        <v>0.33333333333333331</v>
      </c>
      <c r="G349" s="3">
        <v>0.8125</v>
      </c>
      <c r="H349" s="3">
        <v>0</v>
      </c>
      <c r="I349" s="7">
        <f t="shared" si="113"/>
        <v>0.47916666666666669</v>
      </c>
      <c r="J349" s="5">
        <f t="shared" si="96"/>
        <v>0.47916666666666669</v>
      </c>
      <c r="K349" s="21">
        <f t="shared" si="97"/>
        <v>0.45833333333333331</v>
      </c>
      <c r="L349" s="22">
        <f t="shared" si="98"/>
        <v>0.45833333333333331</v>
      </c>
      <c r="M349" s="22">
        <f t="shared" si="99"/>
        <v>-4.1666666666666685E-2</v>
      </c>
      <c r="N349" s="22">
        <f t="shared" si="100"/>
        <v>0</v>
      </c>
      <c r="O349" s="22">
        <f t="shared" si="101"/>
        <v>0.45833333333333331</v>
      </c>
      <c r="P349" s="22">
        <f t="shared" si="102"/>
        <v>-2.083333333333337E-2</v>
      </c>
      <c r="Q349" s="22">
        <f t="shared" si="103"/>
        <v>0</v>
      </c>
      <c r="R349" s="23">
        <f t="shared" si="104"/>
        <v>0</v>
      </c>
      <c r="S349" s="22">
        <f t="shared" si="114"/>
        <v>-4.166666666666663E-2</v>
      </c>
      <c r="T349" s="22">
        <f t="shared" si="105"/>
        <v>0</v>
      </c>
      <c r="U349" s="21">
        <f t="shared" si="106"/>
        <v>2.083333333333337E-2</v>
      </c>
      <c r="V349" s="22">
        <f t="shared" si="107"/>
        <v>2.083333333333337E-2</v>
      </c>
      <c r="W349" s="24">
        <f t="shared" si="108"/>
        <v>2.083333333333337E-2</v>
      </c>
      <c r="X349" s="21">
        <f t="shared" si="109"/>
        <v>2.083333333333337E-2</v>
      </c>
      <c r="Y349" s="21">
        <f t="shared" si="110"/>
        <v>0.45833333333333331</v>
      </c>
      <c r="Z349" s="21">
        <f t="shared" si="111"/>
        <v>0.45833333333333331</v>
      </c>
      <c r="AA349" s="25">
        <f t="shared" si="112"/>
        <v>0.45833333333333331</v>
      </c>
    </row>
    <row r="350" spans="1:27" ht="15" customHeight="1" thickBot="1">
      <c r="B350" s="224"/>
      <c r="C350" s="228"/>
      <c r="D350" s="93">
        <v>43814</v>
      </c>
      <c r="E350" s="66" t="s">
        <v>39</v>
      </c>
      <c r="F350" s="3">
        <v>0.20833333333333334</v>
      </c>
      <c r="G350" s="3">
        <v>0.8125</v>
      </c>
      <c r="H350" s="3">
        <v>0</v>
      </c>
      <c r="I350" s="7">
        <f t="shared" si="113"/>
        <v>0.60416666666666663</v>
      </c>
      <c r="J350" s="5">
        <f t="shared" si="96"/>
        <v>0.60416666666666663</v>
      </c>
      <c r="K350" s="21">
        <f t="shared" si="97"/>
        <v>0.49999999999999989</v>
      </c>
      <c r="L350" s="22">
        <f t="shared" si="98"/>
        <v>0.49999999999999989</v>
      </c>
      <c r="M350" s="22">
        <f t="shared" si="99"/>
        <v>-1.1102230246251565E-16</v>
      </c>
      <c r="N350" s="22">
        <f t="shared" si="100"/>
        <v>0</v>
      </c>
      <c r="O350" s="22">
        <f t="shared" si="101"/>
        <v>0.49999999999999989</v>
      </c>
      <c r="P350" s="22">
        <f t="shared" si="102"/>
        <v>-0.10416666666666674</v>
      </c>
      <c r="Q350" s="22">
        <f t="shared" si="103"/>
        <v>0</v>
      </c>
      <c r="R350" s="23">
        <f t="shared" si="104"/>
        <v>0</v>
      </c>
      <c r="S350" s="22">
        <f t="shared" si="114"/>
        <v>8.3333333333333343E-2</v>
      </c>
      <c r="T350" s="22">
        <f t="shared" si="105"/>
        <v>8.3333333333333343E-2</v>
      </c>
      <c r="U350" s="21">
        <f t="shared" si="106"/>
        <v>2.083333333333337E-2</v>
      </c>
      <c r="V350" s="22">
        <f t="shared" si="107"/>
        <v>2.083333333333337E-2</v>
      </c>
      <c r="W350" s="24">
        <f t="shared" si="108"/>
        <v>0.10416666666666671</v>
      </c>
      <c r="X350" s="21">
        <f t="shared" si="109"/>
        <v>0.10416666666666671</v>
      </c>
      <c r="Y350" s="21">
        <f t="shared" si="110"/>
        <v>0.49999999999999989</v>
      </c>
      <c r="Z350" s="21">
        <f t="shared" si="111"/>
        <v>0.49999999999999989</v>
      </c>
      <c r="AA350" s="25">
        <f t="shared" si="112"/>
        <v>0.49999999999999989</v>
      </c>
    </row>
    <row r="351" spans="1:27" ht="15" customHeight="1" thickBot="1">
      <c r="B351" s="224"/>
      <c r="C351" s="228"/>
      <c r="D351" s="148">
        <v>43815</v>
      </c>
      <c r="E351" s="66" t="s">
        <v>39</v>
      </c>
      <c r="F351" s="3">
        <v>0.33333333333333331</v>
      </c>
      <c r="G351" s="3">
        <v>0.8125</v>
      </c>
      <c r="H351" s="3">
        <v>0</v>
      </c>
      <c r="I351" s="7"/>
      <c r="J351" s="5">
        <f t="shared" si="96"/>
        <v>0</v>
      </c>
      <c r="K351" s="21">
        <f t="shared" si="97"/>
        <v>0.45833333333333331</v>
      </c>
      <c r="L351" s="22">
        <f t="shared" si="98"/>
        <v>0.45833333333333331</v>
      </c>
      <c r="M351" s="22">
        <f t="shared" si="99"/>
        <v>-4.1666666666666685E-2</v>
      </c>
      <c r="N351" s="22">
        <f t="shared" si="100"/>
        <v>0</v>
      </c>
      <c r="O351" s="22">
        <f t="shared" si="101"/>
        <v>0.45833333333333331</v>
      </c>
      <c r="P351" s="22">
        <f t="shared" si="102"/>
        <v>0.45833333333333331</v>
      </c>
      <c r="Q351" s="22">
        <f t="shared" si="103"/>
        <v>0.45833333333333331</v>
      </c>
      <c r="R351" s="23">
        <f t="shared" si="104"/>
        <v>0.45833333333333331</v>
      </c>
      <c r="S351" s="22">
        <f t="shared" si="114"/>
        <v>-4.166666666666663E-2</v>
      </c>
      <c r="T351" s="22">
        <f t="shared" si="105"/>
        <v>0</v>
      </c>
      <c r="U351" s="21">
        <f t="shared" si="106"/>
        <v>2.083333333333337E-2</v>
      </c>
      <c r="V351" s="22">
        <f t="shared" si="107"/>
        <v>2.083333333333337E-2</v>
      </c>
      <c r="W351" s="24">
        <f t="shared" si="108"/>
        <v>2.083333333333337E-2</v>
      </c>
      <c r="X351" s="21">
        <f t="shared" si="109"/>
        <v>2.083333333333337E-2</v>
      </c>
      <c r="Y351" s="21">
        <f t="shared" si="110"/>
        <v>-2.083333333333337E-2</v>
      </c>
      <c r="Z351" s="21">
        <f t="shared" si="111"/>
        <v>2.083333333333337E-2</v>
      </c>
      <c r="AA351" s="25">
        <f t="shared" si="112"/>
        <v>2.083333333333337E-2</v>
      </c>
    </row>
    <row r="352" spans="1:27" ht="15" customHeight="1" thickBot="1">
      <c r="B352" s="225"/>
      <c r="C352" s="228"/>
      <c r="D352" s="148">
        <v>43816</v>
      </c>
      <c r="E352" s="66" t="s">
        <v>39</v>
      </c>
      <c r="F352" s="3">
        <v>0.33333333333333331</v>
      </c>
      <c r="G352" s="3">
        <v>0.8125</v>
      </c>
      <c r="H352" s="3">
        <v>0</v>
      </c>
      <c r="I352" s="7"/>
      <c r="J352" s="5">
        <f t="shared" si="96"/>
        <v>0</v>
      </c>
      <c r="K352" s="21">
        <f t="shared" si="97"/>
        <v>0.45833333333333331</v>
      </c>
      <c r="L352" s="22">
        <f t="shared" si="98"/>
        <v>0.45833333333333331</v>
      </c>
      <c r="M352" s="22">
        <f t="shared" si="99"/>
        <v>-4.1666666666666685E-2</v>
      </c>
      <c r="N352" s="22">
        <f t="shared" si="100"/>
        <v>0</v>
      </c>
      <c r="O352" s="22">
        <f t="shared" si="101"/>
        <v>0.45833333333333331</v>
      </c>
      <c r="P352" s="22">
        <f t="shared" si="102"/>
        <v>0.45833333333333331</v>
      </c>
      <c r="Q352" s="22">
        <f t="shared" si="103"/>
        <v>0.45833333333333331</v>
      </c>
      <c r="R352" s="23">
        <f t="shared" si="104"/>
        <v>0.45833333333333331</v>
      </c>
      <c r="S352" s="22">
        <f t="shared" si="114"/>
        <v>-4.166666666666663E-2</v>
      </c>
      <c r="T352" s="22">
        <f t="shared" si="105"/>
        <v>0</v>
      </c>
      <c r="U352" s="21">
        <f t="shared" si="106"/>
        <v>2.083333333333337E-2</v>
      </c>
      <c r="V352" s="22">
        <f t="shared" si="107"/>
        <v>2.083333333333337E-2</v>
      </c>
      <c r="W352" s="24">
        <f t="shared" si="108"/>
        <v>2.083333333333337E-2</v>
      </c>
      <c r="X352" s="21">
        <f t="shared" si="109"/>
        <v>2.083333333333337E-2</v>
      </c>
      <c r="Y352" s="21">
        <f t="shared" si="110"/>
        <v>-2.083333333333337E-2</v>
      </c>
      <c r="Z352" s="21">
        <f t="shared" si="111"/>
        <v>2.083333333333337E-2</v>
      </c>
      <c r="AA352" s="25">
        <f t="shared" si="112"/>
        <v>2.083333333333337E-2</v>
      </c>
    </row>
    <row r="353" spans="2:27" ht="15" customHeight="1" thickBot="1">
      <c r="B353" s="99" t="s">
        <v>9</v>
      </c>
      <c r="C353" s="228"/>
      <c r="D353" s="148">
        <v>43817</v>
      </c>
      <c r="E353" s="66" t="s">
        <v>39</v>
      </c>
      <c r="F353" s="3">
        <v>0.25</v>
      </c>
      <c r="G353" s="3">
        <v>0.8125</v>
      </c>
      <c r="H353" s="3">
        <v>0</v>
      </c>
      <c r="I353" s="7"/>
      <c r="J353" s="5">
        <f t="shared" si="96"/>
        <v>0</v>
      </c>
      <c r="K353" s="21">
        <f t="shared" si="97"/>
        <v>0.49999999999999994</v>
      </c>
      <c r="L353" s="22">
        <f t="shared" si="98"/>
        <v>0.49999999999999994</v>
      </c>
      <c r="M353" s="22">
        <f t="shared" si="99"/>
        <v>-5.5511151231257827E-17</v>
      </c>
      <c r="N353" s="22">
        <f t="shared" si="100"/>
        <v>0</v>
      </c>
      <c r="O353" s="22">
        <f t="shared" si="101"/>
        <v>0.49999999999999994</v>
      </c>
      <c r="P353" s="22">
        <f t="shared" si="102"/>
        <v>0.49999999999999994</v>
      </c>
      <c r="Q353" s="22">
        <f t="shared" si="103"/>
        <v>0.49999999999999994</v>
      </c>
      <c r="R353" s="23">
        <f t="shared" si="104"/>
        <v>0.49999999999999994</v>
      </c>
      <c r="S353" s="22">
        <f t="shared" si="114"/>
        <v>4.1666666666666685E-2</v>
      </c>
      <c r="T353" s="22">
        <f t="shared" si="105"/>
        <v>4.1666666666666685E-2</v>
      </c>
      <c r="U353" s="21">
        <f t="shared" si="106"/>
        <v>2.083333333333337E-2</v>
      </c>
      <c r="V353" s="22">
        <f t="shared" si="107"/>
        <v>2.083333333333337E-2</v>
      </c>
      <c r="W353" s="24">
        <f t="shared" si="108"/>
        <v>6.2500000000000056E-2</v>
      </c>
      <c r="X353" s="21">
        <f t="shared" si="109"/>
        <v>6.2500000000000056E-2</v>
      </c>
      <c r="Y353" s="21">
        <f t="shared" si="110"/>
        <v>-6.2500000000000056E-2</v>
      </c>
      <c r="Z353" s="21">
        <f t="shared" si="111"/>
        <v>6.2500000000000056E-2</v>
      </c>
      <c r="AA353" s="25">
        <f t="shared" si="112"/>
        <v>6.2500000000000056E-2</v>
      </c>
    </row>
    <row r="354" spans="2:27" ht="15" customHeight="1" thickBot="1">
      <c r="B354" s="223">
        <f>SUM(AA336:AA366)</f>
        <v>4.5409722222222229</v>
      </c>
      <c r="C354" s="228"/>
      <c r="D354" s="148">
        <v>43818</v>
      </c>
      <c r="E354" s="66" t="s">
        <v>39</v>
      </c>
      <c r="F354" s="3">
        <v>0.33333333333333331</v>
      </c>
      <c r="G354" s="3">
        <v>0.8125</v>
      </c>
      <c r="H354" s="3">
        <v>0</v>
      </c>
      <c r="I354" s="7"/>
      <c r="J354" s="5">
        <f t="shared" si="96"/>
        <v>0</v>
      </c>
      <c r="K354" s="21">
        <f t="shared" si="97"/>
        <v>0.45833333333333331</v>
      </c>
      <c r="L354" s="22">
        <f t="shared" si="98"/>
        <v>0.45833333333333331</v>
      </c>
      <c r="M354" s="22">
        <f t="shared" si="99"/>
        <v>-4.1666666666666685E-2</v>
      </c>
      <c r="N354" s="22">
        <f t="shared" si="100"/>
        <v>0</v>
      </c>
      <c r="O354" s="22">
        <f t="shared" si="101"/>
        <v>0.45833333333333331</v>
      </c>
      <c r="P354" s="22">
        <f t="shared" si="102"/>
        <v>0.45833333333333331</v>
      </c>
      <c r="Q354" s="22">
        <f t="shared" si="103"/>
        <v>0.45833333333333331</v>
      </c>
      <c r="R354" s="23">
        <f t="shared" si="104"/>
        <v>0.45833333333333331</v>
      </c>
      <c r="S354" s="22">
        <f t="shared" si="114"/>
        <v>-4.166666666666663E-2</v>
      </c>
      <c r="T354" s="22">
        <f t="shared" si="105"/>
        <v>0</v>
      </c>
      <c r="U354" s="21">
        <f t="shared" si="106"/>
        <v>2.083333333333337E-2</v>
      </c>
      <c r="V354" s="22">
        <f t="shared" si="107"/>
        <v>2.083333333333337E-2</v>
      </c>
      <c r="W354" s="24">
        <f t="shared" si="108"/>
        <v>2.083333333333337E-2</v>
      </c>
      <c r="X354" s="21">
        <f t="shared" si="109"/>
        <v>2.083333333333337E-2</v>
      </c>
      <c r="Y354" s="21">
        <f t="shared" si="110"/>
        <v>-2.083333333333337E-2</v>
      </c>
      <c r="Z354" s="21">
        <f t="shared" si="111"/>
        <v>2.083333333333337E-2</v>
      </c>
      <c r="AA354" s="25">
        <f t="shared" si="112"/>
        <v>2.083333333333337E-2</v>
      </c>
    </row>
    <row r="355" spans="2:27" ht="15" customHeight="1" thickBot="1">
      <c r="B355" s="224"/>
      <c r="C355" s="228"/>
      <c r="D355" s="148">
        <v>43819</v>
      </c>
      <c r="E355" s="66" t="s">
        <v>39</v>
      </c>
      <c r="F355" s="3">
        <v>0.33333333333333331</v>
      </c>
      <c r="G355" s="3">
        <v>0.8125</v>
      </c>
      <c r="H355" s="3">
        <v>0</v>
      </c>
      <c r="I355" s="7"/>
      <c r="J355" s="5">
        <f t="shared" si="96"/>
        <v>0</v>
      </c>
      <c r="K355" s="21">
        <f t="shared" si="97"/>
        <v>0.45833333333333331</v>
      </c>
      <c r="L355" s="22">
        <f t="shared" si="98"/>
        <v>0.45833333333333331</v>
      </c>
      <c r="M355" s="22">
        <f t="shared" si="99"/>
        <v>-4.1666666666666685E-2</v>
      </c>
      <c r="N355" s="22">
        <f t="shared" si="100"/>
        <v>0</v>
      </c>
      <c r="O355" s="22">
        <f t="shared" si="101"/>
        <v>0.45833333333333331</v>
      </c>
      <c r="P355" s="22">
        <f t="shared" si="102"/>
        <v>0.45833333333333331</v>
      </c>
      <c r="Q355" s="22">
        <f t="shared" si="103"/>
        <v>0.45833333333333331</v>
      </c>
      <c r="R355" s="23">
        <f t="shared" si="104"/>
        <v>0.45833333333333331</v>
      </c>
      <c r="S355" s="22">
        <f t="shared" si="114"/>
        <v>-4.166666666666663E-2</v>
      </c>
      <c r="T355" s="22">
        <f t="shared" si="105"/>
        <v>0</v>
      </c>
      <c r="U355" s="21">
        <f t="shared" si="106"/>
        <v>2.083333333333337E-2</v>
      </c>
      <c r="V355" s="22">
        <f t="shared" si="107"/>
        <v>2.083333333333337E-2</v>
      </c>
      <c r="W355" s="24">
        <f t="shared" si="108"/>
        <v>2.083333333333337E-2</v>
      </c>
      <c r="X355" s="21">
        <f t="shared" si="109"/>
        <v>2.083333333333337E-2</v>
      </c>
      <c r="Y355" s="21">
        <f t="shared" si="110"/>
        <v>-2.083333333333337E-2</v>
      </c>
      <c r="Z355" s="21">
        <f t="shared" si="111"/>
        <v>2.083333333333337E-2</v>
      </c>
      <c r="AA355" s="25">
        <f t="shared" si="112"/>
        <v>2.083333333333337E-2</v>
      </c>
    </row>
    <row r="356" spans="2:27" ht="15" customHeight="1" thickBot="1">
      <c r="B356" s="224"/>
      <c r="C356" s="228"/>
      <c r="D356" s="93">
        <v>43820</v>
      </c>
      <c r="E356" s="66" t="s">
        <v>40</v>
      </c>
      <c r="F356" s="3">
        <v>0.33333333333333331</v>
      </c>
      <c r="G356" s="3">
        <v>0.8125</v>
      </c>
      <c r="H356" s="3">
        <v>0</v>
      </c>
      <c r="I356" s="7">
        <f t="shared" si="113"/>
        <v>0.47916666666666669</v>
      </c>
      <c r="J356" s="5">
        <f t="shared" si="96"/>
        <v>0.47916666666666669</v>
      </c>
      <c r="K356" s="21">
        <f t="shared" si="97"/>
        <v>0.45833333333333331</v>
      </c>
      <c r="L356" s="22">
        <f t="shared" si="98"/>
        <v>0.45833333333333331</v>
      </c>
      <c r="M356" s="22">
        <f t="shared" si="99"/>
        <v>-4.1666666666666685E-2</v>
      </c>
      <c r="N356" s="22">
        <f t="shared" si="100"/>
        <v>0</v>
      </c>
      <c r="O356" s="22">
        <f t="shared" si="101"/>
        <v>0.45833333333333331</v>
      </c>
      <c r="P356" s="22">
        <f t="shared" si="102"/>
        <v>-2.083333333333337E-2</v>
      </c>
      <c r="Q356" s="22">
        <f t="shared" si="103"/>
        <v>0</v>
      </c>
      <c r="R356" s="23">
        <f t="shared" si="104"/>
        <v>0</v>
      </c>
      <c r="S356" s="22">
        <f t="shared" si="114"/>
        <v>-4.166666666666663E-2</v>
      </c>
      <c r="T356" s="22">
        <f t="shared" si="105"/>
        <v>0</v>
      </c>
      <c r="U356" s="21">
        <f t="shared" si="106"/>
        <v>2.083333333333337E-2</v>
      </c>
      <c r="V356" s="22">
        <f t="shared" si="107"/>
        <v>2.083333333333337E-2</v>
      </c>
      <c r="W356" s="24">
        <f t="shared" si="108"/>
        <v>2.083333333333337E-2</v>
      </c>
      <c r="X356" s="21">
        <f t="shared" si="109"/>
        <v>2.083333333333337E-2</v>
      </c>
      <c r="Y356" s="21">
        <f t="shared" si="110"/>
        <v>0.45833333333333331</v>
      </c>
      <c r="Z356" s="21">
        <f t="shared" si="111"/>
        <v>0.45833333333333331</v>
      </c>
      <c r="AA356" s="25">
        <f t="shared" si="112"/>
        <v>0</v>
      </c>
    </row>
    <row r="357" spans="2:27" ht="15" customHeight="1" thickBot="1">
      <c r="B357" s="224"/>
      <c r="C357" s="228"/>
      <c r="D357" s="93">
        <v>43821</v>
      </c>
      <c r="E357" s="66" t="s">
        <v>39</v>
      </c>
      <c r="F357" s="3">
        <v>0.33333333333333331</v>
      </c>
      <c r="G357" s="3">
        <v>0.8125</v>
      </c>
      <c r="H357" s="3">
        <v>0</v>
      </c>
      <c r="I357" s="7">
        <f t="shared" si="113"/>
        <v>0.47916666666666669</v>
      </c>
      <c r="J357" s="5">
        <f t="shared" si="96"/>
        <v>0.47916666666666669</v>
      </c>
      <c r="K357" s="21">
        <f t="shared" si="97"/>
        <v>0.45833333333333331</v>
      </c>
      <c r="L357" s="22">
        <f t="shared" si="98"/>
        <v>0.45833333333333331</v>
      </c>
      <c r="M357" s="22">
        <f t="shared" si="99"/>
        <v>-4.1666666666666685E-2</v>
      </c>
      <c r="N357" s="22">
        <f t="shared" si="100"/>
        <v>0</v>
      </c>
      <c r="O357" s="22">
        <f t="shared" si="101"/>
        <v>0.45833333333333331</v>
      </c>
      <c r="P357" s="22">
        <f t="shared" si="102"/>
        <v>-2.083333333333337E-2</v>
      </c>
      <c r="Q357" s="22">
        <f t="shared" si="103"/>
        <v>0</v>
      </c>
      <c r="R357" s="23">
        <f t="shared" si="104"/>
        <v>0</v>
      </c>
      <c r="S357" s="22">
        <f t="shared" si="114"/>
        <v>-4.166666666666663E-2</v>
      </c>
      <c r="T357" s="22">
        <f t="shared" si="105"/>
        <v>0</v>
      </c>
      <c r="U357" s="21">
        <f t="shared" si="106"/>
        <v>2.083333333333337E-2</v>
      </c>
      <c r="V357" s="22">
        <f t="shared" si="107"/>
        <v>2.083333333333337E-2</v>
      </c>
      <c r="W357" s="24">
        <f t="shared" si="108"/>
        <v>2.083333333333337E-2</v>
      </c>
      <c r="X357" s="21">
        <f t="shared" si="109"/>
        <v>2.083333333333337E-2</v>
      </c>
      <c r="Y357" s="21">
        <f t="shared" si="110"/>
        <v>0.45833333333333331</v>
      </c>
      <c r="Z357" s="21">
        <f t="shared" si="111"/>
        <v>0.45833333333333331</v>
      </c>
      <c r="AA357" s="25">
        <f t="shared" si="112"/>
        <v>0.45833333333333331</v>
      </c>
    </row>
    <row r="358" spans="2:27" ht="15" customHeight="1" thickBot="1">
      <c r="B358" s="224"/>
      <c r="C358" s="228"/>
      <c r="D358" s="148">
        <v>43822</v>
      </c>
      <c r="E358" s="66" t="s">
        <v>39</v>
      </c>
      <c r="F358" s="3">
        <v>0.33333333333333331</v>
      </c>
      <c r="G358" s="3">
        <v>0.8125</v>
      </c>
      <c r="H358" s="3">
        <v>0</v>
      </c>
      <c r="I358" s="7"/>
      <c r="J358" s="5">
        <f t="shared" si="96"/>
        <v>0</v>
      </c>
      <c r="K358" s="21">
        <f t="shared" si="97"/>
        <v>0.45833333333333331</v>
      </c>
      <c r="L358" s="22">
        <f t="shared" si="98"/>
        <v>0.45833333333333331</v>
      </c>
      <c r="M358" s="22">
        <f t="shared" si="99"/>
        <v>-4.1666666666666685E-2</v>
      </c>
      <c r="N358" s="22">
        <f t="shared" si="100"/>
        <v>0</v>
      </c>
      <c r="O358" s="22">
        <f t="shared" si="101"/>
        <v>0.45833333333333331</v>
      </c>
      <c r="P358" s="22">
        <f t="shared" si="102"/>
        <v>0.45833333333333331</v>
      </c>
      <c r="Q358" s="22">
        <f t="shared" si="103"/>
        <v>0.45833333333333331</v>
      </c>
      <c r="R358" s="23">
        <f t="shared" si="104"/>
        <v>0.45833333333333331</v>
      </c>
      <c r="S358" s="22">
        <f t="shared" si="114"/>
        <v>-4.166666666666663E-2</v>
      </c>
      <c r="T358" s="22">
        <f t="shared" si="105"/>
        <v>0</v>
      </c>
      <c r="U358" s="21">
        <f t="shared" si="106"/>
        <v>2.083333333333337E-2</v>
      </c>
      <c r="V358" s="22">
        <f t="shared" si="107"/>
        <v>2.083333333333337E-2</v>
      </c>
      <c r="W358" s="24">
        <f t="shared" si="108"/>
        <v>2.083333333333337E-2</v>
      </c>
      <c r="X358" s="21">
        <f t="shared" si="109"/>
        <v>2.083333333333337E-2</v>
      </c>
      <c r="Y358" s="21">
        <f t="shared" si="110"/>
        <v>-2.083333333333337E-2</v>
      </c>
      <c r="Z358" s="21">
        <f t="shared" si="111"/>
        <v>2.083333333333337E-2</v>
      </c>
      <c r="AA358" s="25">
        <f t="shared" si="112"/>
        <v>2.083333333333337E-2</v>
      </c>
    </row>
    <row r="359" spans="2:27" ht="15" customHeight="1" thickBot="1">
      <c r="B359" s="224"/>
      <c r="C359" s="228"/>
      <c r="D359" s="148">
        <v>43823</v>
      </c>
      <c r="E359" s="66" t="s">
        <v>39</v>
      </c>
      <c r="F359" s="3">
        <v>0.33333333333333331</v>
      </c>
      <c r="G359" s="3">
        <v>0.8125</v>
      </c>
      <c r="H359" s="3">
        <v>0</v>
      </c>
      <c r="I359" s="7"/>
      <c r="J359" s="5">
        <f t="shared" si="96"/>
        <v>0</v>
      </c>
      <c r="K359" s="21">
        <f t="shared" si="97"/>
        <v>0.45833333333333331</v>
      </c>
      <c r="L359" s="22">
        <f t="shared" si="98"/>
        <v>0.45833333333333331</v>
      </c>
      <c r="M359" s="22">
        <f t="shared" si="99"/>
        <v>-4.1666666666666685E-2</v>
      </c>
      <c r="N359" s="22">
        <f t="shared" si="100"/>
        <v>0</v>
      </c>
      <c r="O359" s="22">
        <f t="shared" si="101"/>
        <v>0.45833333333333331</v>
      </c>
      <c r="P359" s="22">
        <f t="shared" si="102"/>
        <v>0.45833333333333331</v>
      </c>
      <c r="Q359" s="22">
        <f t="shared" si="103"/>
        <v>0.45833333333333331</v>
      </c>
      <c r="R359" s="23">
        <f t="shared" si="104"/>
        <v>0.45833333333333331</v>
      </c>
      <c r="S359" s="22">
        <f t="shared" si="114"/>
        <v>-4.166666666666663E-2</v>
      </c>
      <c r="T359" s="22">
        <f t="shared" si="105"/>
        <v>0</v>
      </c>
      <c r="U359" s="21">
        <f t="shared" si="106"/>
        <v>2.083333333333337E-2</v>
      </c>
      <c r="V359" s="22">
        <f t="shared" si="107"/>
        <v>2.083333333333337E-2</v>
      </c>
      <c r="W359" s="24">
        <f t="shared" si="108"/>
        <v>2.083333333333337E-2</v>
      </c>
      <c r="X359" s="21">
        <f t="shared" si="109"/>
        <v>2.083333333333337E-2</v>
      </c>
      <c r="Y359" s="21">
        <f t="shared" si="110"/>
        <v>-2.083333333333337E-2</v>
      </c>
      <c r="Z359" s="21">
        <f t="shared" si="111"/>
        <v>2.083333333333337E-2</v>
      </c>
      <c r="AA359" s="25">
        <f t="shared" si="112"/>
        <v>2.083333333333337E-2</v>
      </c>
    </row>
    <row r="360" spans="2:27" ht="15" customHeight="1" thickBot="1">
      <c r="B360" s="224"/>
      <c r="C360" s="228"/>
      <c r="D360" s="93">
        <v>43824</v>
      </c>
      <c r="E360" s="66" t="s">
        <v>39</v>
      </c>
      <c r="F360" s="3">
        <v>0.25</v>
      </c>
      <c r="G360" s="3">
        <v>0.8125</v>
      </c>
      <c r="H360" s="3">
        <v>0</v>
      </c>
      <c r="I360" s="7">
        <f t="shared" si="113"/>
        <v>0.5625</v>
      </c>
      <c r="J360" s="5">
        <f t="shared" si="96"/>
        <v>0.5625</v>
      </c>
      <c r="K360" s="21">
        <f t="shared" si="97"/>
        <v>0.49999999999999994</v>
      </c>
      <c r="L360" s="22">
        <f t="shared" si="98"/>
        <v>0.49999999999999994</v>
      </c>
      <c r="M360" s="22">
        <f t="shared" si="99"/>
        <v>-5.5511151231257827E-17</v>
      </c>
      <c r="N360" s="22">
        <f t="shared" si="100"/>
        <v>0</v>
      </c>
      <c r="O360" s="22">
        <f t="shared" si="101"/>
        <v>0.49999999999999994</v>
      </c>
      <c r="P360" s="22">
        <f t="shared" si="102"/>
        <v>-6.2500000000000056E-2</v>
      </c>
      <c r="Q360" s="22">
        <f t="shared" si="103"/>
        <v>0</v>
      </c>
      <c r="R360" s="23">
        <f t="shared" si="104"/>
        <v>0</v>
      </c>
      <c r="S360" s="22">
        <f t="shared" si="114"/>
        <v>4.1666666666666685E-2</v>
      </c>
      <c r="T360" s="22">
        <f t="shared" si="105"/>
        <v>4.1666666666666685E-2</v>
      </c>
      <c r="U360" s="21">
        <f t="shared" si="106"/>
        <v>2.083333333333337E-2</v>
      </c>
      <c r="V360" s="22">
        <f t="shared" si="107"/>
        <v>2.083333333333337E-2</v>
      </c>
      <c r="W360" s="24">
        <f t="shared" si="108"/>
        <v>6.2500000000000056E-2</v>
      </c>
      <c r="X360" s="21">
        <f t="shared" si="109"/>
        <v>6.2500000000000056E-2</v>
      </c>
      <c r="Y360" s="21">
        <f t="shared" si="110"/>
        <v>0.49999999999999994</v>
      </c>
      <c r="Z360" s="21">
        <f t="shared" si="111"/>
        <v>0.49999999999999994</v>
      </c>
      <c r="AA360" s="25">
        <f t="shared" si="112"/>
        <v>0.49999999999999994</v>
      </c>
    </row>
    <row r="361" spans="2:27" ht="15" customHeight="1" thickBot="1">
      <c r="B361" s="224"/>
      <c r="C361" s="228"/>
      <c r="D361" s="148">
        <v>43825</v>
      </c>
      <c r="E361" s="66" t="s">
        <v>40</v>
      </c>
      <c r="F361" s="3">
        <v>0.33333333333333331</v>
      </c>
      <c r="G361" s="3">
        <v>0.8125</v>
      </c>
      <c r="H361" s="3">
        <v>0</v>
      </c>
      <c r="I361" s="7"/>
      <c r="J361" s="5">
        <f t="shared" si="96"/>
        <v>0</v>
      </c>
      <c r="K361" s="21">
        <f t="shared" si="97"/>
        <v>0.45833333333333331</v>
      </c>
      <c r="L361" s="22">
        <f t="shared" si="98"/>
        <v>0.45833333333333331</v>
      </c>
      <c r="M361" s="22">
        <f t="shared" si="99"/>
        <v>-4.1666666666666685E-2</v>
      </c>
      <c r="N361" s="22">
        <f t="shared" si="100"/>
        <v>0</v>
      </c>
      <c r="O361" s="22">
        <f t="shared" si="101"/>
        <v>0.45833333333333331</v>
      </c>
      <c r="P361" s="22">
        <f t="shared" si="102"/>
        <v>0.45833333333333331</v>
      </c>
      <c r="Q361" s="22">
        <f t="shared" si="103"/>
        <v>0.45833333333333331</v>
      </c>
      <c r="R361" s="23">
        <f t="shared" si="104"/>
        <v>0</v>
      </c>
      <c r="S361" s="22">
        <f t="shared" si="114"/>
        <v>-4.166666666666663E-2</v>
      </c>
      <c r="T361" s="22">
        <f t="shared" si="105"/>
        <v>0</v>
      </c>
      <c r="U361" s="21">
        <f t="shared" si="106"/>
        <v>2.083333333333337E-2</v>
      </c>
      <c r="V361" s="22">
        <f t="shared" si="107"/>
        <v>2.083333333333337E-2</v>
      </c>
      <c r="W361" s="24">
        <f t="shared" si="108"/>
        <v>2.083333333333337E-2</v>
      </c>
      <c r="X361" s="21">
        <f t="shared" si="109"/>
        <v>2.083333333333337E-2</v>
      </c>
      <c r="Y361" s="21">
        <f t="shared" si="110"/>
        <v>-2.083333333333337E-2</v>
      </c>
      <c r="Z361" s="21">
        <f t="shared" si="111"/>
        <v>2.083333333333337E-2</v>
      </c>
      <c r="AA361" s="25">
        <f t="shared" si="112"/>
        <v>0</v>
      </c>
    </row>
    <row r="362" spans="2:27" ht="15" customHeight="1" thickBot="1">
      <c r="B362" s="224"/>
      <c r="C362" s="228"/>
      <c r="D362" s="148">
        <v>43826</v>
      </c>
      <c r="E362" s="66" t="s">
        <v>39</v>
      </c>
      <c r="F362" s="3">
        <v>0.33333333333333331</v>
      </c>
      <c r="G362" s="3">
        <v>0.8125</v>
      </c>
      <c r="H362" s="3">
        <v>0</v>
      </c>
      <c r="I362" s="7"/>
      <c r="J362" s="5">
        <f t="shared" si="96"/>
        <v>0</v>
      </c>
      <c r="K362" s="21">
        <f t="shared" si="97"/>
        <v>0.45833333333333331</v>
      </c>
      <c r="L362" s="22">
        <f t="shared" si="98"/>
        <v>0.45833333333333331</v>
      </c>
      <c r="M362" s="22">
        <f t="shared" si="99"/>
        <v>-4.1666666666666685E-2</v>
      </c>
      <c r="N362" s="22">
        <f t="shared" si="100"/>
        <v>0</v>
      </c>
      <c r="O362" s="22">
        <f t="shared" si="101"/>
        <v>0.45833333333333331</v>
      </c>
      <c r="P362" s="22">
        <f t="shared" si="102"/>
        <v>0.45833333333333331</v>
      </c>
      <c r="Q362" s="22">
        <f t="shared" si="103"/>
        <v>0.45833333333333331</v>
      </c>
      <c r="R362" s="23">
        <f t="shared" si="104"/>
        <v>0.45833333333333331</v>
      </c>
      <c r="S362" s="22">
        <f t="shared" si="114"/>
        <v>-4.166666666666663E-2</v>
      </c>
      <c r="T362" s="22">
        <f t="shared" si="105"/>
        <v>0</v>
      </c>
      <c r="U362" s="21">
        <f t="shared" si="106"/>
        <v>2.083333333333337E-2</v>
      </c>
      <c r="V362" s="22">
        <f t="shared" si="107"/>
        <v>2.083333333333337E-2</v>
      </c>
      <c r="W362" s="24">
        <f t="shared" si="108"/>
        <v>2.083333333333337E-2</v>
      </c>
      <c r="X362" s="21">
        <f t="shared" si="109"/>
        <v>2.083333333333337E-2</v>
      </c>
      <c r="Y362" s="21">
        <f t="shared" si="110"/>
        <v>-2.083333333333337E-2</v>
      </c>
      <c r="Z362" s="21">
        <f t="shared" si="111"/>
        <v>2.083333333333337E-2</v>
      </c>
      <c r="AA362" s="25">
        <f t="shared" si="112"/>
        <v>2.083333333333337E-2</v>
      </c>
    </row>
    <row r="363" spans="2:27" ht="15" customHeight="1" thickBot="1">
      <c r="B363" s="224"/>
      <c r="C363" s="228"/>
      <c r="D363" s="93">
        <v>43827</v>
      </c>
      <c r="E363" s="66" t="s">
        <v>39</v>
      </c>
      <c r="F363" s="3">
        <v>0.33333333333333331</v>
      </c>
      <c r="G363" s="3">
        <v>0.8125</v>
      </c>
      <c r="H363" s="3">
        <v>0</v>
      </c>
      <c r="I363" s="7">
        <f t="shared" si="113"/>
        <v>0.47916666666666669</v>
      </c>
      <c r="J363" s="5">
        <f t="shared" si="96"/>
        <v>0.47916666666666669</v>
      </c>
      <c r="K363" s="21">
        <f t="shared" si="97"/>
        <v>0.45833333333333331</v>
      </c>
      <c r="L363" s="22">
        <f t="shared" si="98"/>
        <v>0.45833333333333331</v>
      </c>
      <c r="M363" s="22">
        <f t="shared" si="99"/>
        <v>-4.1666666666666685E-2</v>
      </c>
      <c r="N363" s="22">
        <f t="shared" si="100"/>
        <v>0</v>
      </c>
      <c r="O363" s="22">
        <f t="shared" si="101"/>
        <v>0.45833333333333331</v>
      </c>
      <c r="P363" s="22">
        <f t="shared" si="102"/>
        <v>-2.083333333333337E-2</v>
      </c>
      <c r="Q363" s="22">
        <f t="shared" si="103"/>
        <v>0</v>
      </c>
      <c r="R363" s="23">
        <f t="shared" si="104"/>
        <v>0</v>
      </c>
      <c r="S363" s="22">
        <f t="shared" si="114"/>
        <v>-4.166666666666663E-2</v>
      </c>
      <c r="T363" s="22">
        <f t="shared" si="105"/>
        <v>0</v>
      </c>
      <c r="U363" s="21">
        <f t="shared" si="106"/>
        <v>2.083333333333337E-2</v>
      </c>
      <c r="V363" s="22">
        <f t="shared" si="107"/>
        <v>2.083333333333337E-2</v>
      </c>
      <c r="W363" s="24">
        <f t="shared" si="108"/>
        <v>2.083333333333337E-2</v>
      </c>
      <c r="X363" s="21">
        <f t="shared" si="109"/>
        <v>2.083333333333337E-2</v>
      </c>
      <c r="Y363" s="21">
        <f t="shared" si="110"/>
        <v>0.45833333333333331</v>
      </c>
      <c r="Z363" s="21">
        <f t="shared" si="111"/>
        <v>0.45833333333333331</v>
      </c>
      <c r="AA363" s="25">
        <f t="shared" si="112"/>
        <v>0.45833333333333331</v>
      </c>
    </row>
    <row r="364" spans="2:27" ht="15" customHeight="1" thickBot="1">
      <c r="B364" s="224"/>
      <c r="C364" s="228"/>
      <c r="D364" s="93">
        <v>43828</v>
      </c>
      <c r="E364" s="66" t="s">
        <v>39</v>
      </c>
      <c r="F364" s="3">
        <v>0.33333333333333331</v>
      </c>
      <c r="G364" s="3">
        <v>0.8125</v>
      </c>
      <c r="H364" s="3">
        <v>0</v>
      </c>
      <c r="I364" s="7">
        <f t="shared" si="113"/>
        <v>0.47916666666666669</v>
      </c>
      <c r="J364" s="5">
        <f t="shared" si="96"/>
        <v>0.47916666666666669</v>
      </c>
      <c r="K364" s="21">
        <f t="shared" si="97"/>
        <v>0.45833333333333331</v>
      </c>
      <c r="L364" s="22">
        <f t="shared" si="98"/>
        <v>0.45833333333333331</v>
      </c>
      <c r="M364" s="22">
        <f t="shared" si="99"/>
        <v>-4.1666666666666685E-2</v>
      </c>
      <c r="N364" s="22">
        <f t="shared" si="100"/>
        <v>0</v>
      </c>
      <c r="O364" s="22">
        <f t="shared" si="101"/>
        <v>0.45833333333333331</v>
      </c>
      <c r="P364" s="22">
        <f t="shared" si="102"/>
        <v>-2.083333333333337E-2</v>
      </c>
      <c r="Q364" s="22">
        <f t="shared" si="103"/>
        <v>0</v>
      </c>
      <c r="R364" s="23">
        <f t="shared" si="104"/>
        <v>0</v>
      </c>
      <c r="S364" s="22">
        <f t="shared" si="114"/>
        <v>-4.166666666666663E-2</v>
      </c>
      <c r="T364" s="22">
        <f t="shared" si="105"/>
        <v>0</v>
      </c>
      <c r="U364" s="21">
        <f t="shared" si="106"/>
        <v>2.083333333333337E-2</v>
      </c>
      <c r="V364" s="22">
        <f t="shared" si="107"/>
        <v>2.083333333333337E-2</v>
      </c>
      <c r="W364" s="24">
        <f t="shared" si="108"/>
        <v>2.083333333333337E-2</v>
      </c>
      <c r="X364" s="21">
        <f t="shared" si="109"/>
        <v>2.083333333333337E-2</v>
      </c>
      <c r="Y364" s="21">
        <f t="shared" si="110"/>
        <v>0.45833333333333331</v>
      </c>
      <c r="Z364" s="21">
        <f t="shared" si="111"/>
        <v>0.45833333333333331</v>
      </c>
      <c r="AA364" s="25">
        <f t="shared" si="112"/>
        <v>0.45833333333333331</v>
      </c>
    </row>
    <row r="365" spans="2:27" ht="15" customHeight="1" thickBot="1">
      <c r="B365" s="224"/>
      <c r="C365" s="228"/>
      <c r="D365" s="148">
        <v>43829</v>
      </c>
      <c r="E365" s="66" t="s">
        <v>40</v>
      </c>
      <c r="F365" s="3">
        <v>0.33333333333333331</v>
      </c>
      <c r="G365" s="3">
        <v>0.8125</v>
      </c>
      <c r="H365" s="3">
        <v>0</v>
      </c>
      <c r="I365" s="7"/>
      <c r="J365" s="5">
        <f t="shared" si="96"/>
        <v>0</v>
      </c>
      <c r="K365" s="21">
        <f t="shared" si="97"/>
        <v>0.45833333333333331</v>
      </c>
      <c r="L365" s="22">
        <f t="shared" si="98"/>
        <v>0.45833333333333331</v>
      </c>
      <c r="M365" s="22">
        <f t="shared" si="99"/>
        <v>-4.1666666666666685E-2</v>
      </c>
      <c r="N365" s="22">
        <f t="shared" si="100"/>
        <v>0</v>
      </c>
      <c r="O365" s="22">
        <f t="shared" si="101"/>
        <v>0.45833333333333331</v>
      </c>
      <c r="P365" s="22">
        <f t="shared" si="102"/>
        <v>0.45833333333333331</v>
      </c>
      <c r="Q365" s="22">
        <f t="shared" si="103"/>
        <v>0.45833333333333331</v>
      </c>
      <c r="R365" s="23">
        <f t="shared" si="104"/>
        <v>0</v>
      </c>
      <c r="S365" s="22">
        <f t="shared" si="114"/>
        <v>-4.166666666666663E-2</v>
      </c>
      <c r="T365" s="22">
        <f t="shared" si="105"/>
        <v>0</v>
      </c>
      <c r="U365" s="21">
        <f t="shared" si="106"/>
        <v>2.083333333333337E-2</v>
      </c>
      <c r="V365" s="22">
        <f t="shared" si="107"/>
        <v>2.083333333333337E-2</v>
      </c>
      <c r="W365" s="24">
        <f t="shared" si="108"/>
        <v>2.083333333333337E-2</v>
      </c>
      <c r="X365" s="21">
        <f t="shared" si="109"/>
        <v>2.083333333333337E-2</v>
      </c>
      <c r="Y365" s="21">
        <f t="shared" si="110"/>
        <v>-2.083333333333337E-2</v>
      </c>
      <c r="Z365" s="21">
        <f t="shared" si="111"/>
        <v>2.083333333333337E-2</v>
      </c>
      <c r="AA365" s="25">
        <f t="shared" si="112"/>
        <v>0</v>
      </c>
    </row>
    <row r="366" spans="2:27" ht="15" customHeight="1" thickBot="1">
      <c r="B366" s="226"/>
      <c r="C366" s="229"/>
      <c r="D366" s="149">
        <v>43830</v>
      </c>
      <c r="E366" s="67" t="s">
        <v>39</v>
      </c>
      <c r="F366" s="4">
        <v>0.33333333333333331</v>
      </c>
      <c r="G366" s="4">
        <v>0.8125</v>
      </c>
      <c r="H366" s="4">
        <v>0</v>
      </c>
      <c r="I366" s="145"/>
      <c r="J366" s="8">
        <f t="shared" si="96"/>
        <v>0</v>
      </c>
      <c r="K366" s="30">
        <f t="shared" si="97"/>
        <v>0.45833333333333331</v>
      </c>
      <c r="L366" s="31">
        <f t="shared" si="98"/>
        <v>0.45833333333333331</v>
      </c>
      <c r="M366" s="31">
        <f t="shared" si="99"/>
        <v>-4.1666666666666685E-2</v>
      </c>
      <c r="N366" s="31">
        <f t="shared" si="100"/>
        <v>0</v>
      </c>
      <c r="O366" s="31">
        <f t="shared" si="101"/>
        <v>0.45833333333333331</v>
      </c>
      <c r="P366" s="31">
        <f t="shared" si="102"/>
        <v>0.45833333333333331</v>
      </c>
      <c r="Q366" s="31">
        <f t="shared" si="103"/>
        <v>0.45833333333333331</v>
      </c>
      <c r="R366" s="32">
        <f t="shared" si="104"/>
        <v>0.45833333333333331</v>
      </c>
      <c r="S366" s="31">
        <f t="shared" si="114"/>
        <v>-4.166666666666663E-2</v>
      </c>
      <c r="T366" s="31">
        <f t="shared" si="105"/>
        <v>0</v>
      </c>
      <c r="U366" s="30">
        <f t="shared" si="106"/>
        <v>2.083333333333337E-2</v>
      </c>
      <c r="V366" s="31">
        <f t="shared" si="107"/>
        <v>2.083333333333337E-2</v>
      </c>
      <c r="W366" s="33">
        <f t="shared" si="108"/>
        <v>2.083333333333337E-2</v>
      </c>
      <c r="X366" s="30">
        <f t="shared" si="109"/>
        <v>2.083333333333337E-2</v>
      </c>
      <c r="Y366" s="30">
        <f t="shared" si="110"/>
        <v>-2.083333333333337E-2</v>
      </c>
      <c r="Z366" s="30">
        <f t="shared" si="111"/>
        <v>2.083333333333337E-2</v>
      </c>
      <c r="AA366" s="34">
        <f t="shared" si="112"/>
        <v>2.083333333333337E-2</v>
      </c>
    </row>
    <row r="367" spans="2:27" ht="15" customHeight="1">
      <c r="B367" s="45"/>
      <c r="C367" s="87"/>
      <c r="D367" s="85"/>
      <c r="E367" s="86"/>
      <c r="F367" s="88"/>
      <c r="G367" s="88"/>
      <c r="H367" s="88"/>
      <c r="I367" s="89"/>
      <c r="J367" s="89"/>
      <c r="K367" s="44"/>
      <c r="L367" s="43"/>
      <c r="M367" s="43"/>
      <c r="N367" s="43"/>
      <c r="O367" s="43"/>
      <c r="P367" s="43"/>
      <c r="Q367" s="43"/>
      <c r="R367" s="43"/>
      <c r="S367" s="43"/>
      <c r="T367" s="43"/>
      <c r="U367" s="44"/>
      <c r="V367" s="43"/>
      <c r="W367" s="45"/>
      <c r="X367" s="44"/>
      <c r="Y367" s="44"/>
      <c r="Z367" s="44"/>
      <c r="AA367" s="44"/>
    </row>
    <row r="368" spans="2:27" ht="15" customHeight="1">
      <c r="B368" s="45"/>
      <c r="C368" s="87"/>
      <c r="D368" s="85"/>
      <c r="E368" s="86"/>
      <c r="F368" s="88"/>
      <c r="G368" s="88"/>
      <c r="H368" s="88"/>
      <c r="I368" s="89"/>
      <c r="J368" s="89"/>
      <c r="K368" s="44"/>
      <c r="L368" s="43"/>
      <c r="M368" s="43"/>
      <c r="N368" s="43"/>
      <c r="O368" s="43"/>
      <c r="P368" s="43"/>
      <c r="Q368" s="43"/>
      <c r="R368" s="43"/>
      <c r="S368" s="43"/>
      <c r="T368" s="43"/>
      <c r="U368" s="44"/>
      <c r="V368" s="43"/>
      <c r="W368" s="45"/>
      <c r="X368" s="44"/>
      <c r="Y368" s="44"/>
      <c r="Z368" s="44"/>
      <c r="AA368" s="44"/>
    </row>
    <row r="369" spans="2:27" ht="15" customHeight="1">
      <c r="B369" s="45"/>
      <c r="C369" s="87"/>
      <c r="D369" s="85"/>
      <c r="E369" s="86"/>
      <c r="F369" s="88"/>
      <c r="G369" s="88"/>
      <c r="H369" s="88"/>
      <c r="I369" s="89"/>
      <c r="J369" s="89"/>
      <c r="K369" s="44"/>
      <c r="L369" s="43"/>
      <c r="M369" s="43"/>
      <c r="N369" s="43"/>
      <c r="O369" s="43"/>
      <c r="P369" s="43"/>
      <c r="Q369" s="43"/>
      <c r="R369" s="43"/>
      <c r="S369" s="43"/>
      <c r="T369" s="43"/>
      <c r="U369" s="44"/>
      <c r="V369" s="43"/>
      <c r="W369" s="45"/>
      <c r="X369" s="44"/>
      <c r="Y369" s="44"/>
      <c r="Z369" s="44"/>
      <c r="AA369" s="44"/>
    </row>
    <row r="370" spans="2:27" ht="15" customHeight="1">
      <c r="B370" s="45"/>
      <c r="C370" s="87"/>
      <c r="D370" s="85"/>
      <c r="E370" s="86"/>
      <c r="F370" s="88"/>
      <c r="G370" s="88"/>
      <c r="H370" s="88"/>
      <c r="I370" s="89"/>
      <c r="J370" s="89"/>
      <c r="K370" s="44"/>
      <c r="L370" s="43"/>
      <c r="M370" s="43"/>
      <c r="N370" s="43"/>
      <c r="O370" s="43"/>
      <c r="P370" s="43"/>
      <c r="Q370" s="43"/>
      <c r="R370" s="43"/>
      <c r="S370" s="43"/>
      <c r="T370" s="43"/>
      <c r="U370" s="44"/>
      <c r="V370" s="43"/>
      <c r="W370" s="45"/>
      <c r="X370" s="44"/>
      <c r="Y370" s="44"/>
      <c r="Z370" s="44"/>
      <c r="AA370" s="44"/>
    </row>
    <row r="371" spans="2:27" ht="15" customHeight="1">
      <c r="B371" s="45"/>
      <c r="C371" s="87"/>
      <c r="D371" s="85"/>
      <c r="E371" s="86"/>
      <c r="F371" s="88"/>
      <c r="G371" s="88"/>
      <c r="H371" s="88"/>
      <c r="I371" s="89"/>
      <c r="J371" s="89"/>
      <c r="K371" s="44"/>
      <c r="L371" s="43"/>
      <c r="M371" s="43"/>
      <c r="N371" s="43"/>
      <c r="O371" s="43"/>
      <c r="P371" s="43"/>
      <c r="Q371" s="43"/>
      <c r="R371" s="43"/>
      <c r="S371" s="43"/>
      <c r="T371" s="43"/>
      <c r="U371" s="44"/>
      <c r="V371" s="43"/>
      <c r="W371" s="45"/>
      <c r="X371" s="44"/>
      <c r="Y371" s="44"/>
      <c r="Z371" s="44"/>
      <c r="AA371" s="44"/>
    </row>
    <row r="372" spans="2:27" ht="36">
      <c r="B372" s="45"/>
      <c r="C372" s="87"/>
      <c r="D372" s="85"/>
      <c r="E372" s="86"/>
      <c r="F372" s="88"/>
      <c r="G372" s="88"/>
      <c r="H372" s="88"/>
      <c r="I372" s="89"/>
      <c r="J372" s="89"/>
      <c r="K372" s="44"/>
      <c r="L372" s="43"/>
      <c r="M372" s="43"/>
      <c r="N372" s="43"/>
      <c r="O372" s="43"/>
      <c r="P372" s="43"/>
      <c r="Q372" s="43"/>
      <c r="R372" s="43"/>
      <c r="S372" s="43"/>
      <c r="T372" s="43"/>
      <c r="U372" s="44"/>
      <c r="V372" s="43"/>
      <c r="W372" s="45"/>
      <c r="X372" s="44"/>
      <c r="Y372" s="44"/>
      <c r="Z372" s="44"/>
      <c r="AA372" s="44"/>
    </row>
    <row r="373" spans="2:27" ht="36">
      <c r="B373" s="45"/>
      <c r="C373" s="87"/>
      <c r="D373" s="85"/>
      <c r="E373" s="86"/>
      <c r="F373" s="88"/>
      <c r="G373" s="88"/>
      <c r="H373" s="88"/>
      <c r="I373" s="89"/>
      <c r="J373" s="89"/>
      <c r="K373" s="44"/>
      <c r="L373" s="43"/>
      <c r="M373" s="43"/>
      <c r="N373" s="43"/>
      <c r="O373" s="43"/>
      <c r="P373" s="43"/>
      <c r="Q373" s="43"/>
      <c r="R373" s="43"/>
      <c r="S373" s="43"/>
      <c r="T373" s="43"/>
      <c r="U373" s="44"/>
      <c r="V373" s="43"/>
      <c r="W373" s="45"/>
      <c r="X373" s="44"/>
      <c r="Y373" s="44"/>
      <c r="Z373" s="44"/>
      <c r="AA373" s="44"/>
    </row>
    <row r="374" spans="2:27">
      <c r="B374" s="40"/>
      <c r="C374" s="40"/>
      <c r="D374" s="40"/>
      <c r="F374" s="40"/>
      <c r="G374" s="40"/>
      <c r="H374" s="40"/>
      <c r="I374" s="40"/>
      <c r="J374" s="40"/>
      <c r="K374" s="40"/>
      <c r="L374" s="40"/>
      <c r="M374" s="40"/>
      <c r="N374" s="40"/>
      <c r="O374" s="42"/>
      <c r="P374" s="42"/>
      <c r="Q374" s="42"/>
      <c r="R374" s="42"/>
      <c r="S374" s="40"/>
      <c r="T374" s="40"/>
      <c r="U374" s="40"/>
      <c r="V374" s="40"/>
      <c r="W374" s="40"/>
      <c r="X374" s="42"/>
      <c r="Y374" s="42"/>
      <c r="Z374" s="42"/>
      <c r="AA374" s="42"/>
    </row>
    <row r="375" spans="2:27" ht="15.75" customHeight="1">
      <c r="B375" s="40"/>
      <c r="C375" s="40"/>
      <c r="D375" s="40"/>
      <c r="F375" s="40"/>
      <c r="G375" s="40"/>
      <c r="H375" s="40"/>
      <c r="I375" s="40"/>
      <c r="J375" s="40"/>
      <c r="K375" s="40"/>
      <c r="L375" s="40"/>
      <c r="M375" s="40"/>
      <c r="N375" s="40"/>
      <c r="O375" s="42"/>
      <c r="P375" s="42"/>
      <c r="Q375" s="42"/>
      <c r="R375" s="42"/>
      <c r="S375" s="40"/>
      <c r="T375" s="40"/>
      <c r="U375" s="40"/>
      <c r="V375" s="40"/>
      <c r="W375" s="40"/>
      <c r="X375" s="42"/>
      <c r="Y375" s="42"/>
      <c r="Z375" s="42"/>
      <c r="AA375" s="42"/>
    </row>
    <row r="376" spans="2:27" ht="15.75" customHeight="1">
      <c r="B376" s="40"/>
      <c r="C376" s="40"/>
      <c r="D376" s="40"/>
      <c r="F376" s="40"/>
      <c r="G376" s="40"/>
      <c r="H376" s="40"/>
      <c r="I376" s="40"/>
      <c r="J376" s="40"/>
      <c r="K376" s="40"/>
      <c r="L376" s="40"/>
      <c r="M376" s="40"/>
      <c r="N376" s="40"/>
      <c r="O376" s="42"/>
      <c r="P376" s="42"/>
      <c r="Q376" s="42"/>
      <c r="R376" s="42"/>
      <c r="S376" s="40"/>
      <c r="T376" s="40"/>
      <c r="U376" s="40"/>
      <c r="V376" s="40"/>
      <c r="W376" s="40"/>
      <c r="X376" s="42"/>
      <c r="Y376" s="42"/>
      <c r="Z376" s="42"/>
      <c r="AA376" s="42"/>
    </row>
    <row r="377" spans="2:27" ht="15.75" customHeight="1">
      <c r="B377" s="40"/>
      <c r="C377" s="40"/>
      <c r="D377" s="40"/>
      <c r="F377" s="40"/>
      <c r="G377" s="40"/>
      <c r="H377" s="40"/>
      <c r="I377" s="40"/>
      <c r="J377" s="40"/>
      <c r="K377" s="40"/>
      <c r="L377" s="40"/>
      <c r="M377" s="40"/>
      <c r="N377" s="40"/>
      <c r="O377" s="42"/>
      <c r="P377" s="42"/>
      <c r="R377" s="42"/>
      <c r="S377" s="40"/>
      <c r="T377" s="40"/>
      <c r="U377" s="40"/>
      <c r="V377" s="40"/>
      <c r="W377" s="40"/>
      <c r="X377" s="42"/>
      <c r="Y377" s="42"/>
      <c r="AA377" s="42"/>
    </row>
    <row r="378" spans="2:27" ht="15.75" customHeight="1">
      <c r="B378" s="40"/>
      <c r="C378" s="40"/>
      <c r="D378" s="40"/>
      <c r="F378" s="40"/>
      <c r="G378" s="40"/>
      <c r="H378" s="40"/>
      <c r="I378" s="40"/>
      <c r="J378" s="40"/>
      <c r="K378" s="40"/>
      <c r="L378" s="40"/>
      <c r="M378" s="40"/>
      <c r="N378" s="40"/>
      <c r="O378" s="42"/>
      <c r="P378" s="42"/>
      <c r="R378" s="42"/>
      <c r="S378" s="40"/>
      <c r="T378" s="40"/>
      <c r="U378" s="40"/>
      <c r="V378" s="40"/>
      <c r="W378" s="40"/>
      <c r="X378" s="42"/>
      <c r="Y378" s="42"/>
      <c r="AA378" s="42"/>
    </row>
    <row r="379" spans="2:27" ht="15.75" customHeight="1">
      <c r="B379" s="40"/>
      <c r="C379" s="40"/>
      <c r="D379" s="40"/>
      <c r="F379" s="40"/>
      <c r="G379" s="40"/>
      <c r="H379" s="40"/>
      <c r="I379" s="40"/>
      <c r="J379" s="40"/>
      <c r="K379" s="40"/>
      <c r="L379" s="40"/>
      <c r="M379" s="40"/>
      <c r="N379" s="40"/>
      <c r="O379" s="42"/>
      <c r="P379" s="42"/>
      <c r="R379" s="42"/>
      <c r="S379" s="40"/>
      <c r="T379" s="40"/>
      <c r="U379" s="40"/>
      <c r="V379" s="40"/>
      <c r="W379" s="40"/>
      <c r="X379" s="42"/>
      <c r="Y379" s="42"/>
      <c r="AA379" s="42"/>
    </row>
    <row r="380" spans="2:27" ht="15.75" customHeight="1">
      <c r="B380" s="40"/>
      <c r="C380" s="40"/>
      <c r="D380" s="40"/>
      <c r="F380" s="40"/>
      <c r="G380" s="40"/>
      <c r="H380" s="40"/>
      <c r="I380" s="40"/>
      <c r="J380" s="40"/>
      <c r="K380" s="40"/>
      <c r="L380" s="40"/>
      <c r="M380" s="40"/>
      <c r="N380" s="40"/>
      <c r="O380" s="42"/>
      <c r="P380" s="42"/>
      <c r="R380" s="42"/>
      <c r="S380" s="40"/>
      <c r="T380" s="40"/>
      <c r="U380" s="40"/>
      <c r="V380" s="40"/>
      <c r="W380" s="40"/>
      <c r="X380" s="42"/>
      <c r="Y380" s="42"/>
      <c r="AA380" s="42"/>
    </row>
    <row r="381" spans="2:27" ht="15.75" customHeight="1">
      <c r="B381" s="40"/>
      <c r="C381" s="40"/>
      <c r="D381" s="40"/>
      <c r="F381" s="40"/>
      <c r="G381" s="40"/>
      <c r="H381" s="40"/>
      <c r="I381" s="40"/>
      <c r="J381" s="40"/>
      <c r="K381" s="40"/>
      <c r="L381" s="40"/>
      <c r="M381" s="40"/>
      <c r="N381" s="40"/>
      <c r="O381" s="42"/>
      <c r="P381" s="42"/>
      <c r="R381" s="42"/>
      <c r="S381" s="40"/>
      <c r="T381" s="40"/>
      <c r="U381" s="40"/>
      <c r="V381" s="40"/>
      <c r="W381" s="40"/>
      <c r="X381" s="42"/>
      <c r="Y381" s="42"/>
      <c r="AA381" s="42"/>
    </row>
    <row r="382" spans="2:27" ht="15.75" customHeight="1">
      <c r="B382" s="40"/>
      <c r="C382" s="40"/>
      <c r="D382" s="40"/>
      <c r="F382" s="40"/>
      <c r="G382" s="40"/>
      <c r="H382" s="40"/>
      <c r="I382" s="40"/>
      <c r="J382" s="40"/>
      <c r="K382" s="40"/>
      <c r="L382" s="40"/>
      <c r="M382" s="40"/>
      <c r="N382" s="40"/>
      <c r="O382" s="42"/>
      <c r="P382" s="42"/>
      <c r="R382" s="42"/>
      <c r="S382" s="40"/>
      <c r="T382" s="40"/>
      <c r="U382" s="40"/>
      <c r="V382" s="40"/>
      <c r="W382" s="40"/>
      <c r="X382" s="42"/>
      <c r="Y382" s="42"/>
      <c r="AA382" s="42"/>
    </row>
    <row r="383" spans="2:27" ht="15.75" customHeight="1">
      <c r="B383" s="40"/>
      <c r="C383" s="40"/>
      <c r="D383" s="40"/>
      <c r="F383" s="40"/>
      <c r="G383" s="40"/>
      <c r="H383" s="40"/>
      <c r="I383" s="40"/>
      <c r="J383" s="40"/>
      <c r="K383" s="40"/>
      <c r="L383" s="40"/>
      <c r="M383" s="40"/>
      <c r="N383" s="40"/>
      <c r="O383" s="42"/>
      <c r="P383" s="42"/>
      <c r="R383" s="42"/>
      <c r="S383" s="40"/>
      <c r="T383" s="40"/>
      <c r="U383" s="40"/>
      <c r="V383" s="40"/>
      <c r="W383" s="40"/>
      <c r="X383" s="42"/>
      <c r="Y383" s="42"/>
      <c r="AA383" s="42"/>
    </row>
    <row r="384" spans="2:27" ht="15.75" customHeight="1">
      <c r="B384" s="40"/>
      <c r="C384" s="40"/>
      <c r="D384" s="40"/>
      <c r="F384" s="40"/>
      <c r="G384" s="40"/>
      <c r="H384" s="40"/>
      <c r="I384" s="40"/>
      <c r="J384" s="40"/>
      <c r="K384" s="40"/>
      <c r="L384" s="40"/>
      <c r="M384" s="40"/>
      <c r="N384" s="40"/>
      <c r="O384" s="42"/>
      <c r="P384" s="42"/>
      <c r="R384" s="42"/>
      <c r="S384" s="40"/>
      <c r="T384" s="40"/>
      <c r="U384" s="40"/>
      <c r="V384" s="40"/>
      <c r="W384" s="40"/>
      <c r="X384" s="42"/>
      <c r="Y384" s="42"/>
      <c r="AA384" s="42"/>
    </row>
    <row r="385" spans="2:27" ht="15.75" customHeight="1">
      <c r="B385" s="40"/>
      <c r="C385" s="40"/>
      <c r="D385" s="40"/>
      <c r="F385" s="40"/>
      <c r="G385" s="40"/>
      <c r="H385" s="40"/>
      <c r="I385" s="40"/>
      <c r="J385" s="40"/>
      <c r="K385" s="40"/>
      <c r="L385" s="40"/>
      <c r="M385" s="40"/>
      <c r="N385" s="40"/>
      <c r="O385" s="42"/>
      <c r="P385" s="42"/>
      <c r="R385" s="42"/>
      <c r="S385" s="40"/>
      <c r="T385" s="40"/>
      <c r="U385" s="40"/>
      <c r="V385" s="40"/>
      <c r="W385" s="40"/>
      <c r="X385" s="42"/>
      <c r="Y385" s="42"/>
      <c r="AA385" s="42"/>
    </row>
    <row r="386" spans="2:27" ht="15.75" customHeight="1">
      <c r="B386" s="40"/>
      <c r="C386" s="40"/>
      <c r="D386" s="40"/>
      <c r="F386" s="40"/>
      <c r="G386" s="40"/>
      <c r="H386" s="40"/>
      <c r="I386" s="40"/>
      <c r="J386" s="40"/>
      <c r="K386" s="40"/>
      <c r="L386" s="40"/>
      <c r="M386" s="40"/>
      <c r="N386" s="40"/>
      <c r="O386" s="42"/>
      <c r="P386" s="42"/>
      <c r="R386" s="42"/>
      <c r="S386" s="40"/>
      <c r="T386" s="40"/>
      <c r="U386" s="40"/>
      <c r="V386" s="40"/>
      <c r="W386" s="40"/>
      <c r="X386" s="42"/>
      <c r="Y386" s="42"/>
      <c r="AA386" s="42"/>
    </row>
    <row r="387" spans="2:27" ht="15.75" customHeight="1">
      <c r="B387" s="40"/>
      <c r="C387" s="40"/>
      <c r="D387" s="40"/>
      <c r="F387" s="40"/>
      <c r="G387" s="40"/>
      <c r="H387" s="40"/>
      <c r="I387" s="40"/>
      <c r="J387" s="40"/>
      <c r="K387" s="40"/>
      <c r="L387" s="40"/>
      <c r="M387" s="40"/>
      <c r="N387" s="40"/>
      <c r="O387" s="42"/>
      <c r="P387" s="42"/>
      <c r="R387" s="42"/>
      <c r="S387" s="40"/>
      <c r="T387" s="40"/>
      <c r="U387" s="40"/>
      <c r="V387" s="40"/>
      <c r="W387" s="40"/>
      <c r="X387" s="42"/>
      <c r="Y387" s="42"/>
      <c r="AA387" s="42"/>
    </row>
    <row r="388" spans="2:27" ht="15.75" customHeight="1">
      <c r="B388" s="40"/>
      <c r="C388" s="40"/>
      <c r="D388" s="40"/>
      <c r="F388" s="40"/>
      <c r="G388" s="40"/>
      <c r="H388" s="40"/>
      <c r="I388" s="40"/>
      <c r="J388" s="40"/>
      <c r="K388" s="40"/>
      <c r="L388" s="40"/>
      <c r="M388" s="40"/>
      <c r="N388" s="40"/>
      <c r="O388" s="42"/>
      <c r="P388" s="42"/>
      <c r="R388" s="42"/>
      <c r="S388" s="40"/>
      <c r="T388" s="40"/>
      <c r="U388" s="40"/>
      <c r="V388" s="40"/>
      <c r="W388" s="40"/>
      <c r="X388" s="42"/>
      <c r="Y388" s="42"/>
      <c r="AA388" s="42"/>
    </row>
    <row r="389" spans="2:27" ht="15.75" customHeight="1">
      <c r="B389" s="40"/>
      <c r="C389" s="40"/>
      <c r="D389" s="40"/>
      <c r="F389" s="40"/>
      <c r="G389" s="40"/>
      <c r="H389" s="40"/>
      <c r="I389" s="40"/>
      <c r="J389" s="40"/>
      <c r="K389" s="40"/>
      <c r="L389" s="40"/>
      <c r="M389" s="40"/>
      <c r="N389" s="40"/>
      <c r="O389" s="42"/>
      <c r="P389" s="42"/>
      <c r="R389" s="42"/>
      <c r="S389" s="40"/>
      <c r="T389" s="40"/>
      <c r="U389" s="40"/>
      <c r="V389" s="40"/>
      <c r="W389" s="40"/>
      <c r="X389" s="42"/>
      <c r="Y389" s="42"/>
      <c r="AA389" s="42"/>
    </row>
    <row r="390" spans="2:27" ht="15.75" customHeight="1">
      <c r="B390" s="40"/>
      <c r="C390" s="40"/>
      <c r="D390" s="40"/>
      <c r="F390" s="40"/>
      <c r="G390" s="40"/>
      <c r="H390" s="40"/>
      <c r="I390" s="40"/>
      <c r="J390" s="40"/>
      <c r="K390" s="40"/>
      <c r="L390" s="40"/>
      <c r="M390" s="40"/>
      <c r="N390" s="40"/>
      <c r="O390" s="42"/>
      <c r="P390" s="42"/>
      <c r="R390" s="42"/>
      <c r="S390" s="40"/>
      <c r="T390" s="40"/>
      <c r="U390" s="40"/>
      <c r="V390" s="40"/>
      <c r="W390" s="40"/>
      <c r="X390" s="42"/>
      <c r="Y390" s="42"/>
      <c r="AA390" s="42"/>
    </row>
    <row r="391" spans="2:27" ht="15.75" customHeight="1">
      <c r="B391" s="40"/>
      <c r="C391" s="40"/>
      <c r="D391" s="40"/>
      <c r="F391" s="40"/>
      <c r="G391" s="40"/>
      <c r="H391" s="40"/>
      <c r="I391" s="40"/>
      <c r="J391" s="40"/>
      <c r="K391" s="40"/>
      <c r="L391" s="40"/>
      <c r="M391" s="40"/>
      <c r="N391" s="40"/>
      <c r="O391" s="42"/>
      <c r="P391" s="42"/>
      <c r="R391" s="42"/>
      <c r="S391" s="40"/>
      <c r="T391" s="40"/>
      <c r="U391" s="40"/>
      <c r="V391" s="40"/>
      <c r="W391" s="40"/>
      <c r="X391" s="42"/>
      <c r="Y391" s="42"/>
      <c r="AA391" s="42"/>
    </row>
    <row r="392" spans="2:27" ht="15.75" customHeight="1">
      <c r="B392" s="40"/>
      <c r="C392" s="40"/>
      <c r="D392" s="40"/>
      <c r="F392" s="40"/>
      <c r="G392" s="40"/>
      <c r="H392" s="40"/>
      <c r="I392" s="40"/>
      <c r="J392" s="40"/>
      <c r="K392" s="40"/>
      <c r="L392" s="40"/>
      <c r="M392" s="40"/>
      <c r="N392" s="40"/>
      <c r="O392" s="42"/>
      <c r="P392" s="42"/>
      <c r="R392" s="42"/>
      <c r="S392" s="40"/>
      <c r="T392" s="40"/>
      <c r="U392" s="40"/>
      <c r="V392" s="40"/>
      <c r="W392" s="40"/>
      <c r="X392" s="42"/>
      <c r="Y392" s="42"/>
      <c r="AA392" s="42"/>
    </row>
    <row r="393" spans="2:27" ht="15.75" customHeight="1">
      <c r="B393" s="40"/>
      <c r="C393" s="40"/>
      <c r="D393" s="40"/>
      <c r="F393" s="40"/>
      <c r="G393" s="40"/>
      <c r="H393" s="40"/>
      <c r="I393" s="40"/>
      <c r="J393" s="40"/>
      <c r="K393" s="40"/>
      <c r="L393" s="40"/>
      <c r="M393" s="40"/>
      <c r="N393" s="40"/>
      <c r="O393" s="42"/>
      <c r="P393" s="42"/>
      <c r="R393" s="42"/>
      <c r="S393" s="40"/>
      <c r="T393" s="40"/>
      <c r="U393" s="40"/>
      <c r="V393" s="40"/>
      <c r="W393" s="40"/>
      <c r="X393" s="42"/>
      <c r="Y393" s="42"/>
      <c r="AA393" s="42"/>
    </row>
    <row r="394" spans="2:27" ht="15.75" customHeight="1">
      <c r="B394" s="40"/>
      <c r="C394" s="40"/>
      <c r="D394" s="40"/>
      <c r="F394" s="40"/>
      <c r="G394" s="40"/>
      <c r="H394" s="40"/>
      <c r="I394" s="40"/>
      <c r="J394" s="40"/>
      <c r="K394" s="40"/>
      <c r="L394" s="40"/>
      <c r="M394" s="40"/>
      <c r="N394" s="40"/>
      <c r="O394" s="42"/>
      <c r="P394" s="42"/>
      <c r="R394" s="42"/>
      <c r="S394" s="40"/>
      <c r="T394" s="40"/>
      <c r="U394" s="40"/>
      <c r="V394" s="40"/>
      <c r="W394" s="40"/>
      <c r="X394" s="42"/>
      <c r="Y394" s="42"/>
      <c r="AA394" s="42"/>
    </row>
    <row r="395" spans="2:27" ht="15.75" customHeight="1">
      <c r="B395" s="40"/>
      <c r="C395" s="40"/>
      <c r="D395" s="40"/>
      <c r="F395" s="40"/>
      <c r="G395" s="40"/>
      <c r="H395" s="40"/>
      <c r="I395" s="40"/>
      <c r="J395" s="40"/>
      <c r="K395" s="40"/>
      <c r="L395" s="40"/>
      <c r="M395" s="40"/>
      <c r="N395" s="40"/>
      <c r="O395" s="42"/>
      <c r="P395" s="42"/>
      <c r="R395" s="42"/>
      <c r="S395" s="40"/>
      <c r="T395" s="40"/>
      <c r="U395" s="40"/>
      <c r="V395" s="40"/>
      <c r="W395" s="40"/>
      <c r="X395" s="42"/>
      <c r="Y395" s="42"/>
      <c r="AA395" s="42"/>
    </row>
    <row r="396" spans="2:27" ht="15.75" customHeight="1">
      <c r="B396" s="40"/>
      <c r="C396" s="40"/>
      <c r="D396" s="40"/>
      <c r="F396" s="40"/>
      <c r="G396" s="40"/>
      <c r="H396" s="40"/>
      <c r="I396" s="40"/>
      <c r="J396" s="40"/>
      <c r="K396" s="40"/>
      <c r="L396" s="40"/>
      <c r="M396" s="40"/>
      <c r="N396" s="40"/>
      <c r="O396" s="42"/>
      <c r="P396" s="42"/>
      <c r="R396" s="42"/>
      <c r="S396" s="40"/>
      <c r="T396" s="40"/>
      <c r="U396" s="40"/>
      <c r="V396" s="40"/>
      <c r="W396" s="40"/>
      <c r="X396" s="42"/>
      <c r="Y396" s="42"/>
      <c r="AA396" s="42"/>
    </row>
    <row r="397" spans="2:27" ht="15.75" customHeight="1">
      <c r="B397" s="40"/>
      <c r="C397" s="40"/>
      <c r="D397" s="40"/>
      <c r="F397" s="40"/>
      <c r="G397" s="40"/>
      <c r="H397" s="40"/>
      <c r="I397" s="40"/>
      <c r="J397" s="40"/>
      <c r="K397" s="40"/>
      <c r="L397" s="40"/>
      <c r="M397" s="40"/>
      <c r="N397" s="40"/>
      <c r="O397" s="42"/>
      <c r="P397" s="42"/>
      <c r="R397" s="42"/>
      <c r="S397" s="40"/>
      <c r="T397" s="40"/>
      <c r="U397" s="40"/>
      <c r="V397" s="40"/>
      <c r="W397" s="40"/>
      <c r="X397" s="42"/>
      <c r="Y397" s="42"/>
      <c r="AA397" s="42"/>
    </row>
    <row r="398" spans="2:27" ht="15.75" customHeight="1">
      <c r="B398" s="40"/>
      <c r="C398" s="40"/>
      <c r="D398" s="40"/>
      <c r="F398" s="40"/>
      <c r="G398" s="40"/>
      <c r="H398" s="40"/>
      <c r="I398" s="40"/>
      <c r="J398" s="40"/>
      <c r="K398" s="40"/>
      <c r="L398" s="40"/>
      <c r="M398" s="40"/>
      <c r="N398" s="40"/>
      <c r="O398" s="42"/>
      <c r="P398" s="42"/>
      <c r="R398" s="42"/>
      <c r="S398" s="40"/>
      <c r="T398" s="40"/>
      <c r="U398" s="40"/>
      <c r="V398" s="40"/>
      <c r="W398" s="40"/>
      <c r="X398" s="42"/>
      <c r="Y398" s="42"/>
      <c r="AA398" s="42"/>
    </row>
    <row r="399" spans="2:27" ht="15.75" customHeight="1">
      <c r="B399" s="40"/>
      <c r="C399" s="40"/>
      <c r="D399" s="40"/>
      <c r="F399" s="40"/>
      <c r="G399" s="40"/>
      <c r="H399" s="40"/>
      <c r="I399" s="40"/>
      <c r="J399" s="40"/>
      <c r="K399" s="40"/>
      <c r="L399" s="40"/>
      <c r="M399" s="40"/>
      <c r="N399" s="40"/>
      <c r="O399" s="42"/>
      <c r="P399" s="42"/>
      <c r="R399" s="42"/>
      <c r="S399" s="40"/>
      <c r="T399" s="40"/>
      <c r="U399" s="40"/>
      <c r="V399" s="40"/>
      <c r="W399" s="40"/>
      <c r="X399" s="42"/>
      <c r="Y399" s="42"/>
      <c r="AA399" s="42"/>
    </row>
    <row r="400" spans="2:27" ht="15.75" customHeight="1">
      <c r="B400" s="40"/>
      <c r="C400" s="40"/>
      <c r="D400" s="40"/>
      <c r="F400" s="40"/>
      <c r="G400" s="40"/>
      <c r="H400" s="40"/>
      <c r="I400" s="40"/>
      <c r="J400" s="40"/>
      <c r="K400" s="40"/>
      <c r="L400" s="40"/>
      <c r="M400" s="40"/>
      <c r="N400" s="40"/>
      <c r="O400" s="42"/>
      <c r="P400" s="42"/>
      <c r="R400" s="42"/>
      <c r="S400" s="40"/>
      <c r="T400" s="40"/>
      <c r="U400" s="40"/>
      <c r="V400" s="40"/>
      <c r="W400" s="40"/>
      <c r="X400" s="42"/>
      <c r="Y400" s="42"/>
      <c r="AA400" s="42"/>
    </row>
    <row r="401" spans="2:27" ht="15.75" customHeight="1">
      <c r="B401" s="40"/>
      <c r="C401" s="40"/>
      <c r="D401" s="40"/>
      <c r="F401" s="40"/>
      <c r="G401" s="40"/>
      <c r="H401" s="40"/>
      <c r="I401" s="40"/>
      <c r="J401" s="40"/>
      <c r="K401" s="40"/>
      <c r="L401" s="40"/>
      <c r="M401" s="40"/>
      <c r="N401" s="40"/>
      <c r="O401" s="42"/>
      <c r="P401" s="42"/>
      <c r="R401" s="42"/>
      <c r="S401" s="40"/>
      <c r="T401" s="40"/>
      <c r="U401" s="40"/>
      <c r="V401" s="40"/>
      <c r="W401" s="40"/>
      <c r="X401" s="42"/>
      <c r="Y401" s="42"/>
      <c r="AA401" s="42"/>
    </row>
    <row r="402" spans="2:27" ht="15.75" customHeight="1">
      <c r="B402" s="40"/>
      <c r="C402" s="40"/>
      <c r="D402" s="40"/>
      <c r="F402" s="40"/>
      <c r="G402" s="40"/>
      <c r="H402" s="40"/>
      <c r="I402" s="40"/>
      <c r="J402" s="40"/>
      <c r="K402" s="40"/>
      <c r="L402" s="40"/>
      <c r="M402" s="40"/>
      <c r="N402" s="40"/>
      <c r="O402" s="42"/>
      <c r="P402" s="42"/>
      <c r="R402" s="42"/>
      <c r="S402" s="40"/>
      <c r="T402" s="40"/>
      <c r="U402" s="40"/>
      <c r="V402" s="40"/>
      <c r="W402" s="40"/>
      <c r="X402" s="42"/>
      <c r="Y402" s="42"/>
      <c r="AA402" s="42"/>
    </row>
    <row r="403" spans="2:27" ht="15.75" customHeight="1">
      <c r="B403" s="40"/>
      <c r="C403" s="40"/>
      <c r="D403" s="40"/>
      <c r="F403" s="40"/>
      <c r="G403" s="40"/>
      <c r="H403" s="40"/>
      <c r="I403" s="40"/>
      <c r="J403" s="40"/>
      <c r="K403" s="40"/>
      <c r="L403" s="40"/>
      <c r="M403" s="40"/>
      <c r="N403" s="40"/>
      <c r="O403" s="42"/>
      <c r="P403" s="42"/>
      <c r="R403" s="42"/>
      <c r="S403" s="40"/>
      <c r="T403" s="40"/>
      <c r="U403" s="40"/>
      <c r="V403" s="40"/>
      <c r="W403" s="40"/>
      <c r="X403" s="42"/>
      <c r="Y403" s="42"/>
      <c r="AA403" s="42"/>
    </row>
    <row r="404" spans="2:27" ht="15.75" customHeight="1">
      <c r="B404" s="40"/>
      <c r="C404" s="40"/>
      <c r="D404" s="40"/>
      <c r="F404" s="40"/>
      <c r="G404" s="40"/>
      <c r="H404" s="40"/>
      <c r="I404" s="40"/>
      <c r="J404" s="40"/>
      <c r="K404" s="40"/>
      <c r="L404" s="40"/>
      <c r="M404" s="40"/>
      <c r="N404" s="40"/>
      <c r="O404" s="42"/>
      <c r="P404" s="42"/>
      <c r="R404" s="42"/>
      <c r="S404" s="40"/>
      <c r="T404" s="40"/>
      <c r="U404" s="40"/>
      <c r="V404" s="40"/>
      <c r="W404" s="40"/>
      <c r="X404" s="42"/>
      <c r="Y404" s="42"/>
      <c r="AA404" s="42"/>
    </row>
    <row r="405" spans="2:27" ht="15.75" customHeight="1">
      <c r="B405" s="40"/>
      <c r="C405" s="40"/>
      <c r="D405" s="40"/>
      <c r="F405" s="40"/>
      <c r="G405" s="40"/>
      <c r="H405" s="40"/>
      <c r="I405" s="40"/>
      <c r="J405" s="40"/>
      <c r="K405" s="40"/>
      <c r="L405" s="40"/>
      <c r="M405" s="40"/>
      <c r="N405" s="40"/>
      <c r="O405" s="42"/>
      <c r="P405" s="42"/>
      <c r="R405" s="42"/>
      <c r="S405" s="40"/>
      <c r="T405" s="40"/>
      <c r="U405" s="40"/>
      <c r="V405" s="40"/>
      <c r="W405" s="40"/>
      <c r="X405" s="42"/>
      <c r="Y405" s="42"/>
      <c r="AA405" s="42"/>
    </row>
    <row r="406" spans="2:27" ht="15.75" customHeight="1">
      <c r="B406" s="40"/>
      <c r="C406" s="40"/>
      <c r="D406" s="40"/>
      <c r="F406" s="40"/>
      <c r="G406" s="40"/>
      <c r="H406" s="40"/>
      <c r="I406" s="40"/>
      <c r="J406" s="40"/>
      <c r="K406" s="40"/>
      <c r="L406" s="40"/>
      <c r="M406" s="40"/>
      <c r="N406" s="40"/>
      <c r="O406" s="42"/>
      <c r="P406" s="42"/>
      <c r="R406" s="42"/>
      <c r="S406" s="40"/>
      <c r="T406" s="40"/>
      <c r="U406" s="40"/>
      <c r="V406" s="40"/>
      <c r="W406" s="40"/>
      <c r="X406" s="42"/>
      <c r="Y406" s="42"/>
      <c r="AA406" s="42"/>
    </row>
    <row r="407" spans="2:27" ht="15.75" customHeight="1">
      <c r="B407" s="40"/>
      <c r="C407" s="40"/>
      <c r="D407" s="40"/>
      <c r="F407" s="40"/>
      <c r="G407" s="40"/>
      <c r="H407" s="40"/>
      <c r="I407" s="40"/>
      <c r="J407" s="40"/>
      <c r="K407" s="40"/>
      <c r="L407" s="40"/>
      <c r="M407" s="40"/>
      <c r="N407" s="40"/>
      <c r="O407" s="42"/>
      <c r="P407" s="42"/>
      <c r="R407" s="42"/>
      <c r="S407" s="40"/>
      <c r="T407" s="40"/>
      <c r="U407" s="40"/>
      <c r="V407" s="40"/>
      <c r="W407" s="40"/>
      <c r="X407" s="42"/>
      <c r="Y407" s="42"/>
      <c r="AA407" s="42"/>
    </row>
    <row r="408" spans="2:27" ht="15.75" customHeight="1">
      <c r="B408" s="40"/>
      <c r="C408" s="40"/>
      <c r="D408" s="40"/>
      <c r="F408" s="40"/>
      <c r="G408" s="40"/>
      <c r="H408" s="40"/>
      <c r="I408" s="40"/>
      <c r="J408" s="40"/>
      <c r="K408" s="40"/>
      <c r="L408" s="40"/>
      <c r="M408" s="40"/>
      <c r="N408" s="40"/>
      <c r="O408" s="42"/>
      <c r="P408" s="42"/>
      <c r="R408" s="42"/>
      <c r="S408" s="40"/>
      <c r="T408" s="40"/>
      <c r="U408" s="40"/>
      <c r="V408" s="40"/>
      <c r="W408" s="40"/>
      <c r="X408" s="42"/>
      <c r="Y408" s="42"/>
      <c r="AA408" s="42"/>
    </row>
    <row r="409" spans="2:27" ht="15.75" customHeight="1">
      <c r="B409" s="40"/>
      <c r="C409" s="40"/>
      <c r="D409" s="40"/>
      <c r="F409" s="40"/>
      <c r="G409" s="40"/>
      <c r="H409" s="40"/>
      <c r="I409" s="40"/>
      <c r="J409" s="40"/>
      <c r="K409" s="40"/>
      <c r="L409" s="40"/>
      <c r="M409" s="40"/>
      <c r="N409" s="40"/>
      <c r="O409" s="42"/>
      <c r="P409" s="42"/>
      <c r="R409" s="42"/>
      <c r="S409" s="40"/>
      <c r="T409" s="40"/>
      <c r="U409" s="40"/>
      <c r="V409" s="40"/>
      <c r="W409" s="40"/>
      <c r="X409" s="42"/>
      <c r="Y409" s="42"/>
      <c r="AA409" s="42"/>
    </row>
    <row r="410" spans="2:27" ht="15.75" customHeight="1">
      <c r="B410" s="40"/>
      <c r="C410" s="40"/>
      <c r="D410" s="40"/>
      <c r="F410" s="40"/>
      <c r="G410" s="40"/>
      <c r="H410" s="40"/>
      <c r="I410" s="40"/>
      <c r="J410" s="40"/>
      <c r="K410" s="40"/>
      <c r="L410" s="40"/>
      <c r="M410" s="40"/>
      <c r="N410" s="40"/>
      <c r="O410" s="42"/>
      <c r="P410" s="42"/>
      <c r="R410" s="42"/>
      <c r="S410" s="40"/>
      <c r="T410" s="40"/>
      <c r="U410" s="40"/>
      <c r="V410" s="40"/>
      <c r="W410" s="40"/>
      <c r="X410" s="42"/>
      <c r="Y410" s="42"/>
      <c r="AA410" s="42"/>
    </row>
    <row r="411" spans="2:27" ht="15.75" customHeight="1">
      <c r="B411" s="40"/>
      <c r="C411" s="40"/>
      <c r="D411" s="40"/>
      <c r="F411" s="40"/>
      <c r="G411" s="40"/>
      <c r="H411" s="40"/>
      <c r="I411" s="40"/>
      <c r="J411" s="40"/>
      <c r="K411" s="40"/>
      <c r="L411" s="40"/>
      <c r="M411" s="40"/>
      <c r="N411" s="40"/>
      <c r="O411" s="42"/>
      <c r="P411" s="42"/>
      <c r="R411" s="42"/>
      <c r="S411" s="40"/>
      <c r="T411" s="40"/>
      <c r="U411" s="40"/>
      <c r="V411" s="40"/>
      <c r="W411" s="40"/>
      <c r="X411" s="42"/>
      <c r="Y411" s="42"/>
      <c r="AA411" s="42"/>
    </row>
    <row r="412" spans="2:27" ht="15.75" customHeight="1">
      <c r="B412" s="40"/>
      <c r="C412" s="40"/>
      <c r="D412" s="40"/>
      <c r="F412" s="40"/>
      <c r="G412" s="40"/>
      <c r="H412" s="40"/>
      <c r="I412" s="40"/>
      <c r="J412" s="40"/>
      <c r="K412" s="40"/>
      <c r="L412" s="40"/>
      <c r="M412" s="40"/>
      <c r="N412" s="40"/>
      <c r="O412" s="42"/>
      <c r="P412" s="42"/>
      <c r="R412" s="42"/>
      <c r="S412" s="40"/>
      <c r="T412" s="40"/>
      <c r="U412" s="40"/>
      <c r="V412" s="40"/>
      <c r="W412" s="40"/>
      <c r="X412" s="42"/>
      <c r="Y412" s="42"/>
      <c r="AA412" s="42"/>
    </row>
    <row r="413" spans="2:27" ht="15.75" customHeight="1">
      <c r="B413" s="40"/>
      <c r="C413" s="40"/>
      <c r="D413" s="40"/>
      <c r="F413" s="40"/>
      <c r="G413" s="40"/>
      <c r="H413" s="40"/>
      <c r="I413" s="40"/>
      <c r="J413" s="40"/>
      <c r="K413" s="40"/>
      <c r="L413" s="40"/>
      <c r="M413" s="40"/>
      <c r="N413" s="40"/>
      <c r="O413" s="42"/>
      <c r="P413" s="42"/>
      <c r="R413" s="42"/>
      <c r="S413" s="40"/>
      <c r="T413" s="40"/>
      <c r="U413" s="40"/>
      <c r="V413" s="40"/>
      <c r="W413" s="40"/>
      <c r="X413" s="42"/>
      <c r="Y413" s="42"/>
      <c r="AA413" s="42"/>
    </row>
    <row r="414" spans="2:27" ht="15.75" customHeight="1">
      <c r="B414" s="40"/>
      <c r="C414" s="40"/>
      <c r="D414" s="40"/>
      <c r="F414" s="40"/>
      <c r="G414" s="40"/>
      <c r="H414" s="40"/>
      <c r="I414" s="40"/>
      <c r="J414" s="40"/>
      <c r="K414" s="40"/>
      <c r="L414" s="40"/>
      <c r="M414" s="40"/>
      <c r="N414" s="40"/>
      <c r="O414" s="42"/>
      <c r="P414" s="42"/>
      <c r="R414" s="42"/>
      <c r="S414" s="40"/>
      <c r="T414" s="40"/>
      <c r="U414" s="40"/>
      <c r="V414" s="40"/>
      <c r="W414" s="40"/>
      <c r="X414" s="42"/>
      <c r="Y414" s="42"/>
      <c r="AA414" s="42"/>
    </row>
    <row r="415" spans="2:27" ht="15.75" customHeight="1">
      <c r="B415" s="40"/>
      <c r="C415" s="40"/>
      <c r="D415" s="40"/>
      <c r="F415" s="40"/>
      <c r="G415" s="40"/>
      <c r="H415" s="40"/>
      <c r="I415" s="40"/>
      <c r="J415" s="40"/>
      <c r="K415" s="40"/>
      <c r="L415" s="40"/>
      <c r="M415" s="40"/>
      <c r="N415" s="40"/>
      <c r="O415" s="42"/>
      <c r="P415" s="42"/>
      <c r="R415" s="42"/>
      <c r="S415" s="40"/>
      <c r="T415" s="40"/>
      <c r="U415" s="40"/>
      <c r="V415" s="40"/>
      <c r="W415" s="40"/>
      <c r="X415" s="42"/>
      <c r="Y415" s="42"/>
      <c r="AA415" s="42"/>
    </row>
    <row r="416" spans="2:27" ht="15.75" customHeight="1">
      <c r="B416" s="40"/>
      <c r="C416" s="40"/>
      <c r="D416" s="40"/>
      <c r="F416" s="40"/>
      <c r="G416" s="40"/>
      <c r="H416" s="40"/>
      <c r="I416" s="40"/>
      <c r="J416" s="40"/>
      <c r="K416" s="40"/>
      <c r="L416" s="40"/>
      <c r="M416" s="40"/>
      <c r="N416" s="40"/>
      <c r="O416" s="42"/>
      <c r="P416" s="42"/>
      <c r="R416" s="42"/>
      <c r="S416" s="40"/>
      <c r="T416" s="40"/>
      <c r="U416" s="40"/>
      <c r="V416" s="40"/>
      <c r="W416" s="40"/>
      <c r="X416" s="42"/>
      <c r="Y416" s="42"/>
      <c r="AA416" s="42"/>
    </row>
    <row r="417" spans="2:27" ht="15.75" customHeight="1">
      <c r="B417" s="40"/>
      <c r="C417" s="40"/>
      <c r="D417" s="40"/>
      <c r="F417" s="40"/>
      <c r="G417" s="40"/>
      <c r="H417" s="40"/>
      <c r="I417" s="40"/>
      <c r="J417" s="40"/>
      <c r="K417" s="40"/>
      <c r="L417" s="40"/>
      <c r="M417" s="40"/>
      <c r="N417" s="40"/>
      <c r="O417" s="42"/>
      <c r="P417" s="42"/>
      <c r="R417" s="42"/>
      <c r="S417" s="40"/>
      <c r="T417" s="40"/>
      <c r="U417" s="40"/>
      <c r="V417" s="40"/>
      <c r="W417" s="40"/>
      <c r="X417" s="42"/>
      <c r="Y417" s="42"/>
      <c r="AA417" s="42"/>
    </row>
    <row r="418" spans="2:27" ht="15.75" customHeight="1">
      <c r="B418" s="40"/>
      <c r="C418" s="40"/>
      <c r="D418" s="40"/>
      <c r="F418" s="40"/>
      <c r="G418" s="40"/>
      <c r="H418" s="40"/>
      <c r="I418" s="40"/>
      <c r="J418" s="40"/>
      <c r="K418" s="40"/>
      <c r="L418" s="40"/>
      <c r="M418" s="40"/>
      <c r="N418" s="40"/>
      <c r="O418" s="42"/>
      <c r="P418" s="42"/>
      <c r="R418" s="42"/>
      <c r="S418" s="40"/>
      <c r="T418" s="40"/>
      <c r="U418" s="40"/>
      <c r="V418" s="40"/>
      <c r="W418" s="40"/>
      <c r="X418" s="42"/>
      <c r="Y418" s="42"/>
      <c r="AA418" s="42"/>
    </row>
    <row r="419" spans="2:27" ht="15.75" customHeight="1">
      <c r="B419" s="40"/>
      <c r="C419" s="40"/>
      <c r="D419" s="40"/>
      <c r="F419" s="40"/>
      <c r="G419" s="40"/>
      <c r="H419" s="40"/>
      <c r="I419" s="40"/>
      <c r="J419" s="40"/>
      <c r="K419" s="40"/>
      <c r="L419" s="40"/>
      <c r="M419" s="40"/>
      <c r="N419" s="40"/>
      <c r="O419" s="42"/>
      <c r="P419" s="42"/>
      <c r="R419" s="42"/>
      <c r="S419" s="40"/>
      <c r="T419" s="40"/>
      <c r="U419" s="40"/>
      <c r="V419" s="40"/>
      <c r="W419" s="40"/>
      <c r="X419" s="42"/>
      <c r="Y419" s="42"/>
      <c r="AA419" s="42"/>
    </row>
    <row r="420" spans="2:27" ht="15.75" customHeight="1">
      <c r="B420" s="40"/>
      <c r="C420" s="40"/>
      <c r="D420" s="40"/>
      <c r="F420" s="40"/>
      <c r="G420" s="40"/>
      <c r="H420" s="40"/>
      <c r="I420" s="40"/>
      <c r="J420" s="40"/>
      <c r="K420" s="40"/>
      <c r="L420" s="40"/>
      <c r="M420" s="40"/>
      <c r="N420" s="40"/>
      <c r="O420" s="42"/>
      <c r="P420" s="42"/>
      <c r="R420" s="42"/>
      <c r="S420" s="40"/>
      <c r="T420" s="40"/>
      <c r="U420" s="40"/>
      <c r="V420" s="40"/>
      <c r="W420" s="40"/>
      <c r="X420" s="42"/>
      <c r="Y420" s="42"/>
      <c r="AA420" s="42"/>
    </row>
    <row r="421" spans="2:27" ht="15.75" customHeight="1">
      <c r="B421" s="40"/>
      <c r="C421" s="40"/>
      <c r="D421" s="40"/>
      <c r="F421" s="40"/>
      <c r="G421" s="40"/>
      <c r="H421" s="40"/>
      <c r="I421" s="40"/>
      <c r="J421" s="40"/>
      <c r="K421" s="40"/>
      <c r="L421" s="40"/>
      <c r="M421" s="40"/>
      <c r="N421" s="40"/>
      <c r="O421" s="42"/>
      <c r="P421" s="42"/>
      <c r="R421" s="42"/>
      <c r="S421" s="40"/>
      <c r="T421" s="40"/>
      <c r="U421" s="40"/>
      <c r="V421" s="40"/>
      <c r="W421" s="40"/>
      <c r="X421" s="42"/>
      <c r="Y421" s="42"/>
      <c r="AA421" s="42"/>
    </row>
    <row r="422" spans="2:27" ht="15.75" customHeight="1">
      <c r="B422" s="40"/>
      <c r="C422" s="40"/>
      <c r="D422" s="40"/>
      <c r="F422" s="40"/>
      <c r="G422" s="40"/>
      <c r="H422" s="40"/>
      <c r="I422" s="40"/>
      <c r="J422" s="40"/>
      <c r="K422" s="40"/>
      <c r="L422" s="40"/>
      <c r="M422" s="40"/>
      <c r="N422" s="40"/>
      <c r="O422" s="42"/>
      <c r="P422" s="42"/>
      <c r="R422" s="42"/>
      <c r="S422" s="40"/>
      <c r="T422" s="40"/>
      <c r="U422" s="40"/>
      <c r="V422" s="40"/>
      <c r="W422" s="40"/>
      <c r="X422" s="42"/>
      <c r="Y422" s="42"/>
      <c r="AA422" s="42"/>
    </row>
    <row r="423" spans="2:27" ht="15.75" customHeight="1">
      <c r="B423" s="40"/>
      <c r="C423" s="40"/>
      <c r="D423" s="40"/>
      <c r="F423" s="40"/>
      <c r="G423" s="40"/>
      <c r="H423" s="40"/>
      <c r="I423" s="40"/>
      <c r="J423" s="40"/>
      <c r="K423" s="40"/>
      <c r="L423" s="40"/>
      <c r="M423" s="40"/>
      <c r="N423" s="40"/>
      <c r="O423" s="42"/>
      <c r="P423" s="42"/>
      <c r="R423" s="42"/>
      <c r="S423" s="40"/>
      <c r="T423" s="40"/>
      <c r="U423" s="40"/>
      <c r="V423" s="40"/>
      <c r="W423" s="40"/>
      <c r="X423" s="42"/>
      <c r="Y423" s="42"/>
      <c r="AA423" s="42"/>
    </row>
    <row r="424" spans="2:27" ht="15.75" customHeight="1">
      <c r="B424" s="40"/>
      <c r="C424" s="40"/>
      <c r="D424" s="40"/>
      <c r="F424" s="40"/>
      <c r="G424" s="40"/>
      <c r="H424" s="40"/>
      <c r="I424" s="40"/>
      <c r="J424" s="40"/>
      <c r="K424" s="40"/>
      <c r="L424" s="40"/>
      <c r="M424" s="40"/>
      <c r="N424" s="40"/>
      <c r="O424" s="42"/>
      <c r="P424" s="42"/>
      <c r="R424" s="42"/>
      <c r="S424" s="40"/>
      <c r="T424" s="40"/>
      <c r="U424" s="40"/>
      <c r="V424" s="40"/>
      <c r="W424" s="40"/>
      <c r="X424" s="42"/>
      <c r="Y424" s="42"/>
      <c r="AA424" s="42"/>
    </row>
    <row r="425" spans="2:27" ht="15.75" customHeight="1">
      <c r="B425" s="40"/>
      <c r="C425" s="40"/>
      <c r="D425" s="40"/>
      <c r="F425" s="40"/>
      <c r="G425" s="40"/>
      <c r="H425" s="40"/>
      <c r="I425" s="40"/>
      <c r="J425" s="40"/>
      <c r="K425" s="40"/>
      <c r="L425" s="40"/>
      <c r="M425" s="40"/>
      <c r="N425" s="40"/>
      <c r="O425" s="42"/>
      <c r="P425" s="42"/>
      <c r="R425" s="42"/>
      <c r="S425" s="40"/>
      <c r="T425" s="40"/>
      <c r="U425" s="40"/>
      <c r="V425" s="40"/>
      <c r="W425" s="40"/>
      <c r="X425" s="42"/>
      <c r="Y425" s="42"/>
      <c r="AA425" s="42"/>
    </row>
    <row r="426" spans="2:27" ht="15.75" customHeight="1">
      <c r="B426" s="40"/>
      <c r="C426" s="40"/>
      <c r="D426" s="40"/>
      <c r="F426" s="40"/>
      <c r="G426" s="40"/>
      <c r="H426" s="40"/>
      <c r="I426" s="40"/>
      <c r="J426" s="40"/>
      <c r="K426" s="40"/>
      <c r="L426" s="40"/>
      <c r="M426" s="40"/>
      <c r="N426" s="40"/>
      <c r="O426" s="42"/>
      <c r="P426" s="42"/>
      <c r="R426" s="42"/>
      <c r="S426" s="40"/>
      <c r="T426" s="40"/>
      <c r="U426" s="40"/>
      <c r="V426" s="40"/>
      <c r="W426" s="40"/>
      <c r="X426" s="42"/>
      <c r="Y426" s="42"/>
      <c r="AA426" s="42"/>
    </row>
    <row r="427" spans="2:27" ht="15.75" customHeight="1">
      <c r="B427" s="40"/>
      <c r="C427" s="40"/>
      <c r="D427" s="40"/>
      <c r="F427" s="40"/>
      <c r="G427" s="40"/>
      <c r="H427" s="40"/>
      <c r="I427" s="40"/>
      <c r="J427" s="40"/>
      <c r="K427" s="40"/>
      <c r="L427" s="40"/>
      <c r="M427" s="40"/>
      <c r="N427" s="40"/>
      <c r="O427" s="42"/>
      <c r="P427" s="42"/>
      <c r="R427" s="42"/>
      <c r="S427" s="40"/>
      <c r="T427" s="40"/>
      <c r="U427" s="40"/>
      <c r="V427" s="40"/>
      <c r="W427" s="40"/>
      <c r="X427" s="42"/>
      <c r="Y427" s="42"/>
      <c r="AA427" s="42"/>
    </row>
    <row r="428" spans="2:27" ht="15.75" customHeight="1">
      <c r="B428" s="40"/>
      <c r="C428" s="40"/>
      <c r="D428" s="40"/>
      <c r="F428" s="40"/>
      <c r="G428" s="40"/>
      <c r="H428" s="40"/>
      <c r="I428" s="40"/>
      <c r="J428" s="40"/>
      <c r="K428" s="40"/>
      <c r="L428" s="40"/>
      <c r="M428" s="40"/>
      <c r="N428" s="40"/>
      <c r="O428" s="42"/>
      <c r="P428" s="42"/>
      <c r="R428" s="42"/>
      <c r="S428" s="40"/>
      <c r="T428" s="40"/>
      <c r="U428" s="40"/>
      <c r="V428" s="40"/>
      <c r="W428" s="40"/>
      <c r="X428" s="42"/>
      <c r="Y428" s="42"/>
      <c r="AA428" s="42"/>
    </row>
    <row r="429" spans="2:27" ht="15.75" customHeight="1">
      <c r="B429" s="40"/>
      <c r="C429" s="40"/>
      <c r="D429" s="40"/>
      <c r="F429" s="40"/>
      <c r="G429" s="40"/>
      <c r="H429" s="40"/>
      <c r="I429" s="40"/>
      <c r="J429" s="40"/>
      <c r="K429" s="40"/>
      <c r="L429" s="40"/>
      <c r="M429" s="40"/>
      <c r="N429" s="40"/>
      <c r="O429" s="42"/>
      <c r="P429" s="42"/>
      <c r="R429" s="42"/>
      <c r="S429" s="40"/>
      <c r="T429" s="40"/>
      <c r="U429" s="40"/>
      <c r="V429" s="40"/>
      <c r="W429" s="40"/>
      <c r="X429" s="42"/>
      <c r="Y429" s="42"/>
      <c r="AA429" s="42"/>
    </row>
    <row r="430" spans="2:27" ht="15.75" customHeight="1">
      <c r="B430" s="40"/>
      <c r="C430" s="40"/>
      <c r="D430" s="40"/>
      <c r="F430" s="40"/>
      <c r="G430" s="40"/>
      <c r="H430" s="40"/>
      <c r="I430" s="40"/>
      <c r="J430" s="40"/>
      <c r="K430" s="40"/>
      <c r="L430" s="40"/>
      <c r="M430" s="40"/>
      <c r="N430" s="40"/>
      <c r="O430" s="42"/>
      <c r="P430" s="42"/>
      <c r="R430" s="42"/>
      <c r="S430" s="40"/>
      <c r="T430" s="40"/>
      <c r="U430" s="40"/>
      <c r="V430" s="40"/>
      <c r="W430" s="40"/>
      <c r="X430" s="42"/>
      <c r="Y430" s="42"/>
      <c r="AA430" s="42"/>
    </row>
    <row r="431" spans="2:27" ht="15.75" customHeight="1">
      <c r="B431" s="40"/>
      <c r="C431" s="40"/>
      <c r="D431" s="40"/>
      <c r="F431" s="40"/>
      <c r="G431" s="40"/>
      <c r="H431" s="40"/>
      <c r="I431" s="40"/>
      <c r="J431" s="40"/>
      <c r="K431" s="40"/>
      <c r="L431" s="40"/>
      <c r="M431" s="40"/>
      <c r="N431" s="40"/>
      <c r="O431" s="42"/>
      <c r="P431" s="42"/>
      <c r="R431" s="42"/>
      <c r="S431" s="40"/>
      <c r="T431" s="40"/>
      <c r="U431" s="40"/>
      <c r="V431" s="40"/>
      <c r="W431" s="40"/>
      <c r="X431" s="42"/>
      <c r="Y431" s="42"/>
      <c r="AA431" s="42"/>
    </row>
    <row r="432" spans="2:27" ht="15.75" customHeight="1">
      <c r="B432" s="40"/>
      <c r="C432" s="40"/>
      <c r="D432" s="40"/>
      <c r="F432" s="40"/>
      <c r="G432" s="40"/>
      <c r="H432" s="40"/>
      <c r="I432" s="40"/>
      <c r="J432" s="40"/>
      <c r="K432" s="40"/>
      <c r="L432" s="40"/>
      <c r="M432" s="40"/>
      <c r="N432" s="40"/>
      <c r="O432" s="42"/>
      <c r="P432" s="42"/>
      <c r="R432" s="42"/>
      <c r="S432" s="40"/>
      <c r="T432" s="40"/>
      <c r="U432" s="40"/>
      <c r="V432" s="40"/>
      <c r="W432" s="40"/>
      <c r="X432" s="42"/>
      <c r="Y432" s="42"/>
      <c r="AA432" s="42"/>
    </row>
    <row r="433" spans="2:27" ht="15.75" customHeight="1">
      <c r="B433" s="40"/>
      <c r="C433" s="40"/>
      <c r="D433" s="40"/>
      <c r="F433" s="40"/>
      <c r="G433" s="40"/>
      <c r="H433" s="40"/>
      <c r="I433" s="40"/>
      <c r="J433" s="40"/>
      <c r="K433" s="40"/>
      <c r="L433" s="40"/>
      <c r="M433" s="40"/>
      <c r="N433" s="40"/>
      <c r="O433" s="42"/>
      <c r="P433" s="42"/>
      <c r="R433" s="42"/>
      <c r="S433" s="40"/>
      <c r="T433" s="40"/>
      <c r="U433" s="40"/>
      <c r="V433" s="40"/>
      <c r="W433" s="40"/>
      <c r="X433" s="42"/>
      <c r="Y433" s="42"/>
      <c r="AA433" s="42"/>
    </row>
    <row r="434" spans="2:27" ht="15.75" customHeight="1">
      <c r="B434" s="40"/>
      <c r="C434" s="40"/>
      <c r="D434" s="40"/>
      <c r="F434" s="40"/>
      <c r="G434" s="40"/>
      <c r="H434" s="40"/>
      <c r="I434" s="40"/>
      <c r="J434" s="40"/>
      <c r="K434" s="40"/>
      <c r="L434" s="40"/>
      <c r="M434" s="40"/>
      <c r="N434" s="40"/>
      <c r="O434" s="42"/>
      <c r="P434" s="42"/>
      <c r="R434" s="42"/>
      <c r="S434" s="40"/>
      <c r="T434" s="40"/>
      <c r="U434" s="40"/>
      <c r="V434" s="40"/>
      <c r="W434" s="40"/>
      <c r="X434" s="42"/>
      <c r="Y434" s="42"/>
      <c r="AA434" s="42"/>
    </row>
    <row r="435" spans="2:27" ht="15.75" customHeight="1">
      <c r="B435" s="40"/>
      <c r="C435" s="40"/>
      <c r="D435" s="40"/>
      <c r="F435" s="40"/>
      <c r="G435" s="40"/>
      <c r="H435" s="40"/>
      <c r="I435" s="40"/>
      <c r="J435" s="40"/>
      <c r="K435" s="40"/>
      <c r="L435" s="40"/>
      <c r="M435" s="40"/>
      <c r="N435" s="40"/>
      <c r="O435" s="42"/>
      <c r="P435" s="42"/>
      <c r="R435" s="42"/>
      <c r="S435" s="40"/>
      <c r="T435" s="40"/>
      <c r="U435" s="40"/>
      <c r="V435" s="40"/>
      <c r="W435" s="40"/>
      <c r="X435" s="42"/>
      <c r="Y435" s="42"/>
      <c r="AA435" s="42"/>
    </row>
    <row r="436" spans="2:27" ht="15.75" customHeight="1">
      <c r="B436" s="40"/>
      <c r="C436" s="40"/>
      <c r="D436" s="40"/>
      <c r="F436" s="40"/>
      <c r="G436" s="40"/>
      <c r="H436" s="40"/>
      <c r="I436" s="40"/>
      <c r="J436" s="40"/>
      <c r="K436" s="40"/>
      <c r="L436" s="40"/>
      <c r="M436" s="40"/>
      <c r="N436" s="40"/>
      <c r="O436" s="42"/>
      <c r="P436" s="42"/>
      <c r="R436" s="42"/>
      <c r="S436" s="40"/>
      <c r="T436" s="40"/>
      <c r="U436" s="40"/>
      <c r="V436" s="40"/>
      <c r="W436" s="40"/>
      <c r="X436" s="42"/>
      <c r="Y436" s="42"/>
      <c r="AA436" s="42"/>
    </row>
    <row r="437" spans="2:27" ht="15.75" customHeight="1">
      <c r="B437" s="40"/>
      <c r="C437" s="40"/>
      <c r="D437" s="40"/>
      <c r="F437" s="40"/>
      <c r="G437" s="40"/>
      <c r="H437" s="40"/>
      <c r="I437" s="40"/>
      <c r="J437" s="40"/>
      <c r="K437" s="40"/>
      <c r="L437" s="40"/>
      <c r="M437" s="40"/>
      <c r="N437" s="40"/>
      <c r="O437" s="42"/>
      <c r="P437" s="42"/>
      <c r="R437" s="42"/>
      <c r="S437" s="40"/>
      <c r="T437" s="40"/>
      <c r="U437" s="40"/>
      <c r="V437" s="40"/>
      <c r="W437" s="40"/>
      <c r="X437" s="42"/>
      <c r="Y437" s="42"/>
      <c r="AA437" s="42"/>
    </row>
    <row r="438" spans="2:27" ht="15.75" customHeight="1">
      <c r="B438" s="40"/>
      <c r="C438" s="40"/>
      <c r="D438" s="40"/>
      <c r="F438" s="40"/>
      <c r="G438" s="40"/>
      <c r="H438" s="40"/>
      <c r="I438" s="40"/>
      <c r="J438" s="40"/>
      <c r="K438" s="40"/>
      <c r="L438" s="40"/>
      <c r="M438" s="40"/>
      <c r="N438" s="40"/>
      <c r="O438" s="42"/>
      <c r="P438" s="42"/>
      <c r="R438" s="42"/>
      <c r="S438" s="40"/>
      <c r="T438" s="40"/>
      <c r="U438" s="40"/>
      <c r="V438" s="40"/>
      <c r="W438" s="40"/>
      <c r="X438" s="42"/>
      <c r="Y438" s="42"/>
      <c r="AA438" s="42"/>
    </row>
    <row r="439" spans="2:27" ht="15.75" customHeight="1">
      <c r="B439" s="40"/>
      <c r="C439" s="40"/>
      <c r="D439" s="40"/>
      <c r="F439" s="40"/>
      <c r="G439" s="40"/>
      <c r="H439" s="40"/>
      <c r="I439" s="40"/>
      <c r="J439" s="40"/>
      <c r="K439" s="40"/>
      <c r="L439" s="40"/>
      <c r="M439" s="40"/>
      <c r="N439" s="40"/>
      <c r="O439" s="42"/>
      <c r="P439" s="42"/>
      <c r="R439" s="42"/>
      <c r="S439" s="40"/>
      <c r="T439" s="40"/>
      <c r="U439" s="40"/>
      <c r="V439" s="40"/>
      <c r="W439" s="40"/>
      <c r="X439" s="42"/>
      <c r="Y439" s="42"/>
      <c r="AA439" s="42"/>
    </row>
    <row r="440" spans="2:27" ht="15.75" customHeight="1">
      <c r="B440" s="40"/>
      <c r="C440" s="40"/>
      <c r="D440" s="40"/>
      <c r="F440" s="40"/>
      <c r="G440" s="40"/>
      <c r="H440" s="40"/>
      <c r="I440" s="40"/>
      <c r="J440" s="40"/>
      <c r="K440" s="40"/>
      <c r="L440" s="40"/>
      <c r="M440" s="40"/>
      <c r="N440" s="40"/>
      <c r="O440" s="42"/>
      <c r="P440" s="42"/>
      <c r="R440" s="42"/>
      <c r="S440" s="40"/>
      <c r="T440" s="40"/>
      <c r="U440" s="40"/>
      <c r="V440" s="40"/>
      <c r="W440" s="40"/>
      <c r="X440" s="42"/>
      <c r="Y440" s="42"/>
      <c r="AA440" s="42"/>
    </row>
    <row r="441" spans="2:27" ht="15.75" customHeight="1">
      <c r="B441" s="40"/>
      <c r="C441" s="40"/>
      <c r="D441" s="40"/>
      <c r="F441" s="40"/>
      <c r="G441" s="40"/>
      <c r="H441" s="40"/>
      <c r="I441" s="40"/>
      <c r="J441" s="40"/>
      <c r="K441" s="40"/>
      <c r="L441" s="40"/>
      <c r="M441" s="40"/>
      <c r="N441" s="40"/>
      <c r="O441" s="42"/>
      <c r="P441" s="42"/>
      <c r="R441" s="42"/>
      <c r="S441" s="40"/>
      <c r="T441" s="40"/>
      <c r="U441" s="40"/>
      <c r="V441" s="40"/>
      <c r="W441" s="40"/>
      <c r="X441" s="42"/>
      <c r="Y441" s="42"/>
      <c r="AA441" s="42"/>
    </row>
    <row r="442" spans="2:27" ht="15.75" customHeight="1">
      <c r="B442" s="40"/>
      <c r="C442" s="40"/>
      <c r="D442" s="40"/>
      <c r="F442" s="40"/>
      <c r="G442" s="40"/>
      <c r="H442" s="40"/>
      <c r="I442" s="40"/>
      <c r="J442" s="40"/>
      <c r="K442" s="40"/>
      <c r="L442" s="40"/>
      <c r="M442" s="40"/>
      <c r="N442" s="40"/>
      <c r="O442" s="42"/>
      <c r="P442" s="42"/>
      <c r="R442" s="42"/>
      <c r="S442" s="40"/>
      <c r="T442" s="40"/>
      <c r="U442" s="40"/>
      <c r="V442" s="40"/>
      <c r="W442" s="40"/>
      <c r="X442" s="42"/>
      <c r="Y442" s="42"/>
      <c r="AA442" s="42"/>
    </row>
    <row r="443" spans="2:27" ht="15.75" customHeight="1">
      <c r="B443" s="40"/>
      <c r="C443" s="40"/>
      <c r="D443" s="40"/>
      <c r="F443" s="40"/>
      <c r="G443" s="40"/>
      <c r="H443" s="40"/>
      <c r="I443" s="40"/>
      <c r="J443" s="40"/>
      <c r="K443" s="40"/>
      <c r="L443" s="40"/>
      <c r="M443" s="40"/>
      <c r="N443" s="40"/>
      <c r="O443" s="42"/>
      <c r="P443" s="42"/>
      <c r="R443" s="42"/>
      <c r="S443" s="40"/>
      <c r="T443" s="40"/>
      <c r="U443" s="40"/>
      <c r="V443" s="40"/>
      <c r="W443" s="40"/>
      <c r="X443" s="42"/>
      <c r="Y443" s="42"/>
      <c r="AA443" s="42"/>
    </row>
    <row r="444" spans="2:27" ht="15.75" customHeight="1">
      <c r="B444" s="40"/>
      <c r="C444" s="40"/>
      <c r="D444" s="40"/>
      <c r="F444" s="40"/>
      <c r="G444" s="40"/>
      <c r="H444" s="40"/>
      <c r="I444" s="40"/>
      <c r="J444" s="40"/>
      <c r="K444" s="40"/>
      <c r="L444" s="40"/>
      <c r="M444" s="40"/>
      <c r="N444" s="40"/>
      <c r="O444" s="42"/>
      <c r="P444" s="42"/>
      <c r="R444" s="42"/>
      <c r="S444" s="40"/>
      <c r="T444" s="40"/>
      <c r="U444" s="40"/>
      <c r="V444" s="40"/>
      <c r="W444" s="40"/>
      <c r="X444" s="42"/>
      <c r="Y444" s="42"/>
      <c r="AA444" s="42"/>
    </row>
    <row r="445" spans="2:27" ht="15.75" customHeight="1">
      <c r="B445" s="40"/>
      <c r="C445" s="40"/>
      <c r="D445" s="40"/>
      <c r="F445" s="40"/>
      <c r="G445" s="40"/>
      <c r="H445" s="40"/>
      <c r="I445" s="40"/>
      <c r="J445" s="40"/>
      <c r="K445" s="40"/>
      <c r="L445" s="40"/>
      <c r="M445" s="40"/>
      <c r="N445" s="40"/>
      <c r="O445" s="42"/>
      <c r="P445" s="42"/>
      <c r="R445" s="42"/>
      <c r="S445" s="40"/>
      <c r="T445" s="40"/>
      <c r="U445" s="40"/>
      <c r="V445" s="40"/>
      <c r="W445" s="40"/>
      <c r="X445" s="42"/>
      <c r="Y445" s="42"/>
      <c r="AA445" s="42"/>
    </row>
    <row r="446" spans="2:27" ht="15.75" customHeight="1">
      <c r="B446" s="40"/>
      <c r="C446" s="40"/>
      <c r="D446" s="40"/>
      <c r="F446" s="40"/>
      <c r="G446" s="40"/>
      <c r="H446" s="40"/>
      <c r="I446" s="40"/>
      <c r="J446" s="40"/>
      <c r="K446" s="40"/>
      <c r="L446" s="40"/>
      <c r="M446" s="40"/>
      <c r="N446" s="40"/>
      <c r="O446" s="42"/>
      <c r="P446" s="42"/>
      <c r="R446" s="42"/>
      <c r="S446" s="40"/>
      <c r="T446" s="40"/>
      <c r="U446" s="40"/>
      <c r="V446" s="40"/>
      <c r="W446" s="40"/>
      <c r="X446" s="42"/>
      <c r="Y446" s="42"/>
      <c r="AA446" s="42"/>
    </row>
    <row r="447" spans="2:27" ht="15.75" customHeight="1">
      <c r="B447" s="40"/>
      <c r="C447" s="40"/>
      <c r="D447" s="40"/>
      <c r="F447" s="40"/>
      <c r="G447" s="40"/>
      <c r="H447" s="40"/>
      <c r="I447" s="40"/>
      <c r="J447" s="40"/>
      <c r="K447" s="40"/>
      <c r="L447" s="40"/>
      <c r="M447" s="40"/>
      <c r="N447" s="40"/>
      <c r="O447" s="42"/>
      <c r="P447" s="42"/>
      <c r="R447" s="42"/>
      <c r="S447" s="40"/>
      <c r="T447" s="40"/>
      <c r="U447" s="40"/>
      <c r="V447" s="40"/>
      <c r="W447" s="40"/>
      <c r="X447" s="42"/>
      <c r="Y447" s="42"/>
      <c r="AA447" s="42"/>
    </row>
    <row r="448" spans="2:27" ht="15.75" customHeight="1">
      <c r="B448" s="40"/>
      <c r="C448" s="40"/>
      <c r="D448" s="40"/>
      <c r="F448" s="40"/>
      <c r="G448" s="40"/>
      <c r="H448" s="40"/>
      <c r="I448" s="40"/>
      <c r="J448" s="40"/>
      <c r="K448" s="40"/>
      <c r="L448" s="40"/>
      <c r="M448" s="40"/>
      <c r="N448" s="40"/>
      <c r="O448" s="42"/>
      <c r="P448" s="42"/>
      <c r="R448" s="42"/>
      <c r="S448" s="40"/>
      <c r="T448" s="40"/>
      <c r="U448" s="40"/>
      <c r="V448" s="40"/>
      <c r="W448" s="40"/>
      <c r="X448" s="42"/>
      <c r="Y448" s="42"/>
      <c r="AA448" s="42"/>
    </row>
    <row r="449" spans="2:27" ht="15.75" customHeight="1">
      <c r="B449" s="40"/>
      <c r="C449" s="40"/>
      <c r="D449" s="40"/>
      <c r="F449" s="40"/>
      <c r="G449" s="40"/>
      <c r="H449" s="40"/>
      <c r="I449" s="40"/>
      <c r="J449" s="40"/>
      <c r="K449" s="40"/>
      <c r="L449" s="40"/>
      <c r="M449" s="40"/>
      <c r="N449" s="40"/>
      <c r="O449" s="42"/>
      <c r="P449" s="42"/>
      <c r="R449" s="42"/>
      <c r="S449" s="40"/>
      <c r="T449" s="40"/>
      <c r="U449" s="40"/>
      <c r="V449" s="40"/>
      <c r="W449" s="40"/>
      <c r="X449" s="42"/>
      <c r="Y449" s="42"/>
      <c r="AA449" s="42"/>
    </row>
    <row r="450" spans="2:27" ht="15.75" customHeight="1">
      <c r="B450" s="40"/>
      <c r="C450" s="40"/>
      <c r="D450" s="40"/>
      <c r="F450" s="40"/>
      <c r="G450" s="40"/>
      <c r="H450" s="40"/>
      <c r="I450" s="40"/>
      <c r="J450" s="40"/>
      <c r="K450" s="40"/>
      <c r="L450" s="40"/>
      <c r="M450" s="40"/>
      <c r="N450" s="40"/>
      <c r="O450" s="42"/>
      <c r="P450" s="42"/>
      <c r="R450" s="42"/>
      <c r="S450" s="40"/>
      <c r="T450" s="40"/>
      <c r="U450" s="40"/>
      <c r="V450" s="40"/>
      <c r="W450" s="40"/>
      <c r="X450" s="42"/>
      <c r="Y450" s="42"/>
      <c r="AA450" s="42"/>
    </row>
    <row r="451" spans="2:27" ht="15.75" customHeight="1">
      <c r="B451" s="40"/>
      <c r="C451" s="40"/>
      <c r="D451" s="40"/>
      <c r="F451" s="40"/>
      <c r="G451" s="40"/>
      <c r="H451" s="40"/>
      <c r="I451" s="40"/>
      <c r="J451" s="40"/>
      <c r="K451" s="40"/>
      <c r="L451" s="40"/>
      <c r="M451" s="40"/>
      <c r="N451" s="40"/>
      <c r="O451" s="42"/>
      <c r="P451" s="42"/>
      <c r="R451" s="42"/>
      <c r="S451" s="40"/>
      <c r="T451" s="40"/>
      <c r="U451" s="40"/>
      <c r="V451" s="40"/>
      <c r="W451" s="40"/>
      <c r="X451" s="42"/>
      <c r="Y451" s="42"/>
      <c r="AA451" s="42"/>
    </row>
    <row r="452" spans="2:27" ht="15.75" customHeight="1">
      <c r="B452" s="40"/>
      <c r="C452" s="40"/>
      <c r="D452" s="40"/>
      <c r="F452" s="40"/>
      <c r="G452" s="40"/>
      <c r="H452" s="40"/>
      <c r="I452" s="40"/>
      <c r="J452" s="40"/>
      <c r="K452" s="40"/>
      <c r="L452" s="40"/>
      <c r="M452" s="40"/>
      <c r="N452" s="40"/>
      <c r="O452" s="42"/>
      <c r="P452" s="42"/>
      <c r="R452" s="42"/>
      <c r="S452" s="40"/>
      <c r="T452" s="40"/>
      <c r="U452" s="40"/>
      <c r="V452" s="40"/>
      <c r="W452" s="40"/>
      <c r="X452" s="42"/>
      <c r="Y452" s="42"/>
      <c r="AA452" s="42"/>
    </row>
    <row r="453" spans="2:27" ht="15.75" customHeight="1">
      <c r="B453" s="40"/>
      <c r="C453" s="40"/>
      <c r="D453" s="40"/>
      <c r="F453" s="40"/>
      <c r="G453" s="40"/>
      <c r="H453" s="40"/>
      <c r="I453" s="40"/>
      <c r="J453" s="40"/>
      <c r="K453" s="40"/>
      <c r="L453" s="40"/>
      <c r="M453" s="40"/>
      <c r="N453" s="40"/>
      <c r="O453" s="42"/>
      <c r="P453" s="42"/>
      <c r="R453" s="42"/>
      <c r="S453" s="40"/>
      <c r="T453" s="40"/>
      <c r="U453" s="40"/>
      <c r="V453" s="40"/>
      <c r="W453" s="40"/>
      <c r="X453" s="42"/>
      <c r="Y453" s="42"/>
      <c r="AA453" s="42"/>
    </row>
    <row r="454" spans="2:27" ht="15.75" customHeight="1">
      <c r="B454" s="40"/>
      <c r="C454" s="40"/>
      <c r="D454" s="40"/>
      <c r="F454" s="40"/>
      <c r="G454" s="40"/>
      <c r="H454" s="40"/>
      <c r="I454" s="40"/>
      <c r="J454" s="40"/>
      <c r="K454" s="40"/>
      <c r="L454" s="40"/>
      <c r="M454" s="40"/>
      <c r="N454" s="40"/>
      <c r="O454" s="42"/>
      <c r="P454" s="42"/>
      <c r="R454" s="42"/>
      <c r="S454" s="40"/>
      <c r="T454" s="40"/>
      <c r="U454" s="40"/>
      <c r="V454" s="40"/>
      <c r="W454" s="40"/>
      <c r="X454" s="42"/>
      <c r="Y454" s="42"/>
      <c r="AA454" s="42"/>
    </row>
    <row r="455" spans="2:27" ht="15.75" customHeight="1">
      <c r="B455" s="40"/>
      <c r="C455" s="40"/>
      <c r="D455" s="40"/>
      <c r="F455" s="40"/>
      <c r="G455" s="40"/>
      <c r="H455" s="40"/>
      <c r="I455" s="40"/>
      <c r="J455" s="40"/>
      <c r="K455" s="40"/>
      <c r="L455" s="40"/>
      <c r="M455" s="40"/>
      <c r="N455" s="40"/>
      <c r="O455" s="42"/>
      <c r="P455" s="42"/>
      <c r="R455" s="42"/>
      <c r="S455" s="40"/>
      <c r="T455" s="40"/>
      <c r="U455" s="40"/>
      <c r="V455" s="40"/>
      <c r="W455" s="40"/>
      <c r="X455" s="42"/>
      <c r="Y455" s="42"/>
      <c r="AA455" s="42"/>
    </row>
    <row r="456" spans="2:27" ht="15.75" customHeight="1">
      <c r="B456" s="40"/>
      <c r="C456" s="40"/>
      <c r="D456" s="40"/>
      <c r="F456" s="40"/>
      <c r="G456" s="40"/>
      <c r="H456" s="40"/>
      <c r="I456" s="40"/>
      <c r="J456" s="40"/>
      <c r="K456" s="40"/>
      <c r="L456" s="40"/>
      <c r="M456" s="40"/>
      <c r="N456" s="40"/>
      <c r="O456" s="42"/>
      <c r="P456" s="42"/>
      <c r="R456" s="42"/>
      <c r="S456" s="40"/>
      <c r="T456" s="40"/>
      <c r="U456" s="40"/>
      <c r="V456" s="40"/>
      <c r="W456" s="40"/>
      <c r="X456" s="42"/>
      <c r="Y456" s="42"/>
      <c r="AA456" s="42"/>
    </row>
    <row r="457" spans="2:27" ht="15.75" customHeight="1">
      <c r="B457" s="40"/>
      <c r="C457" s="40"/>
      <c r="D457" s="40"/>
      <c r="F457" s="40"/>
      <c r="G457" s="40"/>
      <c r="H457" s="40"/>
      <c r="I457" s="40"/>
      <c r="J457" s="40"/>
      <c r="K457" s="40"/>
      <c r="L457" s="40"/>
      <c r="M457" s="40"/>
      <c r="N457" s="40"/>
      <c r="O457" s="42"/>
      <c r="P457" s="42"/>
      <c r="R457" s="42"/>
      <c r="S457" s="40"/>
      <c r="T457" s="40"/>
      <c r="U457" s="40"/>
      <c r="V457" s="40"/>
      <c r="W457" s="40"/>
      <c r="X457" s="42"/>
      <c r="Y457" s="42"/>
      <c r="AA457" s="42"/>
    </row>
    <row r="458" spans="2:27" ht="15.75" customHeight="1">
      <c r="B458" s="40"/>
      <c r="C458" s="40"/>
      <c r="D458" s="40"/>
      <c r="F458" s="40"/>
      <c r="G458" s="40"/>
      <c r="H458" s="40"/>
      <c r="I458" s="40"/>
      <c r="J458" s="40"/>
      <c r="K458" s="40"/>
      <c r="L458" s="40"/>
      <c r="M458" s="40"/>
      <c r="N458" s="40"/>
      <c r="O458" s="42"/>
      <c r="P458" s="42"/>
      <c r="R458" s="42"/>
      <c r="S458" s="40"/>
      <c r="T458" s="40"/>
      <c r="U458" s="40"/>
      <c r="V458" s="40"/>
      <c r="W458" s="40"/>
      <c r="X458" s="42"/>
      <c r="Y458" s="42"/>
      <c r="AA458" s="42"/>
    </row>
    <row r="459" spans="2:27" ht="15.75" customHeight="1">
      <c r="B459" s="40"/>
      <c r="C459" s="40"/>
      <c r="D459" s="40"/>
      <c r="F459" s="40"/>
      <c r="G459" s="40"/>
      <c r="H459" s="40"/>
      <c r="I459" s="40"/>
      <c r="J459" s="40"/>
      <c r="K459" s="40"/>
      <c r="L459" s="40"/>
      <c r="M459" s="40"/>
      <c r="N459" s="40"/>
      <c r="O459" s="42"/>
      <c r="P459" s="42"/>
      <c r="R459" s="42"/>
      <c r="S459" s="40"/>
      <c r="T459" s="40"/>
      <c r="U459" s="40"/>
      <c r="V459" s="40"/>
      <c r="W459" s="40"/>
      <c r="X459" s="42"/>
      <c r="Y459" s="42"/>
      <c r="AA459" s="42"/>
    </row>
    <row r="460" spans="2:27" ht="15.75" customHeight="1">
      <c r="B460" s="40"/>
      <c r="C460" s="40"/>
      <c r="D460" s="40"/>
      <c r="F460" s="40"/>
      <c r="G460" s="40"/>
      <c r="H460" s="40"/>
      <c r="I460" s="40"/>
      <c r="J460" s="40"/>
      <c r="K460" s="40"/>
      <c r="L460" s="40"/>
      <c r="M460" s="40"/>
      <c r="N460" s="40"/>
      <c r="O460" s="42"/>
      <c r="P460" s="42"/>
      <c r="R460" s="42"/>
      <c r="S460" s="40"/>
      <c r="T460" s="40"/>
      <c r="U460" s="40"/>
      <c r="V460" s="40"/>
      <c r="W460" s="40"/>
      <c r="X460" s="42"/>
      <c r="Y460" s="42"/>
      <c r="AA460" s="42"/>
    </row>
    <row r="461" spans="2:27" ht="15.75" customHeight="1">
      <c r="B461" s="40"/>
      <c r="C461" s="40"/>
      <c r="D461" s="40"/>
      <c r="F461" s="40"/>
      <c r="G461" s="40"/>
      <c r="H461" s="40"/>
      <c r="I461" s="40"/>
      <c r="J461" s="40"/>
      <c r="K461" s="40"/>
      <c r="L461" s="40"/>
      <c r="M461" s="40"/>
      <c r="N461" s="40"/>
      <c r="O461" s="42"/>
      <c r="P461" s="42"/>
      <c r="R461" s="42"/>
      <c r="S461" s="40"/>
      <c r="T461" s="40"/>
      <c r="U461" s="40"/>
      <c r="V461" s="40"/>
      <c r="W461" s="40"/>
      <c r="X461" s="42"/>
      <c r="Y461" s="42"/>
      <c r="AA461" s="42"/>
    </row>
    <row r="462" spans="2:27" ht="15.75" customHeight="1">
      <c r="B462" s="40"/>
      <c r="C462" s="40"/>
      <c r="D462" s="40"/>
      <c r="F462" s="40"/>
      <c r="G462" s="40"/>
      <c r="H462" s="40"/>
      <c r="I462" s="40"/>
      <c r="J462" s="40"/>
      <c r="K462" s="40"/>
      <c r="L462" s="40"/>
      <c r="M462" s="40"/>
      <c r="N462" s="40"/>
      <c r="O462" s="42"/>
      <c r="P462" s="42"/>
      <c r="R462" s="42"/>
      <c r="S462" s="40"/>
      <c r="T462" s="40"/>
      <c r="U462" s="40"/>
      <c r="V462" s="40"/>
      <c r="W462" s="40"/>
      <c r="X462" s="42"/>
      <c r="Y462" s="42"/>
      <c r="AA462" s="42"/>
    </row>
    <row r="463" spans="2:27" ht="15.75" customHeight="1">
      <c r="B463" s="40"/>
      <c r="C463" s="40"/>
      <c r="D463" s="40"/>
      <c r="F463" s="40"/>
      <c r="G463" s="40"/>
      <c r="H463" s="40"/>
      <c r="I463" s="40"/>
      <c r="J463" s="40"/>
      <c r="K463" s="40"/>
      <c r="L463" s="40"/>
      <c r="M463" s="40"/>
      <c r="N463" s="40"/>
      <c r="O463" s="42"/>
      <c r="P463" s="42"/>
      <c r="R463" s="42"/>
      <c r="S463" s="40"/>
      <c r="T463" s="40"/>
      <c r="U463" s="40"/>
      <c r="V463" s="40"/>
      <c r="W463" s="40"/>
      <c r="X463" s="42"/>
      <c r="Y463" s="42"/>
      <c r="AA463" s="42"/>
    </row>
    <row r="464" spans="2:27" ht="15.75" customHeight="1">
      <c r="B464" s="40"/>
      <c r="C464" s="40"/>
      <c r="D464" s="40"/>
      <c r="F464" s="40"/>
      <c r="G464" s="40"/>
      <c r="H464" s="40"/>
      <c r="I464" s="40"/>
      <c r="J464" s="40"/>
      <c r="K464" s="40"/>
      <c r="L464" s="40"/>
      <c r="M464" s="40"/>
      <c r="N464" s="40"/>
      <c r="O464" s="42"/>
      <c r="P464" s="42"/>
      <c r="R464" s="42"/>
      <c r="S464" s="40"/>
      <c r="T464" s="40"/>
      <c r="U464" s="40"/>
      <c r="V464" s="40"/>
      <c r="W464" s="40"/>
      <c r="X464" s="42"/>
      <c r="Y464" s="42"/>
      <c r="AA464" s="42"/>
    </row>
    <row r="465" spans="2:27" ht="15.75" customHeight="1">
      <c r="B465" s="40"/>
      <c r="C465" s="40"/>
      <c r="D465" s="40"/>
      <c r="F465" s="40"/>
      <c r="G465" s="40"/>
      <c r="H465" s="40"/>
      <c r="I465" s="40"/>
      <c r="J465" s="40"/>
      <c r="K465" s="40"/>
      <c r="L465" s="40"/>
      <c r="M465" s="40"/>
      <c r="N465" s="40"/>
      <c r="O465" s="42"/>
      <c r="P465" s="42"/>
      <c r="R465" s="42"/>
      <c r="S465" s="40"/>
      <c r="T465" s="40"/>
      <c r="U465" s="40"/>
      <c r="V465" s="40"/>
      <c r="W465" s="40"/>
      <c r="X465" s="42"/>
      <c r="Y465" s="42"/>
      <c r="AA465" s="42"/>
    </row>
    <row r="466" spans="2:27" ht="15.75" customHeight="1">
      <c r="B466" s="40"/>
      <c r="C466" s="40"/>
      <c r="D466" s="40"/>
      <c r="F466" s="40"/>
      <c r="G466" s="40"/>
      <c r="H466" s="40"/>
      <c r="I466" s="40"/>
      <c r="J466" s="40"/>
      <c r="K466" s="40"/>
      <c r="L466" s="40"/>
      <c r="M466" s="40"/>
      <c r="N466" s="40"/>
      <c r="O466" s="42"/>
      <c r="P466" s="42"/>
      <c r="R466" s="42"/>
      <c r="S466" s="40"/>
      <c r="T466" s="40"/>
      <c r="U466" s="40"/>
      <c r="V466" s="40"/>
      <c r="W466" s="40"/>
      <c r="X466" s="42"/>
      <c r="Y466" s="42"/>
      <c r="AA466" s="42"/>
    </row>
    <row r="467" spans="2:27" ht="15.75" customHeight="1">
      <c r="B467" s="40"/>
      <c r="C467" s="40"/>
      <c r="D467" s="40"/>
      <c r="F467" s="40"/>
      <c r="G467" s="40"/>
      <c r="H467" s="40"/>
      <c r="I467" s="40"/>
      <c r="J467" s="40"/>
      <c r="K467" s="40"/>
      <c r="L467" s="40"/>
      <c r="M467" s="40"/>
      <c r="N467" s="40"/>
      <c r="O467" s="42"/>
      <c r="P467" s="42"/>
      <c r="R467" s="42"/>
      <c r="S467" s="40"/>
      <c r="T467" s="40"/>
      <c r="U467" s="40"/>
      <c r="V467" s="40"/>
      <c r="W467" s="40"/>
      <c r="X467" s="42"/>
      <c r="Y467" s="42"/>
      <c r="AA467" s="42"/>
    </row>
    <row r="468" spans="2:27" ht="15.75" customHeight="1">
      <c r="B468" s="40"/>
      <c r="C468" s="40"/>
      <c r="D468" s="40"/>
      <c r="F468" s="40"/>
      <c r="G468" s="40"/>
      <c r="H468" s="40"/>
      <c r="I468" s="40"/>
      <c r="J468" s="40"/>
      <c r="K468" s="40"/>
      <c r="L468" s="40"/>
      <c r="M468" s="40"/>
      <c r="N468" s="40"/>
      <c r="O468" s="42"/>
      <c r="P468" s="42"/>
      <c r="R468" s="42"/>
      <c r="S468" s="40"/>
      <c r="T468" s="40"/>
      <c r="U468" s="40"/>
      <c r="V468" s="40"/>
      <c r="W468" s="40"/>
      <c r="X468" s="42"/>
      <c r="Y468" s="42"/>
      <c r="AA468" s="42"/>
    </row>
    <row r="469" spans="2:27" ht="15.75" customHeight="1">
      <c r="B469" s="40"/>
      <c r="C469" s="40"/>
      <c r="D469" s="40"/>
      <c r="F469" s="40"/>
      <c r="G469" s="40"/>
      <c r="H469" s="40"/>
      <c r="I469" s="40"/>
      <c r="J469" s="40"/>
      <c r="K469" s="40"/>
      <c r="L469" s="40"/>
      <c r="M469" s="40"/>
      <c r="N469" s="40"/>
      <c r="O469" s="42"/>
      <c r="P469" s="42"/>
      <c r="R469" s="42"/>
      <c r="S469" s="40"/>
      <c r="T469" s="40"/>
      <c r="U469" s="40"/>
      <c r="V469" s="40"/>
      <c r="W469" s="40"/>
      <c r="X469" s="42"/>
      <c r="Y469" s="42"/>
      <c r="AA469" s="42"/>
    </row>
    <row r="470" spans="2:27" ht="15.75" customHeight="1">
      <c r="B470" s="40"/>
      <c r="C470" s="40"/>
      <c r="D470" s="40"/>
      <c r="F470" s="40"/>
      <c r="G470" s="40"/>
      <c r="H470" s="40"/>
      <c r="I470" s="40"/>
      <c r="J470" s="40"/>
      <c r="K470" s="40"/>
      <c r="L470" s="40"/>
      <c r="M470" s="40"/>
      <c r="N470" s="40"/>
      <c r="O470" s="42"/>
      <c r="P470" s="42"/>
      <c r="R470" s="42"/>
      <c r="S470" s="40"/>
      <c r="T470" s="40"/>
      <c r="U470" s="40"/>
      <c r="V470" s="40"/>
      <c r="W470" s="40"/>
      <c r="X470" s="42"/>
      <c r="Y470" s="42"/>
      <c r="AA470" s="42"/>
    </row>
    <row r="471" spans="2:27" ht="15.75" customHeight="1">
      <c r="B471" s="40"/>
      <c r="C471" s="40"/>
      <c r="D471" s="40"/>
      <c r="F471" s="40"/>
      <c r="G471" s="40"/>
      <c r="H471" s="40"/>
      <c r="I471" s="40"/>
      <c r="J471" s="40"/>
      <c r="K471" s="40"/>
      <c r="L471" s="40"/>
      <c r="M471" s="40"/>
      <c r="N471" s="40"/>
      <c r="O471" s="42"/>
      <c r="P471" s="42"/>
      <c r="R471" s="42"/>
      <c r="S471" s="40"/>
      <c r="T471" s="40"/>
      <c r="U471" s="40"/>
      <c r="V471" s="40"/>
      <c r="W471" s="40"/>
      <c r="X471" s="42"/>
      <c r="Y471" s="42"/>
      <c r="AA471" s="42"/>
    </row>
    <row r="472" spans="2:27" ht="15.75" customHeight="1">
      <c r="B472" s="40"/>
      <c r="C472" s="40"/>
      <c r="D472" s="40"/>
      <c r="F472" s="40"/>
      <c r="G472" s="40"/>
      <c r="H472" s="40"/>
      <c r="I472" s="40"/>
      <c r="J472" s="40"/>
      <c r="K472" s="40"/>
      <c r="L472" s="40"/>
      <c r="M472" s="40"/>
      <c r="N472" s="40"/>
      <c r="O472" s="42"/>
      <c r="P472" s="42"/>
      <c r="R472" s="42"/>
      <c r="S472" s="40"/>
      <c r="T472" s="40"/>
      <c r="U472" s="40"/>
      <c r="V472" s="40"/>
      <c r="W472" s="40"/>
      <c r="X472" s="42"/>
      <c r="Y472" s="42"/>
      <c r="AA472" s="42"/>
    </row>
    <row r="473" spans="2:27" ht="15.75" customHeight="1">
      <c r="B473" s="40"/>
      <c r="C473" s="40"/>
      <c r="D473" s="40"/>
      <c r="F473" s="40"/>
      <c r="G473" s="40"/>
      <c r="H473" s="40"/>
      <c r="I473" s="40"/>
      <c r="J473" s="40"/>
      <c r="K473" s="40"/>
      <c r="L473" s="40"/>
      <c r="M473" s="40"/>
      <c r="N473" s="40"/>
      <c r="O473" s="42"/>
      <c r="P473" s="42"/>
      <c r="R473" s="42"/>
      <c r="S473" s="40"/>
      <c r="T473" s="40"/>
      <c r="U473" s="40"/>
      <c r="V473" s="40"/>
      <c r="W473" s="40"/>
      <c r="X473" s="42"/>
      <c r="Y473" s="42"/>
      <c r="AA473" s="42"/>
    </row>
    <row r="474" spans="2:27" ht="15.75" customHeight="1">
      <c r="B474" s="40"/>
      <c r="C474" s="40"/>
      <c r="D474" s="40"/>
      <c r="F474" s="40"/>
      <c r="G474" s="40"/>
      <c r="H474" s="40"/>
      <c r="I474" s="40"/>
      <c r="J474" s="40"/>
      <c r="K474" s="40"/>
      <c r="L474" s="40"/>
      <c r="M474" s="40"/>
      <c r="N474" s="40"/>
      <c r="O474" s="42"/>
      <c r="P474" s="42"/>
      <c r="R474" s="42"/>
      <c r="S474" s="40"/>
      <c r="T474" s="40"/>
      <c r="U474" s="40"/>
      <c r="V474" s="40"/>
      <c r="W474" s="40"/>
      <c r="X474" s="42"/>
      <c r="Y474" s="42"/>
      <c r="AA474" s="42"/>
    </row>
    <row r="475" spans="2:27" ht="15.75" customHeight="1">
      <c r="B475" s="40"/>
      <c r="C475" s="40"/>
      <c r="D475" s="40"/>
      <c r="F475" s="40"/>
      <c r="G475" s="40"/>
      <c r="H475" s="40"/>
      <c r="I475" s="40"/>
      <c r="J475" s="40"/>
      <c r="K475" s="40"/>
      <c r="L475" s="40"/>
      <c r="M475" s="40"/>
      <c r="N475" s="40"/>
      <c r="O475" s="42"/>
      <c r="P475" s="42"/>
      <c r="R475" s="42"/>
      <c r="S475" s="40"/>
      <c r="T475" s="40"/>
      <c r="U475" s="40"/>
      <c r="V475" s="40"/>
      <c r="W475" s="40"/>
      <c r="X475" s="42"/>
      <c r="Y475" s="42"/>
      <c r="AA475" s="42"/>
    </row>
    <row r="476" spans="2:27" ht="15.75" customHeight="1">
      <c r="B476" s="40"/>
      <c r="C476" s="40"/>
      <c r="D476" s="40"/>
      <c r="F476" s="40"/>
      <c r="G476" s="40"/>
      <c r="H476" s="40"/>
      <c r="I476" s="40"/>
      <c r="J476" s="40"/>
      <c r="K476" s="40"/>
      <c r="L476" s="40"/>
      <c r="M476" s="40"/>
      <c r="N476" s="40"/>
      <c r="O476" s="42"/>
      <c r="P476" s="42"/>
      <c r="R476" s="42"/>
      <c r="S476" s="40"/>
      <c r="T476" s="40"/>
      <c r="U476" s="40"/>
      <c r="V476" s="40"/>
      <c r="W476" s="40"/>
      <c r="X476" s="42"/>
      <c r="Y476" s="42"/>
      <c r="AA476" s="42"/>
    </row>
    <row r="477" spans="2:27" ht="15.75" customHeight="1">
      <c r="B477" s="40"/>
      <c r="C477" s="40"/>
      <c r="D477" s="40"/>
      <c r="F477" s="40"/>
      <c r="G477" s="40"/>
      <c r="H477" s="40"/>
      <c r="I477" s="40"/>
      <c r="J477" s="40"/>
      <c r="K477" s="40"/>
      <c r="L477" s="40"/>
      <c r="M477" s="40"/>
      <c r="N477" s="40"/>
      <c r="O477" s="42"/>
      <c r="P477" s="42"/>
      <c r="R477" s="42"/>
      <c r="S477" s="40"/>
      <c r="T477" s="40"/>
      <c r="U477" s="40"/>
      <c r="V477" s="40"/>
      <c r="W477" s="40"/>
      <c r="X477" s="42"/>
      <c r="Y477" s="42"/>
      <c r="AA477" s="42"/>
    </row>
    <row r="478" spans="2:27" ht="15.75" customHeight="1">
      <c r="B478" s="40"/>
      <c r="C478" s="40"/>
      <c r="D478" s="40"/>
      <c r="F478" s="40"/>
      <c r="G478" s="40"/>
      <c r="H478" s="40"/>
      <c r="I478" s="40"/>
      <c r="J478" s="40"/>
      <c r="K478" s="40"/>
      <c r="L478" s="40"/>
      <c r="M478" s="40"/>
      <c r="N478" s="40"/>
      <c r="O478" s="42"/>
      <c r="P478" s="42"/>
      <c r="R478" s="42"/>
      <c r="S478" s="40"/>
      <c r="T478" s="40"/>
      <c r="U478" s="40"/>
      <c r="V478" s="40"/>
      <c r="W478" s="40"/>
      <c r="X478" s="42"/>
      <c r="Y478" s="42"/>
      <c r="AA478" s="42"/>
    </row>
    <row r="479" spans="2:27" ht="15.75" customHeight="1">
      <c r="B479" s="40"/>
      <c r="C479" s="40"/>
      <c r="D479" s="40"/>
      <c r="F479" s="40"/>
      <c r="G479" s="40"/>
      <c r="H479" s="40"/>
      <c r="I479" s="40"/>
      <c r="J479" s="40"/>
      <c r="K479" s="40"/>
      <c r="L479" s="40"/>
      <c r="M479" s="40"/>
      <c r="N479" s="40"/>
      <c r="O479" s="42"/>
      <c r="P479" s="42"/>
      <c r="R479" s="42"/>
      <c r="S479" s="40"/>
      <c r="T479" s="40"/>
      <c r="U479" s="40"/>
      <c r="V479" s="40"/>
      <c r="W479" s="40"/>
      <c r="X479" s="42"/>
      <c r="Y479" s="42"/>
      <c r="AA479" s="42"/>
    </row>
    <row r="480" spans="2:27" ht="15.75" customHeight="1">
      <c r="B480" s="40"/>
      <c r="C480" s="40"/>
      <c r="D480" s="40"/>
      <c r="F480" s="40"/>
      <c r="G480" s="40"/>
      <c r="H480" s="40"/>
      <c r="I480" s="40"/>
      <c r="J480" s="40"/>
      <c r="K480" s="40"/>
      <c r="L480" s="40"/>
      <c r="M480" s="40"/>
      <c r="N480" s="40"/>
      <c r="O480" s="42"/>
      <c r="P480" s="42"/>
      <c r="R480" s="42"/>
      <c r="S480" s="40"/>
      <c r="T480" s="40"/>
      <c r="U480" s="40"/>
      <c r="V480" s="40"/>
      <c r="W480" s="40"/>
      <c r="X480" s="42"/>
      <c r="Y480" s="42"/>
      <c r="AA480" s="42"/>
    </row>
    <row r="481" spans="2:27" ht="15.75" customHeight="1">
      <c r="B481" s="40"/>
      <c r="C481" s="40"/>
      <c r="D481" s="40"/>
      <c r="F481" s="40"/>
      <c r="G481" s="40"/>
      <c r="H481" s="40"/>
      <c r="I481" s="40"/>
      <c r="J481" s="40"/>
      <c r="K481" s="40"/>
      <c r="L481" s="40"/>
      <c r="M481" s="40"/>
      <c r="N481" s="40"/>
      <c r="O481" s="42"/>
      <c r="P481" s="42"/>
      <c r="R481" s="42"/>
      <c r="S481" s="40"/>
      <c r="T481" s="40"/>
      <c r="U481" s="40"/>
      <c r="V481" s="40"/>
      <c r="W481" s="40"/>
      <c r="X481" s="42"/>
      <c r="Y481" s="42"/>
      <c r="AA481" s="42"/>
    </row>
    <row r="482" spans="2:27" ht="15.75" customHeight="1">
      <c r="B482" s="40"/>
      <c r="C482" s="40"/>
      <c r="D482" s="40"/>
      <c r="F482" s="40"/>
      <c r="G482" s="40"/>
      <c r="H482" s="40"/>
      <c r="I482" s="40"/>
      <c r="J482" s="40"/>
      <c r="K482" s="40"/>
      <c r="L482" s="40"/>
      <c r="M482" s="40"/>
      <c r="N482" s="40"/>
      <c r="O482" s="42"/>
      <c r="P482" s="42"/>
      <c r="R482" s="42"/>
      <c r="S482" s="40"/>
      <c r="T482" s="40"/>
      <c r="U482" s="40"/>
      <c r="V482" s="40"/>
      <c r="W482" s="40"/>
      <c r="X482" s="42"/>
      <c r="Y482" s="42"/>
      <c r="AA482" s="42"/>
    </row>
    <row r="483" spans="2:27" ht="15.75" customHeight="1">
      <c r="B483" s="40"/>
      <c r="C483" s="40"/>
      <c r="D483" s="40"/>
      <c r="F483" s="40"/>
      <c r="G483" s="40"/>
      <c r="H483" s="40"/>
      <c r="I483" s="40"/>
      <c r="J483" s="40"/>
      <c r="K483" s="40"/>
      <c r="L483" s="40"/>
      <c r="M483" s="40"/>
      <c r="N483" s="40"/>
      <c r="O483" s="42"/>
      <c r="P483" s="42"/>
      <c r="R483" s="42"/>
      <c r="S483" s="40"/>
      <c r="T483" s="40"/>
      <c r="U483" s="40"/>
      <c r="V483" s="40"/>
      <c r="W483" s="40"/>
      <c r="X483" s="42"/>
      <c r="Y483" s="42"/>
      <c r="AA483" s="42"/>
    </row>
    <row r="484" spans="2:27" ht="15.75" customHeight="1">
      <c r="B484" s="40"/>
      <c r="C484" s="40"/>
      <c r="D484" s="40"/>
      <c r="F484" s="40"/>
      <c r="G484" s="40"/>
      <c r="H484" s="40"/>
      <c r="I484" s="40"/>
      <c r="J484" s="40"/>
      <c r="K484" s="40"/>
      <c r="L484" s="40"/>
      <c r="M484" s="40"/>
      <c r="N484" s="40"/>
      <c r="O484" s="42"/>
      <c r="P484" s="42"/>
      <c r="R484" s="42"/>
      <c r="S484" s="40"/>
      <c r="T484" s="40"/>
      <c r="U484" s="40"/>
      <c r="V484" s="40"/>
      <c r="W484" s="40"/>
      <c r="X484" s="42"/>
      <c r="Y484" s="42"/>
      <c r="AA484" s="42"/>
    </row>
    <row r="485" spans="2:27" ht="15.75" customHeight="1">
      <c r="B485" s="40"/>
      <c r="C485" s="40"/>
      <c r="D485" s="40"/>
      <c r="F485" s="40"/>
      <c r="G485" s="40"/>
      <c r="H485" s="40"/>
      <c r="I485" s="40"/>
      <c r="J485" s="40"/>
      <c r="K485" s="40"/>
      <c r="L485" s="40"/>
      <c r="M485" s="40"/>
      <c r="N485" s="40"/>
      <c r="O485" s="42"/>
      <c r="P485" s="42"/>
      <c r="R485" s="42"/>
      <c r="S485" s="40"/>
      <c r="T485" s="40"/>
      <c r="U485" s="40"/>
      <c r="V485" s="40"/>
      <c r="W485" s="40"/>
      <c r="X485" s="42"/>
      <c r="Y485" s="42"/>
      <c r="AA485" s="42"/>
    </row>
    <row r="486" spans="2:27" ht="15.75" customHeight="1">
      <c r="B486" s="40"/>
      <c r="C486" s="40"/>
      <c r="D486" s="40"/>
      <c r="F486" s="40"/>
      <c r="G486" s="40"/>
      <c r="H486" s="40"/>
      <c r="I486" s="40"/>
      <c r="J486" s="40"/>
      <c r="K486" s="40"/>
      <c r="L486" s="40"/>
      <c r="M486" s="40"/>
      <c r="N486" s="40"/>
      <c r="O486" s="42"/>
      <c r="P486" s="42"/>
      <c r="R486" s="42"/>
      <c r="S486" s="40"/>
      <c r="T486" s="40"/>
      <c r="U486" s="40"/>
      <c r="V486" s="40"/>
      <c r="W486" s="40"/>
      <c r="X486" s="42"/>
      <c r="Y486" s="42"/>
      <c r="AA486" s="42"/>
    </row>
    <row r="487" spans="2:27" ht="15.75" customHeight="1">
      <c r="B487" s="40"/>
      <c r="C487" s="40"/>
      <c r="D487" s="40"/>
      <c r="F487" s="40"/>
      <c r="G487" s="40"/>
      <c r="H487" s="40"/>
      <c r="I487" s="40"/>
      <c r="J487" s="40"/>
      <c r="K487" s="40"/>
      <c r="L487" s="40"/>
      <c r="M487" s="40"/>
      <c r="N487" s="40"/>
      <c r="O487" s="42"/>
      <c r="P487" s="42"/>
      <c r="R487" s="42"/>
      <c r="S487" s="40"/>
      <c r="T487" s="40"/>
      <c r="U487" s="40"/>
      <c r="V487" s="40"/>
      <c r="W487" s="40"/>
      <c r="X487" s="42"/>
      <c r="Y487" s="42"/>
      <c r="AA487" s="42"/>
    </row>
    <row r="488" spans="2:27" ht="15.75" customHeight="1">
      <c r="B488" s="40"/>
      <c r="C488" s="40"/>
      <c r="D488" s="40"/>
      <c r="F488" s="40"/>
      <c r="G488" s="40"/>
      <c r="H488" s="40"/>
      <c r="I488" s="40"/>
      <c r="J488" s="40"/>
      <c r="K488" s="40"/>
      <c r="L488" s="40"/>
      <c r="M488" s="40"/>
      <c r="N488" s="40"/>
      <c r="O488" s="42"/>
      <c r="P488" s="42"/>
      <c r="R488" s="42"/>
      <c r="S488" s="40"/>
      <c r="T488" s="40"/>
      <c r="U488" s="40"/>
      <c r="V488" s="40"/>
      <c r="W488" s="40"/>
      <c r="X488" s="42"/>
      <c r="Y488" s="42"/>
      <c r="AA488" s="42"/>
    </row>
    <row r="489" spans="2:27" ht="15.75" customHeight="1">
      <c r="B489" s="40"/>
      <c r="C489" s="40"/>
      <c r="D489" s="40"/>
      <c r="F489" s="40"/>
      <c r="G489" s="40"/>
      <c r="H489" s="40"/>
      <c r="I489" s="40"/>
      <c r="J489" s="40"/>
      <c r="K489" s="40"/>
      <c r="L489" s="40"/>
      <c r="M489" s="40"/>
      <c r="N489" s="40"/>
      <c r="O489" s="42"/>
      <c r="P489" s="42"/>
      <c r="R489" s="42"/>
      <c r="S489" s="40"/>
      <c r="T489" s="40"/>
      <c r="U489" s="40"/>
      <c r="V489" s="40"/>
      <c r="W489" s="40"/>
      <c r="X489" s="42"/>
      <c r="Y489" s="42"/>
      <c r="AA489" s="42"/>
    </row>
    <row r="490" spans="2:27" ht="15.75" customHeight="1">
      <c r="B490" s="40"/>
      <c r="C490" s="40"/>
      <c r="D490" s="40"/>
      <c r="F490" s="40"/>
      <c r="G490" s="40"/>
      <c r="H490" s="40"/>
      <c r="I490" s="40"/>
      <c r="J490" s="40"/>
      <c r="K490" s="40"/>
      <c r="L490" s="40"/>
      <c r="M490" s="40"/>
      <c r="N490" s="40"/>
      <c r="O490" s="42"/>
      <c r="P490" s="42"/>
      <c r="R490" s="42"/>
      <c r="S490" s="40"/>
      <c r="T490" s="40"/>
      <c r="U490" s="40"/>
      <c r="V490" s="40"/>
      <c r="W490" s="40"/>
      <c r="X490" s="42"/>
      <c r="Y490" s="42"/>
      <c r="AA490" s="42"/>
    </row>
    <row r="491" spans="2:27" ht="15.75" customHeight="1">
      <c r="B491" s="40"/>
      <c r="C491" s="40"/>
      <c r="D491" s="40"/>
      <c r="F491" s="40"/>
      <c r="G491" s="40"/>
      <c r="H491" s="40"/>
      <c r="I491" s="40"/>
      <c r="J491" s="40"/>
      <c r="K491" s="40"/>
      <c r="L491" s="40"/>
      <c r="M491" s="40"/>
      <c r="N491" s="40"/>
      <c r="O491" s="42"/>
      <c r="P491" s="42"/>
      <c r="R491" s="42"/>
      <c r="S491" s="40"/>
      <c r="T491" s="40"/>
      <c r="U491" s="40"/>
      <c r="V491" s="40"/>
      <c r="W491" s="40"/>
      <c r="X491" s="42"/>
      <c r="Y491" s="42"/>
      <c r="AA491" s="42"/>
    </row>
    <row r="492" spans="2:27" ht="15.75" customHeight="1">
      <c r="B492" s="40"/>
      <c r="C492" s="40"/>
      <c r="D492" s="40"/>
      <c r="F492" s="40"/>
      <c r="G492" s="40"/>
      <c r="H492" s="40"/>
      <c r="I492" s="40"/>
      <c r="J492" s="40"/>
      <c r="K492" s="40"/>
      <c r="L492" s="40"/>
      <c r="M492" s="40"/>
      <c r="N492" s="40"/>
      <c r="O492" s="42"/>
      <c r="P492" s="42"/>
      <c r="R492" s="42"/>
      <c r="S492" s="40"/>
      <c r="T492" s="40"/>
      <c r="U492" s="40"/>
      <c r="V492" s="40"/>
      <c r="W492" s="40"/>
      <c r="X492" s="42"/>
      <c r="Y492" s="42"/>
      <c r="AA492" s="42"/>
    </row>
    <row r="493" spans="2:27" ht="15.75" customHeight="1">
      <c r="B493" s="40"/>
      <c r="C493" s="40"/>
      <c r="D493" s="40"/>
      <c r="F493" s="40"/>
      <c r="G493" s="40"/>
      <c r="H493" s="40"/>
      <c r="I493" s="40"/>
      <c r="J493" s="40"/>
      <c r="K493" s="40"/>
      <c r="L493" s="40"/>
      <c r="M493" s="40"/>
      <c r="N493" s="40"/>
      <c r="O493" s="42"/>
      <c r="P493" s="42"/>
      <c r="R493" s="42"/>
      <c r="S493" s="40"/>
      <c r="T493" s="40"/>
      <c r="U493" s="40"/>
      <c r="V493" s="40"/>
      <c r="W493" s="40"/>
      <c r="X493" s="42"/>
      <c r="Y493" s="42"/>
      <c r="AA493" s="42"/>
    </row>
    <row r="494" spans="2:27" ht="15.75" customHeight="1">
      <c r="B494" s="40"/>
      <c r="C494" s="40"/>
      <c r="D494" s="40"/>
      <c r="F494" s="40"/>
      <c r="G494" s="40"/>
      <c r="H494" s="40"/>
      <c r="I494" s="40"/>
      <c r="J494" s="40"/>
      <c r="K494" s="40"/>
      <c r="L494" s="40"/>
      <c r="M494" s="40"/>
      <c r="N494" s="40"/>
      <c r="O494" s="42"/>
      <c r="P494" s="42"/>
      <c r="R494" s="42"/>
      <c r="S494" s="40"/>
      <c r="T494" s="40"/>
      <c r="U494" s="40"/>
      <c r="V494" s="40"/>
      <c r="W494" s="40"/>
      <c r="X494" s="42"/>
      <c r="Y494" s="42"/>
      <c r="AA494" s="42"/>
    </row>
    <row r="495" spans="2:27" ht="15.75" customHeight="1">
      <c r="B495" s="40"/>
      <c r="C495" s="40"/>
      <c r="D495" s="40"/>
      <c r="F495" s="40"/>
      <c r="G495" s="40"/>
      <c r="H495" s="40"/>
      <c r="I495" s="40"/>
      <c r="J495" s="40"/>
      <c r="K495" s="40"/>
      <c r="L495" s="40"/>
      <c r="M495" s="40"/>
      <c r="N495" s="40"/>
      <c r="O495" s="42"/>
      <c r="P495" s="42"/>
      <c r="R495" s="42"/>
      <c r="S495" s="40"/>
      <c r="T495" s="40"/>
      <c r="U495" s="40"/>
      <c r="V495" s="40"/>
      <c r="W495" s="40"/>
      <c r="X495" s="42"/>
      <c r="Y495" s="42"/>
      <c r="AA495" s="42"/>
    </row>
    <row r="496" spans="2:27" ht="15.75" customHeight="1">
      <c r="B496" s="40"/>
      <c r="C496" s="40"/>
      <c r="D496" s="40"/>
      <c r="F496" s="40"/>
      <c r="G496" s="40"/>
      <c r="H496" s="40"/>
      <c r="I496" s="40"/>
      <c r="J496" s="40"/>
      <c r="K496" s="40"/>
      <c r="L496" s="40"/>
      <c r="M496" s="40"/>
      <c r="N496" s="40"/>
      <c r="O496" s="42"/>
      <c r="P496" s="42"/>
      <c r="R496" s="42"/>
      <c r="S496" s="40"/>
      <c r="T496" s="40"/>
      <c r="U496" s="40"/>
      <c r="V496" s="40"/>
      <c r="W496" s="40"/>
      <c r="X496" s="42"/>
      <c r="Y496" s="42"/>
      <c r="AA496" s="42"/>
    </row>
    <row r="497" spans="2:27" ht="15.75" customHeight="1">
      <c r="B497" s="40"/>
      <c r="C497" s="40"/>
      <c r="D497" s="40"/>
      <c r="F497" s="40"/>
      <c r="G497" s="40"/>
      <c r="H497" s="40"/>
      <c r="I497" s="40"/>
      <c r="J497" s="40"/>
      <c r="K497" s="40"/>
      <c r="L497" s="40"/>
      <c r="M497" s="40"/>
      <c r="N497" s="40"/>
      <c r="O497" s="42"/>
      <c r="P497" s="42"/>
      <c r="R497" s="42"/>
      <c r="S497" s="40"/>
      <c r="T497" s="40"/>
      <c r="U497" s="40"/>
      <c r="V497" s="40"/>
      <c r="W497" s="40"/>
      <c r="X497" s="42"/>
      <c r="Y497" s="42"/>
      <c r="AA497" s="42"/>
    </row>
    <row r="498" spans="2:27" ht="15.75" customHeight="1">
      <c r="B498" s="40"/>
      <c r="C498" s="40"/>
      <c r="D498" s="40"/>
      <c r="F498" s="40"/>
      <c r="G498" s="40"/>
      <c r="H498" s="40"/>
      <c r="I498" s="40"/>
      <c r="J498" s="40"/>
      <c r="K498" s="40"/>
      <c r="L498" s="40"/>
      <c r="M498" s="40"/>
      <c r="N498" s="40"/>
      <c r="O498" s="42"/>
      <c r="P498" s="42"/>
      <c r="R498" s="42"/>
      <c r="S498" s="40"/>
      <c r="T498" s="40"/>
      <c r="U498" s="40"/>
      <c r="V498" s="40"/>
      <c r="W498" s="40"/>
      <c r="X498" s="42"/>
      <c r="Y498" s="42"/>
      <c r="AA498" s="42"/>
    </row>
    <row r="499" spans="2:27" ht="15.75" customHeight="1">
      <c r="B499" s="40"/>
      <c r="C499" s="40"/>
      <c r="D499" s="40"/>
      <c r="F499" s="40"/>
      <c r="G499" s="40"/>
      <c r="H499" s="40"/>
      <c r="I499" s="40"/>
      <c r="J499" s="40"/>
      <c r="K499" s="40"/>
      <c r="L499" s="40"/>
      <c r="M499" s="40"/>
      <c r="N499" s="40"/>
      <c r="O499" s="42"/>
      <c r="P499" s="42"/>
      <c r="R499" s="42"/>
      <c r="S499" s="40"/>
      <c r="T499" s="40"/>
      <c r="U499" s="40"/>
      <c r="V499" s="40"/>
      <c r="W499" s="40"/>
      <c r="X499" s="42"/>
      <c r="Y499" s="42"/>
      <c r="AA499" s="42"/>
    </row>
    <row r="500" spans="2:27" ht="15.75" customHeight="1">
      <c r="B500" s="40"/>
      <c r="C500" s="40"/>
      <c r="D500" s="40"/>
      <c r="F500" s="40"/>
      <c r="G500" s="40"/>
      <c r="H500" s="40"/>
      <c r="I500" s="40"/>
      <c r="J500" s="40"/>
      <c r="K500" s="40"/>
      <c r="L500" s="40"/>
      <c r="M500" s="40"/>
      <c r="N500" s="40"/>
      <c r="O500" s="42"/>
      <c r="P500" s="42"/>
      <c r="R500" s="42"/>
      <c r="S500" s="40"/>
      <c r="T500" s="40"/>
      <c r="U500" s="40"/>
      <c r="V500" s="40"/>
      <c r="W500" s="40"/>
      <c r="X500" s="42"/>
      <c r="Y500" s="42"/>
      <c r="AA500" s="42"/>
    </row>
    <row r="501" spans="2:27" ht="15.75" customHeight="1">
      <c r="B501" s="40"/>
      <c r="C501" s="40"/>
      <c r="D501" s="40"/>
      <c r="F501" s="40"/>
      <c r="G501" s="40"/>
      <c r="H501" s="40"/>
      <c r="I501" s="40"/>
      <c r="J501" s="40"/>
      <c r="K501" s="40"/>
      <c r="L501" s="40"/>
      <c r="M501" s="40"/>
      <c r="N501" s="40"/>
      <c r="O501" s="42"/>
      <c r="P501" s="42"/>
      <c r="R501" s="42"/>
      <c r="S501" s="40"/>
      <c r="T501" s="40"/>
      <c r="U501" s="40"/>
      <c r="V501" s="40"/>
      <c r="W501" s="40"/>
      <c r="X501" s="42"/>
      <c r="Y501" s="42"/>
      <c r="AA501" s="42"/>
    </row>
    <row r="502" spans="2:27" ht="15.75" customHeight="1">
      <c r="B502" s="40"/>
      <c r="C502" s="40"/>
      <c r="D502" s="40"/>
      <c r="F502" s="40"/>
      <c r="G502" s="40"/>
      <c r="H502" s="40"/>
      <c r="I502" s="40"/>
      <c r="J502" s="40"/>
      <c r="K502" s="40"/>
      <c r="L502" s="40"/>
      <c r="M502" s="40"/>
      <c r="N502" s="40"/>
      <c r="O502" s="42"/>
      <c r="P502" s="42"/>
      <c r="R502" s="42"/>
      <c r="S502" s="40"/>
      <c r="T502" s="40"/>
      <c r="U502" s="40"/>
      <c r="V502" s="40"/>
      <c r="W502" s="40"/>
      <c r="X502" s="42"/>
      <c r="Y502" s="42"/>
      <c r="AA502" s="42"/>
    </row>
    <row r="503" spans="2:27" ht="15.75" customHeight="1">
      <c r="B503" s="40"/>
      <c r="C503" s="40"/>
      <c r="D503" s="40"/>
      <c r="F503" s="40"/>
      <c r="G503" s="40"/>
      <c r="H503" s="40"/>
      <c r="I503" s="40"/>
      <c r="J503" s="40"/>
      <c r="K503" s="40"/>
      <c r="L503" s="40"/>
      <c r="M503" s="40"/>
      <c r="N503" s="40"/>
      <c r="O503" s="42"/>
      <c r="P503" s="42"/>
      <c r="R503" s="42"/>
      <c r="S503" s="40"/>
      <c r="T503" s="40"/>
      <c r="U503" s="40"/>
      <c r="V503" s="40"/>
      <c r="W503" s="40"/>
      <c r="X503" s="42"/>
      <c r="Y503" s="42"/>
      <c r="AA503" s="42"/>
    </row>
    <row r="504" spans="2:27" ht="15.75" customHeight="1">
      <c r="B504" s="40"/>
      <c r="C504" s="40"/>
      <c r="D504" s="40"/>
      <c r="F504" s="40"/>
      <c r="G504" s="40"/>
      <c r="H504" s="40"/>
      <c r="I504" s="40"/>
      <c r="J504" s="40"/>
      <c r="K504" s="40"/>
      <c r="L504" s="40"/>
      <c r="M504" s="40"/>
      <c r="N504" s="40"/>
      <c r="O504" s="42"/>
      <c r="P504" s="42"/>
      <c r="R504" s="42"/>
      <c r="S504" s="40"/>
      <c r="T504" s="40"/>
      <c r="U504" s="40"/>
      <c r="V504" s="40"/>
      <c r="W504" s="40"/>
      <c r="X504" s="42"/>
      <c r="Y504" s="42"/>
      <c r="AA504" s="42"/>
    </row>
    <row r="505" spans="2:27" ht="15.75" customHeight="1">
      <c r="B505" s="40"/>
      <c r="C505" s="40"/>
      <c r="D505" s="40"/>
      <c r="F505" s="40"/>
      <c r="G505" s="40"/>
      <c r="H505" s="40"/>
      <c r="I505" s="40"/>
      <c r="J505" s="40"/>
      <c r="K505" s="40"/>
      <c r="L505" s="40"/>
      <c r="M505" s="40"/>
      <c r="N505" s="40"/>
      <c r="O505" s="42"/>
      <c r="P505" s="42"/>
      <c r="R505" s="42"/>
      <c r="S505" s="40"/>
      <c r="T505" s="40"/>
      <c r="U505" s="40"/>
      <c r="V505" s="40"/>
      <c r="W505" s="40"/>
      <c r="X505" s="42"/>
      <c r="Y505" s="42"/>
      <c r="AA505" s="42"/>
    </row>
    <row r="506" spans="2:27" ht="15.75" customHeight="1">
      <c r="B506" s="40"/>
      <c r="C506" s="40"/>
      <c r="D506" s="40"/>
      <c r="F506" s="40"/>
      <c r="G506" s="40"/>
      <c r="H506" s="40"/>
      <c r="I506" s="40"/>
      <c r="J506" s="40"/>
      <c r="K506" s="40"/>
      <c r="L506" s="40"/>
      <c r="M506" s="40"/>
      <c r="N506" s="40"/>
      <c r="O506" s="42"/>
      <c r="P506" s="42"/>
      <c r="R506" s="42"/>
      <c r="S506" s="40"/>
      <c r="T506" s="40"/>
      <c r="U506" s="40"/>
      <c r="V506" s="40"/>
      <c r="W506" s="40"/>
      <c r="X506" s="42"/>
      <c r="Y506" s="42"/>
      <c r="AA506" s="42"/>
    </row>
    <row r="507" spans="2:27" ht="15.75" customHeight="1">
      <c r="B507" s="40"/>
      <c r="C507" s="40"/>
      <c r="D507" s="40"/>
      <c r="F507" s="40"/>
      <c r="G507" s="40"/>
      <c r="H507" s="40"/>
      <c r="I507" s="40"/>
      <c r="J507" s="40"/>
      <c r="K507" s="40"/>
      <c r="L507" s="40"/>
      <c r="M507" s="40"/>
      <c r="N507" s="40"/>
      <c r="O507" s="42"/>
      <c r="P507" s="42"/>
      <c r="R507" s="42"/>
      <c r="S507" s="40"/>
      <c r="T507" s="40"/>
      <c r="U507" s="40"/>
      <c r="V507" s="40"/>
      <c r="W507" s="40"/>
      <c r="X507" s="42"/>
      <c r="Y507" s="42"/>
      <c r="AA507" s="42"/>
    </row>
    <row r="508" spans="2:27" ht="15.75" customHeight="1">
      <c r="B508" s="40"/>
      <c r="C508" s="40"/>
      <c r="D508" s="40"/>
      <c r="F508" s="40"/>
      <c r="G508" s="40"/>
      <c r="H508" s="40"/>
      <c r="I508" s="40"/>
      <c r="J508" s="40"/>
      <c r="K508" s="40"/>
      <c r="L508" s="40"/>
      <c r="M508" s="40"/>
      <c r="N508" s="40"/>
      <c r="O508" s="42"/>
      <c r="P508" s="42"/>
      <c r="R508" s="42"/>
      <c r="S508" s="40"/>
      <c r="T508" s="40"/>
      <c r="U508" s="40"/>
      <c r="V508" s="40"/>
      <c r="W508" s="40"/>
      <c r="X508" s="42"/>
      <c r="Y508" s="42"/>
      <c r="AA508" s="42"/>
    </row>
    <row r="509" spans="2:27" ht="15.75" customHeight="1">
      <c r="B509" s="40"/>
      <c r="C509" s="40"/>
      <c r="D509" s="40"/>
      <c r="F509" s="40"/>
      <c r="G509" s="40"/>
      <c r="H509" s="40"/>
      <c r="I509" s="40"/>
      <c r="J509" s="40"/>
      <c r="K509" s="40"/>
      <c r="L509" s="40"/>
      <c r="M509" s="40"/>
      <c r="N509" s="40"/>
      <c r="O509" s="42"/>
      <c r="P509" s="42"/>
      <c r="R509" s="42"/>
      <c r="S509" s="40"/>
      <c r="T509" s="40"/>
      <c r="U509" s="40"/>
      <c r="V509" s="40"/>
      <c r="W509" s="40"/>
      <c r="X509" s="42"/>
      <c r="Y509" s="42"/>
      <c r="AA509" s="42"/>
    </row>
    <row r="510" spans="2:27" ht="15.75" customHeight="1">
      <c r="B510" s="40"/>
      <c r="C510" s="40"/>
      <c r="D510" s="40"/>
      <c r="F510" s="40"/>
      <c r="G510" s="40"/>
      <c r="H510" s="40"/>
      <c r="I510" s="40"/>
      <c r="J510" s="40"/>
      <c r="K510" s="40"/>
      <c r="L510" s="40"/>
      <c r="M510" s="40"/>
      <c r="N510" s="40"/>
      <c r="O510" s="42"/>
      <c r="P510" s="42"/>
      <c r="R510" s="42"/>
      <c r="S510" s="40"/>
      <c r="T510" s="40"/>
      <c r="U510" s="40"/>
      <c r="V510" s="40"/>
      <c r="W510" s="40"/>
      <c r="X510" s="42"/>
      <c r="Y510" s="42"/>
      <c r="AA510" s="42"/>
    </row>
    <row r="511" spans="2:27" ht="15.75" customHeight="1">
      <c r="B511" s="40"/>
      <c r="C511" s="40"/>
      <c r="D511" s="40"/>
      <c r="F511" s="40"/>
      <c r="G511" s="40"/>
      <c r="H511" s="40"/>
      <c r="I511" s="40"/>
      <c r="J511" s="40"/>
      <c r="K511" s="40"/>
      <c r="L511" s="40"/>
      <c r="M511" s="40"/>
      <c r="N511" s="40"/>
      <c r="O511" s="42"/>
      <c r="P511" s="42"/>
      <c r="R511" s="42"/>
      <c r="S511" s="40"/>
      <c r="T511" s="40"/>
      <c r="U511" s="40"/>
      <c r="V511" s="40"/>
      <c r="W511" s="40"/>
      <c r="X511" s="42"/>
      <c r="Y511" s="42"/>
      <c r="AA511" s="42"/>
    </row>
    <row r="512" spans="2:27" ht="15.75" customHeight="1">
      <c r="B512" s="40"/>
      <c r="C512" s="40"/>
      <c r="D512" s="40"/>
      <c r="F512" s="40"/>
      <c r="G512" s="40"/>
      <c r="H512" s="40"/>
      <c r="I512" s="40"/>
      <c r="J512" s="40"/>
      <c r="K512" s="40"/>
      <c r="L512" s="40"/>
      <c r="M512" s="40"/>
      <c r="N512" s="40"/>
      <c r="O512" s="42"/>
      <c r="P512" s="42"/>
      <c r="R512" s="42"/>
      <c r="S512" s="40"/>
      <c r="T512" s="40"/>
      <c r="U512" s="40"/>
      <c r="V512" s="40"/>
      <c r="W512" s="40"/>
      <c r="X512" s="42"/>
      <c r="Y512" s="42"/>
      <c r="AA512" s="42"/>
    </row>
    <row r="513" spans="2:27" ht="15.75" customHeight="1">
      <c r="B513" s="40"/>
      <c r="C513" s="40"/>
      <c r="D513" s="40"/>
      <c r="F513" s="40"/>
      <c r="G513" s="40"/>
      <c r="H513" s="40"/>
      <c r="I513" s="40"/>
      <c r="J513" s="40"/>
      <c r="K513" s="40"/>
      <c r="L513" s="40"/>
      <c r="M513" s="40"/>
      <c r="N513" s="40"/>
      <c r="O513" s="42"/>
      <c r="P513" s="42"/>
      <c r="R513" s="42"/>
      <c r="S513" s="40"/>
      <c r="T513" s="40"/>
      <c r="U513" s="40"/>
      <c r="V513" s="40"/>
      <c r="W513" s="40"/>
      <c r="X513" s="42"/>
      <c r="Y513" s="42"/>
      <c r="AA513" s="42"/>
    </row>
    <row r="514" spans="2:27" ht="15.75" customHeight="1">
      <c r="B514" s="40"/>
      <c r="C514" s="40"/>
      <c r="D514" s="40"/>
      <c r="F514" s="40"/>
      <c r="G514" s="40"/>
      <c r="H514" s="40"/>
      <c r="I514" s="40"/>
      <c r="J514" s="40"/>
      <c r="K514" s="40"/>
      <c r="L514" s="40"/>
      <c r="M514" s="40"/>
      <c r="N514" s="40"/>
      <c r="O514" s="42"/>
      <c r="P514" s="42"/>
      <c r="R514" s="42"/>
      <c r="S514" s="40"/>
      <c r="T514" s="40"/>
      <c r="U514" s="40"/>
      <c r="V514" s="40"/>
      <c r="W514" s="40"/>
      <c r="X514" s="42"/>
      <c r="Y514" s="42"/>
      <c r="AA514" s="42"/>
    </row>
    <row r="515" spans="2:27" ht="15.75" customHeight="1">
      <c r="B515" s="40"/>
      <c r="C515" s="40"/>
      <c r="D515" s="40"/>
      <c r="F515" s="40"/>
      <c r="G515" s="40"/>
      <c r="H515" s="40"/>
      <c r="I515" s="40"/>
      <c r="J515" s="40"/>
      <c r="K515" s="40"/>
      <c r="L515" s="40"/>
      <c r="M515" s="40"/>
      <c r="N515" s="40"/>
      <c r="O515" s="42"/>
      <c r="P515" s="42"/>
      <c r="R515" s="42"/>
      <c r="S515" s="40"/>
      <c r="T515" s="40"/>
      <c r="U515" s="40"/>
      <c r="V515" s="40"/>
      <c r="W515" s="40"/>
      <c r="X515" s="42"/>
      <c r="Y515" s="42"/>
      <c r="AA515" s="42"/>
    </row>
    <row r="516" spans="2:27" ht="15.75" customHeight="1">
      <c r="B516" s="40"/>
      <c r="C516" s="40"/>
      <c r="D516" s="40"/>
      <c r="F516" s="40"/>
      <c r="G516" s="40"/>
      <c r="H516" s="40"/>
      <c r="I516" s="40"/>
      <c r="J516" s="40"/>
      <c r="K516" s="40"/>
      <c r="L516" s="40"/>
      <c r="M516" s="40"/>
      <c r="N516" s="40"/>
      <c r="O516" s="42"/>
      <c r="P516" s="42"/>
      <c r="R516" s="42"/>
      <c r="S516" s="40"/>
      <c r="T516" s="40"/>
      <c r="U516" s="40"/>
      <c r="V516" s="40"/>
      <c r="W516" s="40"/>
      <c r="X516" s="42"/>
      <c r="Y516" s="42"/>
      <c r="AA516" s="42"/>
    </row>
    <row r="517" spans="2:27" ht="15.75" customHeight="1">
      <c r="B517" s="40"/>
      <c r="C517" s="40"/>
      <c r="D517" s="40"/>
      <c r="F517" s="40"/>
      <c r="G517" s="40"/>
      <c r="H517" s="40"/>
      <c r="I517" s="40"/>
      <c r="J517" s="40"/>
      <c r="K517" s="40"/>
      <c r="L517" s="40"/>
      <c r="M517" s="40"/>
      <c r="N517" s="40"/>
      <c r="O517" s="42"/>
      <c r="P517" s="42"/>
      <c r="R517" s="42"/>
      <c r="S517" s="40"/>
      <c r="T517" s="40"/>
      <c r="U517" s="40"/>
      <c r="V517" s="40"/>
      <c r="W517" s="40"/>
      <c r="X517" s="42"/>
      <c r="Y517" s="42"/>
      <c r="AA517" s="42"/>
    </row>
    <row r="518" spans="2:27" ht="15.75" customHeight="1">
      <c r="B518" s="40"/>
      <c r="C518" s="40"/>
      <c r="D518" s="40"/>
      <c r="F518" s="40"/>
      <c r="G518" s="40"/>
      <c r="H518" s="40"/>
      <c r="I518" s="40"/>
      <c r="J518" s="40"/>
      <c r="K518" s="40"/>
      <c r="L518" s="40"/>
      <c r="M518" s="40"/>
      <c r="N518" s="40"/>
      <c r="O518" s="42"/>
      <c r="P518" s="42"/>
      <c r="R518" s="42"/>
      <c r="S518" s="40"/>
      <c r="T518" s="40"/>
      <c r="U518" s="40"/>
      <c r="V518" s="40"/>
      <c r="W518" s="40"/>
      <c r="X518" s="42"/>
      <c r="Y518" s="42"/>
      <c r="AA518" s="42"/>
    </row>
    <row r="519" spans="2:27" ht="15.75" customHeight="1">
      <c r="B519" s="40"/>
      <c r="C519" s="40"/>
      <c r="D519" s="40"/>
      <c r="F519" s="40"/>
      <c r="G519" s="40"/>
      <c r="H519" s="40"/>
      <c r="I519" s="40"/>
      <c r="J519" s="40"/>
      <c r="K519" s="40"/>
      <c r="L519" s="40"/>
      <c r="M519" s="40"/>
      <c r="N519" s="40"/>
      <c r="O519" s="42"/>
      <c r="P519" s="42"/>
      <c r="R519" s="42"/>
      <c r="S519" s="40"/>
      <c r="T519" s="40"/>
      <c r="U519" s="40"/>
      <c r="V519" s="40"/>
      <c r="W519" s="40"/>
      <c r="X519" s="42"/>
      <c r="Y519" s="42"/>
      <c r="AA519" s="42"/>
    </row>
    <row r="520" spans="2:27" ht="15.75" customHeight="1">
      <c r="B520" s="40"/>
      <c r="C520" s="40"/>
      <c r="D520" s="40"/>
      <c r="F520" s="40"/>
      <c r="G520" s="40"/>
      <c r="H520" s="40"/>
      <c r="I520" s="40"/>
      <c r="J520" s="40"/>
      <c r="K520" s="40"/>
      <c r="L520" s="40"/>
      <c r="M520" s="40"/>
      <c r="N520" s="40"/>
      <c r="O520" s="42"/>
      <c r="P520" s="42"/>
      <c r="R520" s="42"/>
      <c r="S520" s="40"/>
      <c r="T520" s="40"/>
      <c r="U520" s="40"/>
      <c r="V520" s="40"/>
      <c r="W520" s="40"/>
      <c r="X520" s="42"/>
      <c r="Y520" s="42"/>
      <c r="AA520" s="42"/>
    </row>
    <row r="521" spans="2:27" ht="15.75" customHeight="1">
      <c r="B521" s="40"/>
      <c r="C521" s="40"/>
      <c r="D521" s="40"/>
      <c r="F521" s="40"/>
      <c r="G521" s="40"/>
      <c r="H521" s="40"/>
      <c r="I521" s="40"/>
      <c r="J521" s="40"/>
      <c r="K521" s="40"/>
      <c r="L521" s="40"/>
      <c r="M521" s="40"/>
      <c r="N521" s="40"/>
      <c r="O521" s="42"/>
      <c r="P521" s="42"/>
      <c r="R521" s="42"/>
      <c r="S521" s="40"/>
      <c r="T521" s="40"/>
      <c r="U521" s="40"/>
      <c r="V521" s="40"/>
      <c r="W521" s="40"/>
      <c r="X521" s="42"/>
      <c r="Y521" s="42"/>
      <c r="AA521" s="42"/>
    </row>
    <row r="522" spans="2:27" ht="15.75" customHeight="1">
      <c r="B522" s="40"/>
      <c r="C522" s="40"/>
      <c r="D522" s="40"/>
      <c r="F522" s="40"/>
      <c r="G522" s="40"/>
      <c r="H522" s="40"/>
      <c r="I522" s="40"/>
      <c r="J522" s="40"/>
      <c r="K522" s="40"/>
      <c r="L522" s="40"/>
      <c r="M522" s="40"/>
      <c r="N522" s="40"/>
      <c r="O522" s="42"/>
      <c r="P522" s="42"/>
      <c r="R522" s="42"/>
      <c r="S522" s="40"/>
      <c r="T522" s="40"/>
      <c r="U522" s="40"/>
      <c r="V522" s="40"/>
      <c r="W522" s="40"/>
      <c r="X522" s="42"/>
      <c r="Y522" s="42"/>
      <c r="AA522" s="42"/>
    </row>
    <row r="523" spans="2:27" ht="15.75" customHeight="1">
      <c r="B523" s="40"/>
      <c r="C523" s="40"/>
      <c r="D523" s="40"/>
      <c r="F523" s="40"/>
      <c r="G523" s="40"/>
      <c r="H523" s="40"/>
      <c r="I523" s="40"/>
      <c r="J523" s="40"/>
      <c r="K523" s="40"/>
      <c r="L523" s="40"/>
      <c r="M523" s="40"/>
      <c r="N523" s="40"/>
      <c r="O523" s="42"/>
      <c r="P523" s="42"/>
      <c r="R523" s="42"/>
      <c r="S523" s="40"/>
      <c r="T523" s="40"/>
      <c r="U523" s="40"/>
      <c r="V523" s="40"/>
      <c r="W523" s="40"/>
      <c r="X523" s="42"/>
      <c r="Y523" s="42"/>
      <c r="AA523" s="42"/>
    </row>
    <row r="524" spans="2:27" ht="15.75" customHeight="1">
      <c r="B524" s="40"/>
      <c r="C524" s="40"/>
      <c r="D524" s="40"/>
      <c r="F524" s="40"/>
      <c r="G524" s="40"/>
      <c r="H524" s="40"/>
      <c r="I524" s="40"/>
      <c r="J524" s="40"/>
      <c r="K524" s="40"/>
      <c r="L524" s="40"/>
      <c r="M524" s="40"/>
      <c r="N524" s="40"/>
      <c r="O524" s="42"/>
      <c r="P524" s="42"/>
      <c r="R524" s="42"/>
      <c r="S524" s="40"/>
      <c r="T524" s="40"/>
      <c r="U524" s="40"/>
      <c r="V524" s="40"/>
      <c r="W524" s="40"/>
      <c r="X524" s="42"/>
      <c r="Y524" s="42"/>
      <c r="AA524" s="42"/>
    </row>
    <row r="525" spans="2:27" ht="15.75" customHeight="1">
      <c r="B525" s="40"/>
      <c r="C525" s="40"/>
      <c r="D525" s="40"/>
      <c r="F525" s="40"/>
      <c r="G525" s="40"/>
      <c r="H525" s="40"/>
      <c r="I525" s="40"/>
      <c r="J525" s="40"/>
      <c r="K525" s="40"/>
      <c r="L525" s="40"/>
      <c r="M525" s="40"/>
      <c r="N525" s="40"/>
      <c r="O525" s="42"/>
      <c r="P525" s="42"/>
      <c r="R525" s="42"/>
      <c r="S525" s="40"/>
      <c r="T525" s="40"/>
      <c r="U525" s="40"/>
      <c r="V525" s="40"/>
      <c r="W525" s="40"/>
      <c r="X525" s="42"/>
      <c r="Y525" s="42"/>
      <c r="AA525" s="42"/>
    </row>
    <row r="526" spans="2:27" ht="15.75" customHeight="1">
      <c r="B526" s="40"/>
      <c r="C526" s="40"/>
      <c r="D526" s="40"/>
      <c r="F526" s="40"/>
      <c r="G526" s="40"/>
      <c r="H526" s="40"/>
      <c r="I526" s="40"/>
      <c r="J526" s="40"/>
      <c r="K526" s="40"/>
      <c r="L526" s="40"/>
      <c r="M526" s="40"/>
      <c r="N526" s="40"/>
      <c r="O526" s="42"/>
      <c r="P526" s="42"/>
      <c r="R526" s="42"/>
      <c r="S526" s="40"/>
      <c r="T526" s="40"/>
      <c r="U526" s="40"/>
      <c r="V526" s="40"/>
      <c r="W526" s="40"/>
      <c r="X526" s="42"/>
      <c r="Y526" s="42"/>
      <c r="AA526" s="42"/>
    </row>
    <row r="527" spans="2:27" ht="15.75" customHeight="1">
      <c r="B527" s="40"/>
      <c r="C527" s="40"/>
      <c r="D527" s="40"/>
      <c r="F527" s="40"/>
      <c r="G527" s="40"/>
      <c r="H527" s="40"/>
      <c r="I527" s="40"/>
      <c r="J527" s="40"/>
      <c r="K527" s="40"/>
      <c r="L527" s="40"/>
      <c r="M527" s="40"/>
      <c r="N527" s="40"/>
      <c r="O527" s="42"/>
      <c r="P527" s="42"/>
      <c r="R527" s="42"/>
      <c r="S527" s="40"/>
      <c r="T527" s="40"/>
      <c r="U527" s="40"/>
      <c r="V527" s="40"/>
      <c r="W527" s="40"/>
      <c r="X527" s="42"/>
      <c r="Y527" s="42"/>
      <c r="AA527" s="42"/>
    </row>
    <row r="528" spans="2:27" ht="15.75" customHeight="1">
      <c r="B528" s="40"/>
      <c r="C528" s="40"/>
      <c r="D528" s="40"/>
      <c r="F528" s="40"/>
      <c r="G528" s="40"/>
      <c r="H528" s="40"/>
      <c r="I528" s="40"/>
      <c r="J528" s="40"/>
      <c r="K528" s="40"/>
      <c r="L528" s="40"/>
      <c r="M528" s="40"/>
      <c r="N528" s="40"/>
      <c r="O528" s="42"/>
      <c r="P528" s="42"/>
      <c r="R528" s="42"/>
      <c r="S528" s="40"/>
      <c r="T528" s="40"/>
      <c r="U528" s="40"/>
      <c r="V528" s="40"/>
      <c r="W528" s="40"/>
      <c r="X528" s="42"/>
      <c r="Y528" s="42"/>
      <c r="AA528" s="42"/>
    </row>
    <row r="529" spans="2:27" ht="15.75" customHeight="1">
      <c r="B529" s="40"/>
      <c r="C529" s="40"/>
      <c r="D529" s="40"/>
      <c r="F529" s="40"/>
      <c r="G529" s="40"/>
      <c r="H529" s="40"/>
      <c r="I529" s="40"/>
      <c r="J529" s="40"/>
      <c r="K529" s="40"/>
      <c r="L529" s="40"/>
      <c r="M529" s="40"/>
      <c r="N529" s="40"/>
      <c r="O529" s="42"/>
      <c r="P529" s="42"/>
      <c r="R529" s="42"/>
      <c r="S529" s="40"/>
      <c r="T529" s="40"/>
      <c r="U529" s="40"/>
      <c r="V529" s="40"/>
      <c r="W529" s="40"/>
      <c r="X529" s="42"/>
      <c r="Y529" s="42"/>
      <c r="AA529" s="42"/>
    </row>
    <row r="530" spans="2:27" ht="15.75" customHeight="1">
      <c r="B530" s="40"/>
      <c r="C530" s="40"/>
      <c r="D530" s="40"/>
      <c r="F530" s="40"/>
      <c r="G530" s="40"/>
      <c r="H530" s="40"/>
      <c r="I530" s="40"/>
      <c r="J530" s="40"/>
      <c r="K530" s="40"/>
      <c r="L530" s="40"/>
      <c r="M530" s="40"/>
      <c r="N530" s="40"/>
      <c r="O530" s="42"/>
      <c r="P530" s="42"/>
      <c r="R530" s="42"/>
      <c r="S530" s="40"/>
      <c r="T530" s="40"/>
      <c r="U530" s="40"/>
      <c r="V530" s="40"/>
      <c r="W530" s="40"/>
      <c r="X530" s="42"/>
      <c r="Y530" s="42"/>
      <c r="AA530" s="42"/>
    </row>
    <row r="531" spans="2:27" ht="15.75" customHeight="1">
      <c r="B531" s="40"/>
      <c r="C531" s="40"/>
      <c r="D531" s="40"/>
      <c r="F531" s="40"/>
      <c r="G531" s="40"/>
      <c r="H531" s="40"/>
      <c r="I531" s="40"/>
      <c r="J531" s="40"/>
      <c r="K531" s="40"/>
      <c r="L531" s="40"/>
      <c r="M531" s="40"/>
      <c r="N531" s="40"/>
      <c r="O531" s="42"/>
      <c r="P531" s="42"/>
      <c r="R531" s="42"/>
      <c r="S531" s="40"/>
      <c r="T531" s="40"/>
      <c r="U531" s="40"/>
      <c r="V531" s="40"/>
      <c r="W531" s="40"/>
      <c r="X531" s="42"/>
      <c r="Y531" s="42"/>
      <c r="AA531" s="42"/>
    </row>
    <row r="532" spans="2:27" ht="15.75" customHeight="1">
      <c r="B532" s="40"/>
      <c r="C532" s="40"/>
      <c r="D532" s="40"/>
      <c r="F532" s="40"/>
      <c r="G532" s="40"/>
      <c r="H532" s="40"/>
      <c r="I532" s="40"/>
      <c r="J532" s="40"/>
      <c r="K532" s="40"/>
      <c r="L532" s="40"/>
      <c r="M532" s="40"/>
      <c r="N532" s="40"/>
      <c r="O532" s="42"/>
      <c r="P532" s="42"/>
      <c r="R532" s="42"/>
      <c r="S532" s="40"/>
      <c r="T532" s="40"/>
      <c r="U532" s="40"/>
      <c r="V532" s="40"/>
      <c r="W532" s="40"/>
      <c r="X532" s="42"/>
      <c r="Y532" s="42"/>
      <c r="AA532" s="42"/>
    </row>
    <row r="533" spans="2:27" ht="15.75" customHeight="1">
      <c r="B533" s="40"/>
      <c r="C533" s="40"/>
      <c r="D533" s="40"/>
      <c r="F533" s="40"/>
      <c r="G533" s="40"/>
      <c r="H533" s="40"/>
      <c r="I533" s="40"/>
      <c r="J533" s="40"/>
      <c r="K533" s="40"/>
      <c r="L533" s="40"/>
      <c r="M533" s="40"/>
      <c r="N533" s="40"/>
      <c r="O533" s="42"/>
      <c r="P533" s="42"/>
      <c r="R533" s="42"/>
      <c r="S533" s="40"/>
      <c r="T533" s="40"/>
      <c r="U533" s="40"/>
      <c r="V533" s="40"/>
      <c r="W533" s="40"/>
      <c r="X533" s="42"/>
      <c r="Y533" s="42"/>
      <c r="AA533" s="42"/>
    </row>
    <row r="534" spans="2:27" ht="15.75" customHeight="1">
      <c r="B534" s="40"/>
      <c r="C534" s="40"/>
      <c r="D534" s="40"/>
      <c r="F534" s="40"/>
      <c r="G534" s="40"/>
      <c r="H534" s="40"/>
      <c r="I534" s="40"/>
      <c r="J534" s="40"/>
      <c r="K534" s="40"/>
      <c r="L534" s="40"/>
      <c r="M534" s="40"/>
      <c r="N534" s="40"/>
      <c r="O534" s="42"/>
      <c r="P534" s="42"/>
      <c r="R534" s="42"/>
      <c r="S534" s="40"/>
      <c r="T534" s="40"/>
      <c r="U534" s="40"/>
      <c r="V534" s="40"/>
      <c r="W534" s="40"/>
      <c r="X534" s="42"/>
      <c r="Y534" s="42"/>
      <c r="AA534" s="42"/>
    </row>
    <row r="535" spans="2:27" ht="15.75" customHeight="1">
      <c r="B535" s="40"/>
      <c r="C535" s="40"/>
      <c r="D535" s="40"/>
      <c r="F535" s="40"/>
      <c r="G535" s="40"/>
      <c r="H535" s="40"/>
      <c r="I535" s="40"/>
      <c r="J535" s="40"/>
      <c r="K535" s="40"/>
      <c r="L535" s="40"/>
      <c r="M535" s="40"/>
      <c r="N535" s="40"/>
      <c r="O535" s="42"/>
      <c r="P535" s="42"/>
      <c r="R535" s="42"/>
      <c r="S535" s="40"/>
      <c r="T535" s="40"/>
      <c r="U535" s="40"/>
      <c r="V535" s="40"/>
      <c r="W535" s="40"/>
      <c r="X535" s="42"/>
      <c r="Y535" s="42"/>
      <c r="AA535" s="42"/>
    </row>
    <row r="536" spans="2:27" ht="15.75" customHeight="1">
      <c r="B536" s="40"/>
      <c r="C536" s="40"/>
      <c r="D536" s="40"/>
      <c r="F536" s="40"/>
      <c r="G536" s="40"/>
      <c r="H536" s="40"/>
      <c r="I536" s="40"/>
      <c r="J536" s="40"/>
      <c r="K536" s="40"/>
      <c r="L536" s="40"/>
      <c r="M536" s="40"/>
      <c r="N536" s="40"/>
      <c r="O536" s="42"/>
      <c r="P536" s="42"/>
      <c r="R536" s="42"/>
      <c r="S536" s="40"/>
      <c r="T536" s="40"/>
      <c r="U536" s="40"/>
      <c r="V536" s="40"/>
      <c r="W536" s="40"/>
      <c r="X536" s="42"/>
      <c r="Y536" s="42"/>
      <c r="AA536" s="42"/>
    </row>
    <row r="537" spans="2:27" ht="15.75" customHeight="1">
      <c r="B537" s="40"/>
      <c r="C537" s="40"/>
      <c r="D537" s="40"/>
      <c r="F537" s="40"/>
      <c r="G537" s="40"/>
      <c r="H537" s="40"/>
      <c r="I537" s="40"/>
      <c r="J537" s="40"/>
      <c r="K537" s="40"/>
      <c r="L537" s="40"/>
      <c r="M537" s="40"/>
      <c r="N537" s="40"/>
      <c r="O537" s="42"/>
      <c r="P537" s="42"/>
      <c r="R537" s="42"/>
      <c r="S537" s="40"/>
      <c r="T537" s="40"/>
      <c r="U537" s="40"/>
      <c r="V537" s="40"/>
      <c r="W537" s="40"/>
      <c r="X537" s="42"/>
      <c r="Y537" s="42"/>
      <c r="AA537" s="42"/>
    </row>
    <row r="538" spans="2:27" ht="15.75" customHeight="1">
      <c r="B538" s="40"/>
      <c r="C538" s="40"/>
      <c r="D538" s="40"/>
      <c r="F538" s="40"/>
      <c r="G538" s="40"/>
      <c r="H538" s="40"/>
      <c r="I538" s="40"/>
      <c r="J538" s="40"/>
      <c r="K538" s="40"/>
      <c r="L538" s="40"/>
      <c r="M538" s="40"/>
      <c r="N538" s="40"/>
      <c r="O538" s="42"/>
      <c r="P538" s="42"/>
      <c r="R538" s="42"/>
      <c r="S538" s="40"/>
      <c r="T538" s="40"/>
      <c r="U538" s="40"/>
      <c r="V538" s="40"/>
      <c r="W538" s="40"/>
      <c r="X538" s="42"/>
      <c r="Y538" s="42"/>
      <c r="AA538" s="42"/>
    </row>
    <row r="539" spans="2:27" ht="15.75" customHeight="1">
      <c r="B539" s="40"/>
      <c r="C539" s="40"/>
      <c r="D539" s="40"/>
      <c r="F539" s="40"/>
      <c r="G539" s="40"/>
      <c r="H539" s="40"/>
      <c r="I539" s="40"/>
      <c r="J539" s="40"/>
      <c r="K539" s="40"/>
      <c r="L539" s="40"/>
      <c r="M539" s="40"/>
      <c r="N539" s="40"/>
      <c r="O539" s="42"/>
      <c r="P539" s="42"/>
      <c r="R539" s="42"/>
      <c r="S539" s="40"/>
      <c r="T539" s="40"/>
      <c r="U539" s="40"/>
      <c r="V539" s="40"/>
      <c r="W539" s="40"/>
      <c r="X539" s="42"/>
      <c r="Y539" s="42"/>
      <c r="AA539" s="42"/>
    </row>
    <row r="540" spans="2:27" ht="15.75" customHeight="1">
      <c r="B540" s="40"/>
      <c r="C540" s="40"/>
      <c r="D540" s="40"/>
      <c r="F540" s="40"/>
      <c r="G540" s="40"/>
      <c r="H540" s="40"/>
      <c r="I540" s="40"/>
      <c r="J540" s="40"/>
      <c r="K540" s="40"/>
      <c r="L540" s="40"/>
      <c r="M540" s="40"/>
      <c r="N540" s="40"/>
      <c r="O540" s="42"/>
      <c r="P540" s="42"/>
      <c r="R540" s="42"/>
      <c r="S540" s="40"/>
      <c r="T540" s="40"/>
      <c r="U540" s="40"/>
      <c r="V540" s="40"/>
      <c r="W540" s="40"/>
      <c r="X540" s="42"/>
      <c r="Y540" s="42"/>
      <c r="AA540" s="42"/>
    </row>
    <row r="541" spans="2:27" ht="15.75" customHeight="1">
      <c r="B541" s="40"/>
      <c r="C541" s="40"/>
      <c r="D541" s="40"/>
      <c r="F541" s="40"/>
      <c r="G541" s="40"/>
      <c r="H541" s="40"/>
      <c r="I541" s="40"/>
      <c r="J541" s="40"/>
      <c r="K541" s="40"/>
      <c r="L541" s="40"/>
      <c r="M541" s="40"/>
      <c r="N541" s="40"/>
      <c r="O541" s="42"/>
      <c r="P541" s="42"/>
      <c r="R541" s="42"/>
      <c r="S541" s="40"/>
      <c r="T541" s="40"/>
      <c r="U541" s="40"/>
      <c r="V541" s="40"/>
      <c r="W541" s="40"/>
      <c r="X541" s="42"/>
      <c r="Y541" s="42"/>
      <c r="AA541" s="42"/>
    </row>
    <row r="542" spans="2:27" ht="15.75" customHeight="1">
      <c r="B542" s="40"/>
      <c r="C542" s="40"/>
      <c r="D542" s="40"/>
      <c r="F542" s="40"/>
      <c r="G542" s="40"/>
      <c r="H542" s="40"/>
      <c r="I542" s="40"/>
      <c r="J542" s="40"/>
      <c r="K542" s="40"/>
      <c r="L542" s="40"/>
      <c r="M542" s="40"/>
      <c r="N542" s="40"/>
      <c r="O542" s="42"/>
      <c r="P542" s="42"/>
      <c r="R542" s="42"/>
      <c r="S542" s="40"/>
      <c r="T542" s="40"/>
      <c r="U542" s="40"/>
      <c r="V542" s="40"/>
      <c r="W542" s="40"/>
      <c r="X542" s="42"/>
      <c r="Y542" s="42"/>
      <c r="AA542" s="42"/>
    </row>
    <row r="543" spans="2:27" ht="15.75" customHeight="1">
      <c r="B543" s="40"/>
      <c r="C543" s="40"/>
      <c r="D543" s="40"/>
      <c r="F543" s="40"/>
      <c r="G543" s="40"/>
      <c r="H543" s="40"/>
      <c r="I543" s="40"/>
      <c r="J543" s="40"/>
      <c r="K543" s="40"/>
      <c r="L543" s="40"/>
      <c r="M543" s="40"/>
      <c r="N543" s="40"/>
      <c r="O543" s="42"/>
      <c r="P543" s="42"/>
      <c r="R543" s="42"/>
      <c r="S543" s="40"/>
      <c r="T543" s="40"/>
      <c r="U543" s="40"/>
      <c r="V543" s="40"/>
      <c r="W543" s="40"/>
      <c r="X543" s="42"/>
      <c r="Y543" s="42"/>
      <c r="AA543" s="42"/>
    </row>
    <row r="544" spans="2:27" ht="15.75" customHeight="1">
      <c r="B544" s="40"/>
      <c r="C544" s="40"/>
      <c r="D544" s="40"/>
      <c r="F544" s="40"/>
      <c r="G544" s="40"/>
      <c r="H544" s="40"/>
      <c r="I544" s="40"/>
      <c r="J544" s="40"/>
      <c r="K544" s="40"/>
      <c r="L544" s="40"/>
      <c r="M544" s="40"/>
      <c r="N544" s="40"/>
      <c r="O544" s="42"/>
      <c r="P544" s="42"/>
      <c r="R544" s="42"/>
      <c r="S544" s="40"/>
      <c r="T544" s="40"/>
      <c r="U544" s="40"/>
      <c r="V544" s="40"/>
      <c r="W544" s="40"/>
      <c r="X544" s="42"/>
      <c r="Y544" s="42"/>
      <c r="AA544" s="42"/>
    </row>
    <row r="545" spans="2:27" ht="15.75" customHeight="1">
      <c r="B545" s="40"/>
      <c r="C545" s="40"/>
      <c r="D545" s="40"/>
      <c r="F545" s="40"/>
      <c r="G545" s="40"/>
      <c r="H545" s="40"/>
      <c r="I545" s="40"/>
      <c r="J545" s="40"/>
      <c r="K545" s="40"/>
      <c r="L545" s="40"/>
      <c r="M545" s="40"/>
      <c r="N545" s="40"/>
      <c r="O545" s="42"/>
      <c r="P545" s="42"/>
      <c r="R545" s="42"/>
      <c r="S545" s="40"/>
      <c r="T545" s="40"/>
      <c r="U545" s="40"/>
      <c r="V545" s="40"/>
      <c r="W545" s="40"/>
      <c r="X545" s="42"/>
      <c r="Y545" s="42"/>
      <c r="AA545" s="42"/>
    </row>
    <row r="546" spans="2:27" ht="15.75" customHeight="1">
      <c r="B546" s="40"/>
      <c r="C546" s="40"/>
      <c r="D546" s="40"/>
      <c r="F546" s="40"/>
      <c r="G546" s="40"/>
      <c r="H546" s="40"/>
      <c r="I546" s="40"/>
      <c r="J546" s="40"/>
      <c r="K546" s="40"/>
      <c r="L546" s="40"/>
      <c r="M546" s="40"/>
      <c r="N546" s="40"/>
      <c r="O546" s="42"/>
      <c r="P546" s="42"/>
      <c r="R546" s="42"/>
      <c r="S546" s="40"/>
      <c r="T546" s="40"/>
      <c r="U546" s="40"/>
      <c r="V546" s="40"/>
      <c r="W546" s="40"/>
      <c r="X546" s="42"/>
      <c r="Y546" s="42"/>
      <c r="AA546" s="42"/>
    </row>
    <row r="547" spans="2:27" ht="15.75" customHeight="1">
      <c r="B547" s="40"/>
      <c r="C547" s="40"/>
      <c r="D547" s="40"/>
      <c r="F547" s="40"/>
      <c r="G547" s="40"/>
      <c r="H547" s="40"/>
      <c r="I547" s="40"/>
      <c r="J547" s="40"/>
      <c r="K547" s="40"/>
      <c r="L547" s="40"/>
      <c r="M547" s="40"/>
      <c r="N547" s="40"/>
      <c r="O547" s="42"/>
      <c r="P547" s="42"/>
      <c r="R547" s="42"/>
      <c r="S547" s="40"/>
      <c r="T547" s="40"/>
      <c r="U547" s="40"/>
      <c r="V547" s="40"/>
      <c r="W547" s="40"/>
      <c r="X547" s="42"/>
      <c r="Y547" s="42"/>
      <c r="AA547" s="42"/>
    </row>
    <row r="548" spans="2:27" ht="15.75" customHeight="1">
      <c r="B548" s="40"/>
      <c r="C548" s="40"/>
      <c r="D548" s="40"/>
      <c r="F548" s="40"/>
      <c r="G548" s="40"/>
      <c r="H548" s="40"/>
      <c r="I548" s="40"/>
      <c r="J548" s="40"/>
      <c r="K548" s="40"/>
      <c r="L548" s="40"/>
      <c r="M548" s="40"/>
      <c r="N548" s="40"/>
      <c r="O548" s="42"/>
      <c r="P548" s="42"/>
      <c r="R548" s="42"/>
      <c r="S548" s="40"/>
      <c r="T548" s="40"/>
      <c r="U548" s="40"/>
      <c r="V548" s="40"/>
      <c r="W548" s="40"/>
      <c r="X548" s="42"/>
      <c r="Y548" s="42"/>
      <c r="AA548" s="42"/>
    </row>
    <row r="549" spans="2:27" ht="15.75" customHeight="1">
      <c r="B549" s="40"/>
      <c r="C549" s="40"/>
      <c r="D549" s="40"/>
      <c r="F549" s="40"/>
      <c r="G549" s="40"/>
      <c r="H549" s="40"/>
      <c r="I549" s="40"/>
      <c r="J549" s="40"/>
      <c r="K549" s="40"/>
      <c r="L549" s="40"/>
      <c r="M549" s="40"/>
      <c r="N549" s="40"/>
      <c r="O549" s="42"/>
      <c r="P549" s="42"/>
      <c r="R549" s="42"/>
      <c r="S549" s="40"/>
      <c r="T549" s="40"/>
      <c r="U549" s="40"/>
      <c r="V549" s="40"/>
      <c r="W549" s="40"/>
      <c r="X549" s="42"/>
      <c r="Y549" s="42"/>
      <c r="AA549" s="42"/>
    </row>
    <row r="550" spans="2:27" ht="15.75" customHeight="1">
      <c r="B550" s="40"/>
      <c r="C550" s="40"/>
      <c r="D550" s="40"/>
      <c r="F550" s="40"/>
      <c r="G550" s="40"/>
      <c r="H550" s="40"/>
      <c r="I550" s="40"/>
      <c r="J550" s="40"/>
      <c r="K550" s="40"/>
      <c r="L550" s="40"/>
      <c r="M550" s="40"/>
      <c r="N550" s="40"/>
      <c r="O550" s="42"/>
      <c r="P550" s="42"/>
      <c r="R550" s="42"/>
      <c r="S550" s="40"/>
      <c r="T550" s="40"/>
      <c r="U550" s="40"/>
      <c r="V550" s="40"/>
      <c r="W550" s="40"/>
      <c r="X550" s="42"/>
      <c r="Y550" s="42"/>
      <c r="AA550" s="42"/>
    </row>
    <row r="551" spans="2:27" ht="15.75" customHeight="1">
      <c r="B551" s="40"/>
      <c r="C551" s="40"/>
      <c r="D551" s="40"/>
      <c r="F551" s="40"/>
      <c r="G551" s="40"/>
      <c r="H551" s="40"/>
      <c r="I551" s="40"/>
      <c r="J551" s="40"/>
      <c r="K551" s="40"/>
      <c r="L551" s="40"/>
      <c r="M551" s="40"/>
      <c r="N551" s="40"/>
      <c r="O551" s="42"/>
      <c r="P551" s="42"/>
      <c r="R551" s="42"/>
      <c r="S551" s="40"/>
      <c r="T551" s="40"/>
      <c r="U551" s="40"/>
      <c r="V551" s="40"/>
      <c r="W551" s="40"/>
      <c r="X551" s="42"/>
      <c r="Y551" s="42"/>
      <c r="AA551" s="42"/>
    </row>
    <row r="552" spans="2:27" ht="15.75" customHeight="1">
      <c r="B552" s="40"/>
      <c r="C552" s="40"/>
      <c r="D552" s="40"/>
      <c r="F552" s="40"/>
      <c r="G552" s="40"/>
      <c r="H552" s="40"/>
      <c r="I552" s="40"/>
      <c r="J552" s="40"/>
      <c r="K552" s="40"/>
      <c r="L552" s="40"/>
      <c r="M552" s="40"/>
      <c r="N552" s="40"/>
      <c r="O552" s="42"/>
      <c r="P552" s="42"/>
      <c r="R552" s="42"/>
      <c r="S552" s="40"/>
      <c r="T552" s="40"/>
      <c r="U552" s="40"/>
      <c r="V552" s="40"/>
      <c r="W552" s="40"/>
      <c r="X552" s="42"/>
      <c r="Y552" s="42"/>
      <c r="AA552" s="42"/>
    </row>
    <row r="553" spans="2:27" ht="15.75" customHeight="1">
      <c r="B553" s="40"/>
      <c r="C553" s="40"/>
      <c r="D553" s="40"/>
      <c r="F553" s="40"/>
      <c r="G553" s="40"/>
      <c r="H553" s="40"/>
      <c r="I553" s="40"/>
      <c r="J553" s="40"/>
      <c r="K553" s="40"/>
      <c r="L553" s="40"/>
      <c r="M553" s="40"/>
      <c r="N553" s="40"/>
      <c r="O553" s="42"/>
      <c r="P553" s="42"/>
      <c r="R553" s="42"/>
      <c r="S553" s="40"/>
      <c r="T553" s="40"/>
      <c r="U553" s="40"/>
      <c r="V553" s="40"/>
      <c r="W553" s="40"/>
      <c r="X553" s="42"/>
      <c r="Y553" s="42"/>
      <c r="AA553" s="42"/>
    </row>
    <row r="554" spans="2:27" ht="15.75" customHeight="1">
      <c r="B554" s="40"/>
      <c r="C554" s="40"/>
      <c r="D554" s="40"/>
      <c r="F554" s="40"/>
      <c r="G554" s="40"/>
      <c r="H554" s="40"/>
      <c r="I554" s="40"/>
      <c r="J554" s="40"/>
      <c r="K554" s="40"/>
      <c r="L554" s="40"/>
      <c r="M554" s="40"/>
      <c r="N554" s="40"/>
      <c r="O554" s="42"/>
      <c r="P554" s="42"/>
      <c r="R554" s="42"/>
      <c r="S554" s="40"/>
      <c r="T554" s="40"/>
      <c r="U554" s="40"/>
      <c r="V554" s="40"/>
      <c r="W554" s="40"/>
      <c r="X554" s="42"/>
      <c r="Y554" s="42"/>
      <c r="AA554" s="42"/>
    </row>
    <row r="555" spans="2:27" ht="15.75" customHeight="1">
      <c r="B555" s="40"/>
      <c r="C555" s="40"/>
      <c r="D555" s="40"/>
      <c r="F555" s="40"/>
      <c r="G555" s="40"/>
      <c r="H555" s="40"/>
      <c r="I555" s="40"/>
      <c r="J555" s="40"/>
      <c r="K555" s="40"/>
      <c r="L555" s="40"/>
      <c r="M555" s="40"/>
      <c r="N555" s="40"/>
      <c r="O555" s="42"/>
      <c r="P555" s="42"/>
      <c r="R555" s="42"/>
      <c r="S555" s="40"/>
      <c r="T555" s="40"/>
      <c r="U555" s="40"/>
      <c r="V555" s="40"/>
      <c r="W555" s="40"/>
      <c r="X555" s="42"/>
      <c r="Y555" s="42"/>
      <c r="AA555" s="42"/>
    </row>
    <row r="556" spans="2:27" ht="15.75" customHeight="1">
      <c r="B556" s="40"/>
      <c r="C556" s="40"/>
      <c r="D556" s="40"/>
      <c r="F556" s="40"/>
      <c r="G556" s="40"/>
      <c r="H556" s="40"/>
      <c r="I556" s="40"/>
      <c r="J556" s="40"/>
      <c r="K556" s="40"/>
      <c r="L556" s="40"/>
      <c r="M556" s="40"/>
      <c r="N556" s="40"/>
      <c r="O556" s="42"/>
      <c r="P556" s="42"/>
      <c r="R556" s="42"/>
      <c r="S556" s="40"/>
      <c r="T556" s="40"/>
      <c r="U556" s="40"/>
      <c r="V556" s="40"/>
      <c r="W556" s="40"/>
      <c r="X556" s="42"/>
      <c r="Y556" s="42"/>
      <c r="AA556" s="42"/>
    </row>
    <row r="557" spans="2:27" ht="15.75" customHeight="1">
      <c r="B557" s="40"/>
      <c r="C557" s="40"/>
      <c r="D557" s="40"/>
      <c r="F557" s="40"/>
      <c r="G557" s="40"/>
      <c r="H557" s="40"/>
      <c r="I557" s="40"/>
      <c r="J557" s="40"/>
      <c r="K557" s="40"/>
      <c r="L557" s="40"/>
      <c r="M557" s="40"/>
      <c r="N557" s="40"/>
      <c r="O557" s="42"/>
      <c r="P557" s="42"/>
      <c r="R557" s="42"/>
      <c r="S557" s="40"/>
      <c r="T557" s="40"/>
      <c r="U557" s="40"/>
      <c r="V557" s="40"/>
      <c r="W557" s="40"/>
      <c r="X557" s="42"/>
      <c r="Y557" s="42"/>
      <c r="AA557" s="42"/>
    </row>
    <row r="558" spans="2:27" ht="15.75" customHeight="1">
      <c r="B558" s="40"/>
      <c r="C558" s="40"/>
      <c r="D558" s="40"/>
      <c r="F558" s="40"/>
      <c r="G558" s="40"/>
      <c r="H558" s="40"/>
      <c r="I558" s="40"/>
      <c r="J558" s="40"/>
      <c r="K558" s="40"/>
      <c r="L558" s="40"/>
      <c r="M558" s="40"/>
      <c r="N558" s="40"/>
      <c r="O558" s="42"/>
      <c r="P558" s="42"/>
      <c r="R558" s="42"/>
      <c r="S558" s="40"/>
      <c r="T558" s="40"/>
      <c r="U558" s="40"/>
      <c r="V558" s="40"/>
      <c r="W558" s="40"/>
      <c r="X558" s="42"/>
      <c r="Y558" s="42"/>
      <c r="AA558" s="42"/>
    </row>
    <row r="559" spans="2:27" ht="15.75" customHeight="1">
      <c r="B559" s="40"/>
      <c r="C559" s="40"/>
      <c r="D559" s="40"/>
      <c r="F559" s="40"/>
      <c r="G559" s="40"/>
      <c r="H559" s="40"/>
      <c r="I559" s="40"/>
      <c r="J559" s="40"/>
      <c r="K559" s="40"/>
      <c r="L559" s="40"/>
      <c r="M559" s="40"/>
      <c r="N559" s="40"/>
      <c r="O559" s="42"/>
      <c r="P559" s="42"/>
      <c r="R559" s="42"/>
      <c r="S559" s="40"/>
      <c r="T559" s="40"/>
      <c r="U559" s="40"/>
      <c r="V559" s="40"/>
      <c r="W559" s="40"/>
      <c r="X559" s="42"/>
      <c r="Y559" s="42"/>
      <c r="AA559" s="42"/>
    </row>
    <row r="560" spans="2:27" ht="15.75" customHeight="1">
      <c r="B560" s="40"/>
      <c r="C560" s="40"/>
      <c r="D560" s="40"/>
      <c r="F560" s="40"/>
      <c r="G560" s="40"/>
      <c r="H560" s="40"/>
      <c r="I560" s="40"/>
      <c r="J560" s="40"/>
      <c r="K560" s="40"/>
      <c r="L560" s="40"/>
      <c r="M560" s="40"/>
      <c r="N560" s="40"/>
      <c r="O560" s="42"/>
      <c r="P560" s="42"/>
      <c r="R560" s="42"/>
      <c r="S560" s="40"/>
      <c r="T560" s="40"/>
      <c r="U560" s="40"/>
      <c r="V560" s="40"/>
      <c r="W560" s="40"/>
      <c r="X560" s="42"/>
      <c r="Y560" s="42"/>
      <c r="AA560" s="42"/>
    </row>
    <row r="561" spans="2:27" ht="15.75" customHeight="1">
      <c r="B561" s="40"/>
      <c r="C561" s="40"/>
      <c r="D561" s="40"/>
      <c r="F561" s="40"/>
      <c r="G561" s="40"/>
      <c r="H561" s="40"/>
      <c r="I561" s="40"/>
      <c r="J561" s="40"/>
      <c r="K561" s="40"/>
      <c r="L561" s="40"/>
      <c r="M561" s="40"/>
      <c r="N561" s="40"/>
      <c r="O561" s="42"/>
      <c r="P561" s="42"/>
      <c r="R561" s="42"/>
      <c r="S561" s="40"/>
      <c r="T561" s="40"/>
      <c r="U561" s="40"/>
      <c r="V561" s="40"/>
      <c r="W561" s="40"/>
      <c r="X561" s="42"/>
      <c r="Y561" s="42"/>
      <c r="AA561" s="42"/>
    </row>
    <row r="562" spans="2:27" ht="15.75" customHeight="1">
      <c r="B562" s="40"/>
      <c r="C562" s="40"/>
      <c r="D562" s="40"/>
      <c r="F562" s="40"/>
      <c r="G562" s="40"/>
      <c r="H562" s="40"/>
      <c r="I562" s="40"/>
      <c r="J562" s="40"/>
      <c r="K562" s="40"/>
      <c r="L562" s="40"/>
      <c r="M562" s="40"/>
      <c r="N562" s="40"/>
      <c r="O562" s="42"/>
      <c r="P562" s="42"/>
      <c r="R562" s="42"/>
      <c r="S562" s="40"/>
      <c r="T562" s="40"/>
      <c r="U562" s="40"/>
      <c r="V562" s="40"/>
      <c r="W562" s="40"/>
      <c r="X562" s="42"/>
      <c r="Y562" s="42"/>
      <c r="AA562" s="42"/>
    </row>
    <row r="563" spans="2:27" ht="15.75" customHeight="1">
      <c r="B563" s="40"/>
      <c r="C563" s="40"/>
      <c r="D563" s="40"/>
      <c r="F563" s="40"/>
      <c r="G563" s="40"/>
      <c r="H563" s="40"/>
      <c r="I563" s="40"/>
      <c r="J563" s="40"/>
      <c r="K563" s="40"/>
      <c r="L563" s="40"/>
      <c r="M563" s="40"/>
      <c r="N563" s="40"/>
      <c r="O563" s="42"/>
      <c r="P563" s="42"/>
      <c r="R563" s="42"/>
      <c r="S563" s="40"/>
      <c r="T563" s="40"/>
      <c r="U563" s="40"/>
      <c r="V563" s="40"/>
      <c r="W563" s="40"/>
      <c r="X563" s="42"/>
      <c r="Y563" s="42"/>
      <c r="AA563" s="42"/>
    </row>
    <row r="564" spans="2:27" ht="15.75" customHeight="1">
      <c r="B564" s="40"/>
      <c r="C564" s="40"/>
      <c r="D564" s="40"/>
      <c r="F564" s="40"/>
      <c r="G564" s="40"/>
      <c r="H564" s="40"/>
      <c r="I564" s="40"/>
      <c r="J564" s="40"/>
      <c r="K564" s="40"/>
      <c r="L564" s="40"/>
      <c r="M564" s="40"/>
      <c r="N564" s="40"/>
      <c r="O564" s="42"/>
      <c r="P564" s="42"/>
      <c r="R564" s="42"/>
      <c r="S564" s="40"/>
      <c r="T564" s="40"/>
      <c r="U564" s="40"/>
      <c r="V564" s="40"/>
      <c r="W564" s="40"/>
      <c r="X564" s="42"/>
      <c r="Y564" s="42"/>
      <c r="AA564" s="42"/>
    </row>
    <row r="565" spans="2:27" ht="15.75" customHeight="1">
      <c r="B565" s="40"/>
      <c r="C565" s="40"/>
      <c r="D565" s="40"/>
      <c r="F565" s="40"/>
      <c r="G565" s="40"/>
      <c r="H565" s="40"/>
      <c r="I565" s="40"/>
      <c r="J565" s="40"/>
      <c r="K565" s="40"/>
      <c r="L565" s="40"/>
      <c r="M565" s="40"/>
      <c r="N565" s="40"/>
      <c r="O565" s="42"/>
      <c r="P565" s="42"/>
      <c r="R565" s="42"/>
      <c r="S565" s="40"/>
      <c r="T565" s="40"/>
      <c r="U565" s="40"/>
      <c r="V565" s="40"/>
      <c r="W565" s="40"/>
      <c r="X565" s="42"/>
      <c r="Y565" s="42"/>
      <c r="AA565" s="42"/>
    </row>
    <row r="566" spans="2:27" ht="15.75" customHeight="1">
      <c r="B566" s="40"/>
      <c r="C566" s="40"/>
      <c r="D566" s="40"/>
      <c r="F566" s="40"/>
      <c r="G566" s="40"/>
      <c r="H566" s="40"/>
      <c r="I566" s="40"/>
      <c r="J566" s="40"/>
      <c r="K566" s="40"/>
      <c r="L566" s="40"/>
      <c r="M566" s="40"/>
      <c r="N566" s="40"/>
      <c r="O566" s="42"/>
      <c r="P566" s="42"/>
      <c r="R566" s="42"/>
      <c r="S566" s="40"/>
      <c r="T566" s="40"/>
      <c r="U566" s="40"/>
      <c r="V566" s="40"/>
      <c r="W566" s="40"/>
      <c r="X566" s="42"/>
      <c r="Y566" s="42"/>
      <c r="AA566" s="42"/>
    </row>
    <row r="567" spans="2:27" ht="15.75" customHeight="1">
      <c r="B567" s="40"/>
      <c r="C567" s="40"/>
      <c r="D567" s="40"/>
      <c r="F567" s="40"/>
      <c r="G567" s="40"/>
      <c r="H567" s="40"/>
      <c r="I567" s="40"/>
      <c r="J567" s="40"/>
      <c r="K567" s="40"/>
      <c r="L567" s="40"/>
      <c r="M567" s="40"/>
      <c r="N567" s="40"/>
      <c r="O567" s="42"/>
      <c r="P567" s="42"/>
      <c r="R567" s="42"/>
      <c r="S567" s="40"/>
      <c r="T567" s="40"/>
      <c r="U567" s="40"/>
      <c r="V567" s="40"/>
      <c r="W567" s="40"/>
      <c r="X567" s="42"/>
      <c r="Y567" s="42"/>
      <c r="AA567" s="42"/>
    </row>
    <row r="568" spans="2:27" ht="15.75" customHeight="1">
      <c r="B568" s="40"/>
      <c r="C568" s="40"/>
      <c r="D568" s="40"/>
      <c r="F568" s="40"/>
      <c r="G568" s="40"/>
      <c r="H568" s="40"/>
      <c r="I568" s="40"/>
      <c r="J568" s="40"/>
      <c r="K568" s="40"/>
      <c r="L568" s="40"/>
      <c r="M568" s="40"/>
      <c r="N568" s="40"/>
      <c r="O568" s="42"/>
      <c r="P568" s="42"/>
      <c r="R568" s="42"/>
      <c r="S568" s="40"/>
      <c r="T568" s="40"/>
      <c r="U568" s="40"/>
      <c r="V568" s="40"/>
      <c r="W568" s="40"/>
      <c r="X568" s="42"/>
      <c r="Y568" s="42"/>
      <c r="AA568" s="42"/>
    </row>
    <row r="569" spans="2:27" ht="15.75" customHeight="1">
      <c r="B569" s="40"/>
      <c r="C569" s="40"/>
      <c r="D569" s="40"/>
      <c r="F569" s="40"/>
      <c r="G569" s="40"/>
      <c r="H569" s="40"/>
      <c r="I569" s="40"/>
      <c r="J569" s="40"/>
      <c r="K569" s="40"/>
      <c r="L569" s="40"/>
      <c r="M569" s="40"/>
      <c r="N569" s="40"/>
      <c r="O569" s="42"/>
      <c r="P569" s="42"/>
      <c r="R569" s="42"/>
      <c r="S569" s="40"/>
      <c r="T569" s="40"/>
      <c r="U569" s="40"/>
      <c r="V569" s="40"/>
      <c r="W569" s="40"/>
      <c r="X569" s="42"/>
      <c r="Y569" s="42"/>
      <c r="AA569" s="42"/>
    </row>
    <row r="570" spans="2:27" ht="15.75" customHeight="1">
      <c r="B570" s="40"/>
      <c r="C570" s="40"/>
      <c r="D570" s="40"/>
      <c r="F570" s="40"/>
      <c r="G570" s="40"/>
      <c r="H570" s="40"/>
      <c r="I570" s="40"/>
      <c r="J570" s="40"/>
      <c r="K570" s="40"/>
      <c r="L570" s="40"/>
      <c r="M570" s="40"/>
      <c r="N570" s="40"/>
      <c r="O570" s="42"/>
      <c r="P570" s="42"/>
      <c r="R570" s="42"/>
      <c r="S570" s="40"/>
      <c r="T570" s="40"/>
      <c r="U570" s="40"/>
      <c r="V570" s="40"/>
      <c r="W570" s="40"/>
      <c r="X570" s="42"/>
      <c r="Y570" s="42"/>
      <c r="AA570" s="42"/>
    </row>
    <row r="571" spans="2:27" ht="15.75" customHeight="1">
      <c r="B571" s="40"/>
      <c r="C571" s="40"/>
      <c r="D571" s="40"/>
      <c r="F571" s="40"/>
      <c r="G571" s="40"/>
      <c r="H571" s="40"/>
      <c r="I571" s="40"/>
      <c r="J571" s="40"/>
      <c r="K571" s="40"/>
      <c r="L571" s="40"/>
      <c r="M571" s="40"/>
      <c r="N571" s="40"/>
      <c r="O571" s="42"/>
      <c r="P571" s="42"/>
      <c r="R571" s="42"/>
      <c r="S571" s="40"/>
      <c r="T571" s="40"/>
      <c r="U571" s="40"/>
      <c r="V571" s="40"/>
      <c r="W571" s="40"/>
      <c r="X571" s="42"/>
      <c r="Y571" s="42"/>
      <c r="AA571" s="42"/>
    </row>
    <row r="572" spans="2:27" ht="15.75" customHeight="1">
      <c r="B572" s="40"/>
      <c r="C572" s="40"/>
      <c r="D572" s="40"/>
      <c r="F572" s="40"/>
      <c r="G572" s="40"/>
      <c r="H572" s="40"/>
      <c r="I572" s="40"/>
      <c r="J572" s="40"/>
      <c r="K572" s="40"/>
      <c r="L572" s="40"/>
      <c r="M572" s="40"/>
      <c r="N572" s="40"/>
      <c r="O572" s="42"/>
      <c r="P572" s="42"/>
      <c r="R572" s="42"/>
      <c r="S572" s="40"/>
      <c r="T572" s="40"/>
      <c r="U572" s="40"/>
      <c r="V572" s="40"/>
      <c r="W572" s="40"/>
      <c r="X572" s="42"/>
      <c r="Y572" s="42"/>
      <c r="AA572" s="42"/>
    </row>
    <row r="573" spans="2:27" ht="15.75" customHeight="1">
      <c r="B573" s="40"/>
      <c r="C573" s="40"/>
      <c r="D573" s="40"/>
      <c r="F573" s="40"/>
      <c r="G573" s="40"/>
      <c r="H573" s="40"/>
      <c r="I573" s="40"/>
      <c r="J573" s="40"/>
      <c r="K573" s="40"/>
      <c r="L573" s="40"/>
      <c r="M573" s="40"/>
      <c r="N573" s="40"/>
      <c r="O573" s="42"/>
      <c r="P573" s="42"/>
      <c r="R573" s="42"/>
      <c r="S573" s="40"/>
      <c r="T573" s="40"/>
      <c r="U573" s="40"/>
      <c r="V573" s="40"/>
      <c r="W573" s="40"/>
      <c r="X573" s="42"/>
      <c r="Y573" s="42"/>
      <c r="AA573" s="42"/>
    </row>
    <row r="574" spans="2:27" ht="15.75" customHeight="1">
      <c r="B574" s="40"/>
      <c r="C574" s="40"/>
      <c r="D574" s="40"/>
      <c r="F574" s="40"/>
      <c r="G574" s="40"/>
      <c r="H574" s="40"/>
      <c r="I574" s="40"/>
      <c r="J574" s="40"/>
      <c r="K574" s="40"/>
      <c r="L574" s="40"/>
      <c r="M574" s="40"/>
      <c r="N574" s="40"/>
      <c r="O574" s="42"/>
      <c r="P574" s="42"/>
      <c r="R574" s="42"/>
      <c r="S574" s="40"/>
      <c r="T574" s="40"/>
      <c r="U574" s="40"/>
      <c r="V574" s="40"/>
      <c r="W574" s="40"/>
      <c r="X574" s="42"/>
      <c r="Y574" s="42"/>
      <c r="AA574" s="42"/>
    </row>
    <row r="575" spans="2:27" ht="15.75" customHeight="1">
      <c r="B575" s="40"/>
      <c r="C575" s="40"/>
      <c r="D575" s="40"/>
      <c r="F575" s="40"/>
      <c r="G575" s="40"/>
      <c r="H575" s="40"/>
      <c r="I575" s="40"/>
      <c r="J575" s="40"/>
      <c r="K575" s="40"/>
      <c r="L575" s="40"/>
      <c r="M575" s="40"/>
      <c r="N575" s="40"/>
      <c r="O575" s="42"/>
      <c r="P575" s="42"/>
      <c r="R575" s="42"/>
      <c r="S575" s="40"/>
      <c r="T575" s="40"/>
      <c r="U575" s="40"/>
      <c r="V575" s="40"/>
      <c r="W575" s="40"/>
      <c r="X575" s="42"/>
      <c r="Y575" s="42"/>
      <c r="AA575" s="42"/>
    </row>
    <row r="576" spans="2:27" ht="15.75" customHeight="1">
      <c r="B576" s="40"/>
      <c r="C576" s="40"/>
      <c r="D576" s="40"/>
      <c r="F576" s="40"/>
      <c r="G576" s="40"/>
      <c r="H576" s="40"/>
      <c r="I576" s="40"/>
      <c r="J576" s="40"/>
      <c r="K576" s="40"/>
      <c r="L576" s="40"/>
      <c r="M576" s="40"/>
      <c r="N576" s="40"/>
      <c r="O576" s="42"/>
      <c r="P576" s="42"/>
      <c r="R576" s="42"/>
      <c r="S576" s="40"/>
      <c r="T576" s="40"/>
      <c r="U576" s="40"/>
      <c r="V576" s="40"/>
      <c r="W576" s="40"/>
      <c r="X576" s="42"/>
      <c r="Y576" s="42"/>
      <c r="AA576" s="42"/>
    </row>
    <row r="577" spans="2:27" ht="15.75" customHeight="1">
      <c r="B577" s="40"/>
      <c r="C577" s="40"/>
      <c r="D577" s="40"/>
      <c r="F577" s="40"/>
      <c r="G577" s="40"/>
      <c r="H577" s="40"/>
      <c r="I577" s="40"/>
      <c r="J577" s="40"/>
      <c r="K577" s="40"/>
      <c r="L577" s="40"/>
      <c r="M577" s="40"/>
      <c r="N577" s="40"/>
      <c r="O577" s="42"/>
      <c r="P577" s="42"/>
      <c r="R577" s="42"/>
      <c r="S577" s="40"/>
      <c r="T577" s="40"/>
      <c r="U577" s="40"/>
      <c r="V577" s="40"/>
      <c r="W577" s="40"/>
      <c r="X577" s="42"/>
      <c r="Y577" s="42"/>
      <c r="AA577" s="42"/>
    </row>
    <row r="578" spans="2:27" ht="15.75" customHeight="1">
      <c r="B578" s="40"/>
      <c r="C578" s="40"/>
      <c r="D578" s="40"/>
      <c r="F578" s="40"/>
      <c r="G578" s="40"/>
      <c r="H578" s="40"/>
      <c r="I578" s="40"/>
      <c r="J578" s="40"/>
      <c r="K578" s="40"/>
      <c r="L578" s="40"/>
      <c r="M578" s="40"/>
      <c r="N578" s="40"/>
      <c r="O578" s="42"/>
      <c r="P578" s="42"/>
      <c r="R578" s="42"/>
      <c r="S578" s="40"/>
      <c r="T578" s="40"/>
      <c r="U578" s="40"/>
      <c r="V578" s="40"/>
      <c r="W578" s="40"/>
      <c r="X578" s="42"/>
      <c r="Y578" s="42"/>
      <c r="AA578" s="42"/>
    </row>
    <row r="579" spans="2:27" ht="15.75" customHeight="1">
      <c r="B579" s="40"/>
      <c r="C579" s="40"/>
      <c r="D579" s="40"/>
      <c r="F579" s="40"/>
      <c r="G579" s="40"/>
      <c r="H579" s="40"/>
      <c r="I579" s="40"/>
      <c r="J579" s="40"/>
      <c r="K579" s="40"/>
      <c r="L579" s="40"/>
      <c r="M579" s="40"/>
      <c r="N579" s="40"/>
      <c r="O579" s="42"/>
      <c r="P579" s="42"/>
      <c r="R579" s="42"/>
      <c r="S579" s="40"/>
      <c r="T579" s="40"/>
      <c r="U579" s="40"/>
      <c r="V579" s="40"/>
      <c r="W579" s="40"/>
      <c r="X579" s="42"/>
      <c r="Y579" s="42"/>
      <c r="AA579" s="42"/>
    </row>
    <row r="580" spans="2:27" ht="15.75" customHeight="1">
      <c r="B580" s="40"/>
      <c r="C580" s="40"/>
      <c r="D580" s="40"/>
      <c r="F580" s="40"/>
      <c r="G580" s="40"/>
      <c r="H580" s="40"/>
      <c r="I580" s="40"/>
      <c r="J580" s="40"/>
      <c r="K580" s="40"/>
      <c r="L580" s="40"/>
      <c r="M580" s="40"/>
      <c r="N580" s="40"/>
      <c r="O580" s="42"/>
      <c r="P580" s="42"/>
      <c r="R580" s="42"/>
      <c r="S580" s="40"/>
      <c r="T580" s="40"/>
      <c r="U580" s="40"/>
      <c r="V580" s="40"/>
      <c r="W580" s="40"/>
      <c r="X580" s="42"/>
      <c r="Y580" s="42"/>
      <c r="AA580" s="42"/>
    </row>
    <row r="581" spans="2:27" ht="15.75" customHeight="1">
      <c r="B581" s="40"/>
      <c r="C581" s="40"/>
      <c r="D581" s="40"/>
      <c r="F581" s="40"/>
      <c r="G581" s="40"/>
      <c r="H581" s="40"/>
      <c r="I581" s="40"/>
      <c r="J581" s="40"/>
      <c r="K581" s="40"/>
      <c r="L581" s="40"/>
      <c r="M581" s="40"/>
      <c r="N581" s="40"/>
      <c r="O581" s="42"/>
      <c r="P581" s="42"/>
      <c r="R581" s="42"/>
      <c r="S581" s="40"/>
      <c r="T581" s="40"/>
      <c r="U581" s="40"/>
      <c r="V581" s="40"/>
      <c r="W581" s="40"/>
      <c r="X581" s="42"/>
      <c r="Y581" s="42"/>
      <c r="AA581" s="42"/>
    </row>
    <row r="582" spans="2:27" ht="15.75" customHeight="1">
      <c r="B582" s="40"/>
      <c r="C582" s="40"/>
      <c r="D582" s="40"/>
      <c r="F582" s="40"/>
      <c r="G582" s="40"/>
      <c r="H582" s="40"/>
      <c r="I582" s="40"/>
      <c r="J582" s="40"/>
      <c r="K582" s="40"/>
      <c r="L582" s="40"/>
      <c r="M582" s="40"/>
      <c r="N582" s="40"/>
      <c r="O582" s="42"/>
      <c r="P582" s="42"/>
      <c r="R582" s="42"/>
      <c r="S582" s="40"/>
      <c r="T582" s="40"/>
      <c r="U582" s="40"/>
      <c r="V582" s="40"/>
      <c r="W582" s="40"/>
      <c r="X582" s="42"/>
      <c r="Y582" s="42"/>
      <c r="AA582" s="42"/>
    </row>
    <row r="583" spans="2:27" ht="15.75" customHeight="1">
      <c r="B583" s="40"/>
      <c r="C583" s="40"/>
      <c r="D583" s="40"/>
      <c r="F583" s="40"/>
      <c r="G583" s="40"/>
      <c r="H583" s="40"/>
      <c r="I583" s="40"/>
      <c r="J583" s="40"/>
      <c r="K583" s="40"/>
      <c r="L583" s="40"/>
      <c r="M583" s="40"/>
      <c r="N583" s="40"/>
      <c r="O583" s="42"/>
      <c r="P583" s="42"/>
      <c r="R583" s="42"/>
      <c r="S583" s="40"/>
      <c r="T583" s="40"/>
      <c r="U583" s="40"/>
      <c r="V583" s="40"/>
      <c r="W583" s="40"/>
      <c r="X583" s="42"/>
      <c r="Y583" s="42"/>
      <c r="AA583" s="42"/>
    </row>
    <row r="584" spans="2:27" ht="15.75" customHeight="1">
      <c r="B584" s="40"/>
      <c r="C584" s="40"/>
      <c r="D584" s="40"/>
      <c r="F584" s="40"/>
      <c r="G584" s="40"/>
      <c r="H584" s="40"/>
      <c r="I584" s="40"/>
      <c r="J584" s="40"/>
      <c r="K584" s="40"/>
      <c r="L584" s="40"/>
      <c r="M584" s="40"/>
      <c r="N584" s="40"/>
      <c r="O584" s="42"/>
      <c r="P584" s="42"/>
      <c r="R584" s="42"/>
      <c r="S584" s="40"/>
      <c r="T584" s="40"/>
      <c r="U584" s="40"/>
      <c r="V584" s="40"/>
      <c r="W584" s="40"/>
      <c r="X584" s="42"/>
      <c r="Y584" s="42"/>
      <c r="AA584" s="42"/>
    </row>
    <row r="585" spans="2:27" ht="15.75" customHeight="1">
      <c r="B585" s="40"/>
      <c r="C585" s="40"/>
      <c r="D585" s="40"/>
      <c r="F585" s="40"/>
      <c r="G585" s="40"/>
      <c r="H585" s="40"/>
      <c r="I585" s="40"/>
      <c r="J585" s="40"/>
      <c r="K585" s="40"/>
      <c r="L585" s="40"/>
      <c r="M585" s="40"/>
      <c r="N585" s="40"/>
      <c r="O585" s="42"/>
      <c r="P585" s="42"/>
      <c r="R585" s="42"/>
      <c r="S585" s="40"/>
      <c r="T585" s="40"/>
      <c r="U585" s="40"/>
      <c r="V585" s="40"/>
      <c r="W585" s="40"/>
      <c r="X585" s="42"/>
      <c r="Y585" s="42"/>
      <c r="AA585" s="42"/>
    </row>
    <row r="586" spans="2:27" ht="15.75" customHeight="1">
      <c r="B586" s="40"/>
      <c r="C586" s="40"/>
      <c r="D586" s="40"/>
      <c r="F586" s="40"/>
      <c r="G586" s="40"/>
      <c r="H586" s="40"/>
      <c r="I586" s="40"/>
      <c r="J586" s="40"/>
      <c r="K586" s="40"/>
      <c r="L586" s="40"/>
      <c r="M586" s="40"/>
      <c r="N586" s="40"/>
      <c r="O586" s="42"/>
      <c r="P586" s="42"/>
      <c r="R586" s="42"/>
      <c r="S586" s="40"/>
      <c r="T586" s="40"/>
      <c r="U586" s="40"/>
      <c r="V586" s="40"/>
      <c r="W586" s="40"/>
      <c r="X586" s="42"/>
      <c r="Y586" s="42"/>
      <c r="AA586" s="42"/>
    </row>
    <row r="587" spans="2:27" ht="15.75" customHeight="1">
      <c r="B587" s="40"/>
      <c r="C587" s="40"/>
      <c r="D587" s="40"/>
      <c r="F587" s="40"/>
      <c r="G587" s="40"/>
      <c r="H587" s="40"/>
      <c r="I587" s="40"/>
      <c r="J587" s="40"/>
      <c r="K587" s="40"/>
      <c r="L587" s="40"/>
      <c r="M587" s="40"/>
      <c r="N587" s="40"/>
      <c r="O587" s="42"/>
      <c r="P587" s="42"/>
      <c r="R587" s="42"/>
      <c r="S587" s="40"/>
      <c r="T587" s="40"/>
      <c r="U587" s="40"/>
      <c r="V587" s="40"/>
      <c r="W587" s="40"/>
      <c r="X587" s="42"/>
      <c r="Y587" s="42"/>
      <c r="AA587" s="42"/>
    </row>
    <row r="588" spans="2:27" ht="15.75" customHeight="1">
      <c r="B588" s="40"/>
      <c r="C588" s="40"/>
      <c r="D588" s="40"/>
      <c r="F588" s="40"/>
      <c r="G588" s="40"/>
      <c r="H588" s="40"/>
      <c r="I588" s="40"/>
      <c r="J588" s="40"/>
      <c r="K588" s="40"/>
      <c r="L588" s="40"/>
      <c r="M588" s="40"/>
      <c r="N588" s="40"/>
      <c r="O588" s="42"/>
      <c r="P588" s="42"/>
      <c r="R588" s="42"/>
      <c r="S588" s="40"/>
      <c r="T588" s="40"/>
      <c r="U588" s="40"/>
      <c r="V588" s="40"/>
      <c r="W588" s="40"/>
      <c r="X588" s="42"/>
      <c r="Y588" s="42"/>
      <c r="AA588" s="42"/>
    </row>
    <row r="589" spans="2:27" ht="15.75" customHeight="1">
      <c r="B589" s="40"/>
      <c r="C589" s="40"/>
      <c r="D589" s="40"/>
      <c r="F589" s="40"/>
      <c r="G589" s="40"/>
      <c r="H589" s="40"/>
      <c r="I589" s="40"/>
      <c r="J589" s="40"/>
      <c r="K589" s="40"/>
      <c r="L589" s="40"/>
      <c r="M589" s="40"/>
      <c r="N589" s="40"/>
      <c r="O589" s="42"/>
      <c r="P589" s="42"/>
      <c r="R589" s="42"/>
      <c r="S589" s="40"/>
      <c r="T589" s="40"/>
      <c r="U589" s="40"/>
      <c r="V589" s="40"/>
      <c r="W589" s="40"/>
      <c r="X589" s="42"/>
      <c r="Y589" s="42"/>
      <c r="AA589" s="42"/>
    </row>
    <row r="590" spans="2:27" ht="15.75" customHeight="1">
      <c r="B590" s="40"/>
      <c r="C590" s="40"/>
      <c r="D590" s="40"/>
      <c r="F590" s="40"/>
      <c r="G590" s="40"/>
      <c r="H590" s="40"/>
      <c r="I590" s="40"/>
      <c r="J590" s="40"/>
      <c r="K590" s="40"/>
      <c r="L590" s="40"/>
      <c r="M590" s="40"/>
      <c r="N590" s="40"/>
      <c r="O590" s="42"/>
      <c r="P590" s="42"/>
      <c r="R590" s="42"/>
      <c r="S590" s="40"/>
      <c r="T590" s="40"/>
      <c r="U590" s="40"/>
      <c r="V590" s="40"/>
      <c r="W590" s="40"/>
      <c r="X590" s="42"/>
      <c r="Y590" s="42"/>
      <c r="AA590" s="42"/>
    </row>
    <row r="591" spans="2:27" ht="15.75" customHeight="1">
      <c r="B591" s="40"/>
      <c r="C591" s="40"/>
      <c r="D591" s="40"/>
      <c r="F591" s="40"/>
      <c r="G591" s="40"/>
      <c r="H591" s="40"/>
      <c r="I591" s="40"/>
      <c r="J591" s="40"/>
      <c r="K591" s="40"/>
      <c r="L591" s="40"/>
      <c r="M591" s="40"/>
      <c r="N591" s="40"/>
      <c r="O591" s="42"/>
      <c r="P591" s="42"/>
      <c r="R591" s="42"/>
      <c r="S591" s="40"/>
      <c r="T591" s="40"/>
      <c r="U591" s="40"/>
      <c r="V591" s="40"/>
      <c r="W591" s="40"/>
      <c r="X591" s="42"/>
      <c r="Y591" s="42"/>
      <c r="AA591" s="42"/>
    </row>
    <row r="592" spans="2:27" ht="15.75" customHeight="1">
      <c r="B592" s="40"/>
      <c r="C592" s="40"/>
      <c r="D592" s="40"/>
      <c r="F592" s="40"/>
      <c r="G592" s="40"/>
      <c r="H592" s="40"/>
      <c r="I592" s="40"/>
      <c r="J592" s="40"/>
      <c r="K592" s="40"/>
      <c r="L592" s="40"/>
      <c r="M592" s="40"/>
      <c r="N592" s="40"/>
      <c r="O592" s="42"/>
      <c r="P592" s="42"/>
      <c r="R592" s="42"/>
      <c r="S592" s="40"/>
      <c r="T592" s="40"/>
      <c r="U592" s="40"/>
      <c r="V592" s="40"/>
      <c r="W592" s="40"/>
      <c r="X592" s="42"/>
      <c r="Y592" s="42"/>
      <c r="AA592" s="42"/>
    </row>
    <row r="593" spans="2:27" ht="15.75" customHeight="1">
      <c r="B593" s="40"/>
      <c r="C593" s="40"/>
      <c r="D593" s="40"/>
      <c r="F593" s="40"/>
      <c r="G593" s="40"/>
      <c r="H593" s="40"/>
      <c r="I593" s="40"/>
      <c r="J593" s="40"/>
      <c r="K593" s="40"/>
      <c r="L593" s="40"/>
      <c r="M593" s="40"/>
      <c r="N593" s="40"/>
      <c r="O593" s="42"/>
      <c r="P593" s="42"/>
      <c r="R593" s="42"/>
      <c r="S593" s="40"/>
      <c r="T593" s="40"/>
      <c r="U593" s="40"/>
      <c r="V593" s="40"/>
      <c r="W593" s="40"/>
      <c r="X593" s="42"/>
      <c r="Y593" s="42"/>
      <c r="AA593" s="42"/>
    </row>
    <row r="594" spans="2:27" ht="15.75" customHeight="1">
      <c r="B594" s="40"/>
      <c r="C594" s="40"/>
      <c r="D594" s="40"/>
      <c r="F594" s="40"/>
      <c r="G594" s="40"/>
      <c r="H594" s="40"/>
      <c r="I594" s="40"/>
      <c r="J594" s="40"/>
      <c r="K594" s="40"/>
      <c r="L594" s="40"/>
      <c r="M594" s="40"/>
      <c r="N594" s="40"/>
      <c r="O594" s="42"/>
      <c r="P594" s="42"/>
      <c r="R594" s="42"/>
      <c r="S594" s="40"/>
      <c r="T594" s="40"/>
      <c r="U594" s="40"/>
      <c r="V594" s="40"/>
      <c r="W594" s="40"/>
      <c r="X594" s="42"/>
      <c r="Y594" s="42"/>
      <c r="AA594" s="42"/>
    </row>
    <row r="595" spans="2:27" ht="15.75" customHeight="1">
      <c r="B595" s="40"/>
      <c r="C595" s="40"/>
      <c r="D595" s="40"/>
      <c r="F595" s="40"/>
      <c r="G595" s="40"/>
      <c r="H595" s="40"/>
      <c r="I595" s="40"/>
      <c r="J595" s="40"/>
      <c r="K595" s="40"/>
      <c r="L595" s="40"/>
      <c r="M595" s="40"/>
      <c r="N595" s="40"/>
      <c r="O595" s="42"/>
      <c r="P595" s="42"/>
      <c r="R595" s="42"/>
      <c r="S595" s="40"/>
      <c r="T595" s="40"/>
      <c r="U595" s="40"/>
      <c r="V595" s="40"/>
      <c r="W595" s="40"/>
      <c r="X595" s="42"/>
      <c r="Y595" s="42"/>
      <c r="AA595" s="42"/>
    </row>
    <row r="596" spans="2:27" ht="15.75" customHeight="1">
      <c r="B596" s="40"/>
      <c r="C596" s="40"/>
      <c r="D596" s="40"/>
      <c r="F596" s="40"/>
      <c r="G596" s="40"/>
      <c r="H596" s="40"/>
      <c r="I596" s="40"/>
      <c r="J596" s="40"/>
      <c r="K596" s="40"/>
      <c r="L596" s="40"/>
      <c r="M596" s="40"/>
      <c r="N596" s="40"/>
      <c r="O596" s="42"/>
      <c r="P596" s="42"/>
      <c r="R596" s="42"/>
      <c r="S596" s="40"/>
      <c r="T596" s="40"/>
      <c r="U596" s="40"/>
      <c r="V596" s="40"/>
      <c r="W596" s="40"/>
      <c r="X596" s="42"/>
      <c r="Y596" s="42"/>
      <c r="AA596" s="42"/>
    </row>
    <row r="597" spans="2:27" ht="15.75" customHeight="1">
      <c r="B597" s="40"/>
      <c r="C597" s="40"/>
      <c r="D597" s="40"/>
      <c r="F597" s="40"/>
      <c r="G597" s="40"/>
      <c r="H597" s="40"/>
      <c r="I597" s="40"/>
      <c r="J597" s="40"/>
      <c r="K597" s="40"/>
      <c r="L597" s="40"/>
      <c r="M597" s="40"/>
      <c r="N597" s="40"/>
      <c r="O597" s="42"/>
      <c r="P597" s="42"/>
      <c r="R597" s="42"/>
      <c r="S597" s="40"/>
      <c r="T597" s="40"/>
      <c r="U597" s="40"/>
      <c r="V597" s="40"/>
      <c r="W597" s="40"/>
      <c r="X597" s="42"/>
      <c r="Y597" s="42"/>
      <c r="AA597" s="42"/>
    </row>
    <row r="598" spans="2:27" ht="15.75" customHeight="1">
      <c r="B598" s="40"/>
      <c r="C598" s="40"/>
      <c r="D598" s="40"/>
      <c r="F598" s="40"/>
      <c r="G598" s="40"/>
      <c r="H598" s="40"/>
      <c r="I598" s="40"/>
      <c r="J598" s="40"/>
      <c r="K598" s="40"/>
      <c r="L598" s="40"/>
      <c r="M598" s="40"/>
      <c r="N598" s="40"/>
      <c r="O598" s="42"/>
      <c r="P598" s="42"/>
      <c r="R598" s="42"/>
      <c r="S598" s="40"/>
      <c r="T598" s="40"/>
      <c r="U598" s="40"/>
      <c r="V598" s="40"/>
      <c r="W598" s="40"/>
      <c r="X598" s="42"/>
      <c r="Y598" s="42"/>
      <c r="AA598" s="42"/>
    </row>
    <row r="599" spans="2:27" ht="15.75" customHeight="1">
      <c r="B599" s="40"/>
      <c r="C599" s="40"/>
      <c r="D599" s="40"/>
      <c r="F599" s="40"/>
      <c r="G599" s="40"/>
      <c r="H599" s="40"/>
      <c r="I599" s="40"/>
      <c r="J599" s="40"/>
      <c r="K599" s="40"/>
      <c r="L599" s="40"/>
      <c r="M599" s="40"/>
      <c r="N599" s="40"/>
      <c r="O599" s="42"/>
      <c r="P599" s="42"/>
      <c r="R599" s="42"/>
      <c r="S599" s="40"/>
      <c r="T599" s="40"/>
      <c r="U599" s="40"/>
      <c r="V599" s="40"/>
      <c r="W599" s="40"/>
      <c r="X599" s="42"/>
      <c r="Y599" s="42"/>
      <c r="AA599" s="42"/>
    </row>
    <row r="600" spans="2:27" ht="15.75" customHeight="1">
      <c r="B600" s="40"/>
      <c r="C600" s="40"/>
      <c r="D600" s="40"/>
      <c r="F600" s="40"/>
      <c r="G600" s="40"/>
      <c r="H600" s="40"/>
      <c r="I600" s="40"/>
      <c r="J600" s="40"/>
      <c r="K600" s="40"/>
      <c r="L600" s="40"/>
      <c r="M600" s="40"/>
      <c r="N600" s="40"/>
      <c r="O600" s="42"/>
      <c r="P600" s="42"/>
      <c r="R600" s="42"/>
      <c r="S600" s="40"/>
      <c r="T600" s="40"/>
      <c r="U600" s="40"/>
      <c r="V600" s="40"/>
      <c r="W600" s="40"/>
      <c r="X600" s="42"/>
      <c r="Y600" s="42"/>
      <c r="AA600" s="42"/>
    </row>
    <row r="601" spans="2:27" ht="15.75" customHeight="1">
      <c r="B601" s="40"/>
      <c r="C601" s="40"/>
      <c r="D601" s="40"/>
      <c r="F601" s="40"/>
      <c r="G601" s="40"/>
      <c r="H601" s="40"/>
      <c r="I601" s="40"/>
      <c r="J601" s="40"/>
      <c r="K601" s="40"/>
      <c r="L601" s="40"/>
      <c r="M601" s="40"/>
      <c r="N601" s="40"/>
      <c r="O601" s="42"/>
      <c r="P601" s="42"/>
      <c r="R601" s="42"/>
      <c r="S601" s="40"/>
      <c r="T601" s="40"/>
      <c r="U601" s="40"/>
      <c r="V601" s="40"/>
      <c r="W601" s="40"/>
      <c r="X601" s="42"/>
      <c r="Y601" s="42"/>
      <c r="AA601" s="42"/>
    </row>
    <row r="602" spans="2:27" ht="15.75" customHeight="1">
      <c r="B602" s="40"/>
      <c r="C602" s="40"/>
      <c r="D602" s="40"/>
      <c r="F602" s="40"/>
      <c r="G602" s="40"/>
      <c r="H602" s="40"/>
      <c r="I602" s="40"/>
      <c r="J602" s="40"/>
      <c r="K602" s="40"/>
      <c r="L602" s="40"/>
      <c r="M602" s="40"/>
      <c r="N602" s="40"/>
      <c r="O602" s="42"/>
      <c r="P602" s="42"/>
      <c r="R602" s="42"/>
      <c r="S602" s="40"/>
      <c r="T602" s="40"/>
      <c r="U602" s="40"/>
      <c r="V602" s="40"/>
      <c r="W602" s="40"/>
      <c r="X602" s="42"/>
      <c r="Y602" s="42"/>
      <c r="AA602" s="42"/>
    </row>
    <row r="603" spans="2:27" ht="15.75" customHeight="1">
      <c r="B603" s="40"/>
      <c r="C603" s="40"/>
      <c r="D603" s="40"/>
      <c r="F603" s="40"/>
      <c r="G603" s="40"/>
      <c r="H603" s="40"/>
      <c r="I603" s="40"/>
      <c r="J603" s="40"/>
      <c r="K603" s="40"/>
      <c r="L603" s="40"/>
      <c r="M603" s="40"/>
      <c r="N603" s="40"/>
      <c r="O603" s="42"/>
      <c r="P603" s="42"/>
      <c r="R603" s="42"/>
      <c r="S603" s="40"/>
      <c r="T603" s="40"/>
      <c r="U603" s="40"/>
      <c r="V603" s="40"/>
      <c r="W603" s="40"/>
      <c r="X603" s="42"/>
      <c r="Y603" s="42"/>
      <c r="AA603" s="42"/>
    </row>
    <row r="604" spans="2:27" ht="15.75" customHeight="1">
      <c r="B604" s="40"/>
      <c r="C604" s="40"/>
      <c r="D604" s="40"/>
      <c r="F604" s="40"/>
      <c r="G604" s="40"/>
      <c r="H604" s="40"/>
      <c r="I604" s="40"/>
      <c r="J604" s="40"/>
      <c r="K604" s="40"/>
      <c r="L604" s="40"/>
      <c r="M604" s="40"/>
      <c r="N604" s="40"/>
      <c r="O604" s="42"/>
      <c r="P604" s="42"/>
      <c r="R604" s="42"/>
      <c r="S604" s="40"/>
      <c r="T604" s="40"/>
      <c r="U604" s="40"/>
      <c r="V604" s="40"/>
      <c r="W604" s="40"/>
      <c r="X604" s="42"/>
      <c r="Y604" s="42"/>
      <c r="AA604" s="42"/>
    </row>
    <row r="605" spans="2:27" ht="15.75" customHeight="1">
      <c r="B605" s="40"/>
      <c r="C605" s="40"/>
      <c r="D605" s="40"/>
      <c r="F605" s="40"/>
      <c r="G605" s="40"/>
      <c r="H605" s="40"/>
      <c r="I605" s="40"/>
      <c r="J605" s="40"/>
      <c r="K605" s="40"/>
      <c r="L605" s="40"/>
      <c r="M605" s="40"/>
      <c r="N605" s="40"/>
      <c r="O605" s="42"/>
      <c r="P605" s="42"/>
      <c r="R605" s="42"/>
      <c r="S605" s="40"/>
      <c r="T605" s="40"/>
      <c r="U605" s="40"/>
      <c r="V605" s="40"/>
      <c r="W605" s="40"/>
      <c r="X605" s="42"/>
      <c r="Y605" s="42"/>
      <c r="AA605" s="42"/>
    </row>
    <row r="606" spans="2:27" ht="15.75" customHeight="1">
      <c r="B606" s="40"/>
      <c r="C606" s="40"/>
      <c r="D606" s="40"/>
      <c r="F606" s="40"/>
      <c r="G606" s="40"/>
      <c r="H606" s="40"/>
      <c r="I606" s="40"/>
      <c r="J606" s="40"/>
      <c r="K606" s="40"/>
      <c r="L606" s="40"/>
      <c r="M606" s="40"/>
      <c r="N606" s="40"/>
      <c r="O606" s="42"/>
      <c r="P606" s="42"/>
      <c r="R606" s="42"/>
      <c r="S606" s="40"/>
      <c r="T606" s="40"/>
      <c r="U606" s="40"/>
      <c r="V606" s="40"/>
      <c r="W606" s="40"/>
      <c r="X606" s="42"/>
      <c r="Y606" s="42"/>
      <c r="AA606" s="42"/>
    </row>
    <row r="607" spans="2:27" ht="15.75" customHeight="1">
      <c r="B607" s="40"/>
      <c r="C607" s="40"/>
      <c r="D607" s="40"/>
      <c r="F607" s="40"/>
      <c r="G607" s="40"/>
      <c r="H607" s="40"/>
      <c r="I607" s="40"/>
      <c r="J607" s="40"/>
      <c r="K607" s="40"/>
      <c r="L607" s="40"/>
      <c r="M607" s="40"/>
      <c r="N607" s="40"/>
      <c r="O607" s="42"/>
      <c r="P607" s="42"/>
      <c r="R607" s="42"/>
      <c r="S607" s="40"/>
      <c r="T607" s="40"/>
      <c r="U607" s="40"/>
      <c r="V607" s="40"/>
      <c r="W607" s="40"/>
      <c r="X607" s="42"/>
      <c r="Y607" s="42"/>
      <c r="AA607" s="42"/>
    </row>
    <row r="608" spans="2:27" ht="15.75" customHeight="1">
      <c r="B608" s="40"/>
      <c r="C608" s="40"/>
      <c r="D608" s="40"/>
      <c r="F608" s="40"/>
      <c r="G608" s="40"/>
      <c r="H608" s="40"/>
      <c r="I608" s="40"/>
      <c r="J608" s="40"/>
      <c r="K608" s="40"/>
      <c r="L608" s="40"/>
      <c r="M608" s="40"/>
      <c r="N608" s="40"/>
      <c r="O608" s="42"/>
      <c r="P608" s="42"/>
      <c r="R608" s="42"/>
      <c r="S608" s="40"/>
      <c r="T608" s="40"/>
      <c r="U608" s="40"/>
      <c r="V608" s="40"/>
      <c r="W608" s="40"/>
      <c r="X608" s="42"/>
      <c r="Y608" s="42"/>
      <c r="AA608" s="42"/>
    </row>
    <row r="609" spans="2:27" ht="15.75" customHeight="1">
      <c r="B609" s="40"/>
      <c r="C609" s="40"/>
      <c r="D609" s="40"/>
      <c r="F609" s="40"/>
      <c r="G609" s="40"/>
      <c r="H609" s="40"/>
      <c r="I609" s="40"/>
      <c r="J609" s="40"/>
      <c r="K609" s="40"/>
      <c r="L609" s="40"/>
      <c r="M609" s="40"/>
      <c r="N609" s="40"/>
      <c r="O609" s="42"/>
      <c r="P609" s="42"/>
      <c r="R609" s="42"/>
      <c r="S609" s="40"/>
      <c r="T609" s="40"/>
      <c r="U609" s="40"/>
      <c r="V609" s="40"/>
      <c r="W609" s="40"/>
      <c r="X609" s="42"/>
      <c r="Y609" s="42"/>
      <c r="AA609" s="42"/>
    </row>
    <row r="610" spans="2:27" ht="15.75" customHeight="1">
      <c r="B610" s="40"/>
      <c r="C610" s="40"/>
      <c r="D610" s="40"/>
      <c r="F610" s="40"/>
      <c r="G610" s="40"/>
      <c r="H610" s="40"/>
      <c r="I610" s="40"/>
      <c r="J610" s="40"/>
      <c r="K610" s="40"/>
      <c r="L610" s="40"/>
      <c r="M610" s="40"/>
      <c r="N610" s="40"/>
      <c r="O610" s="42"/>
      <c r="P610" s="42"/>
      <c r="R610" s="42"/>
      <c r="S610" s="40"/>
      <c r="T610" s="40"/>
      <c r="U610" s="40"/>
      <c r="V610" s="40"/>
      <c r="W610" s="40"/>
      <c r="X610" s="42"/>
      <c r="Y610" s="42"/>
      <c r="AA610" s="42"/>
    </row>
    <row r="611" spans="2:27" ht="15.75" customHeight="1">
      <c r="B611" s="40"/>
      <c r="C611" s="40"/>
      <c r="D611" s="40"/>
      <c r="F611" s="40"/>
      <c r="G611" s="40"/>
      <c r="H611" s="40"/>
      <c r="I611" s="40"/>
      <c r="J611" s="40"/>
      <c r="K611" s="40"/>
      <c r="L611" s="40"/>
      <c r="M611" s="40"/>
      <c r="N611" s="40"/>
      <c r="O611" s="42"/>
      <c r="P611" s="42"/>
      <c r="R611" s="42"/>
      <c r="S611" s="40"/>
      <c r="T611" s="40"/>
      <c r="U611" s="40"/>
      <c r="V611" s="40"/>
      <c r="W611" s="40"/>
      <c r="X611" s="42"/>
      <c r="Y611" s="42"/>
      <c r="AA611" s="42"/>
    </row>
    <row r="612" spans="2:27" ht="15.75" customHeight="1">
      <c r="B612" s="40"/>
      <c r="C612" s="40"/>
      <c r="D612" s="40"/>
      <c r="F612" s="40"/>
      <c r="G612" s="40"/>
      <c r="H612" s="40"/>
      <c r="I612" s="40"/>
      <c r="J612" s="40"/>
      <c r="K612" s="40"/>
      <c r="L612" s="40"/>
      <c r="M612" s="40"/>
      <c r="N612" s="40"/>
      <c r="O612" s="42"/>
      <c r="P612" s="42"/>
      <c r="R612" s="42"/>
      <c r="S612" s="40"/>
      <c r="T612" s="40"/>
      <c r="U612" s="40"/>
      <c r="V612" s="40"/>
      <c r="W612" s="40"/>
      <c r="X612" s="42"/>
      <c r="Y612" s="42"/>
      <c r="AA612" s="42"/>
    </row>
    <row r="613" spans="2:27" ht="15.75" customHeight="1">
      <c r="B613" s="40"/>
      <c r="C613" s="40"/>
      <c r="D613" s="40"/>
      <c r="F613" s="40"/>
      <c r="G613" s="40"/>
      <c r="H613" s="40"/>
      <c r="I613" s="40"/>
      <c r="J613" s="40"/>
      <c r="K613" s="40"/>
      <c r="L613" s="40"/>
      <c r="M613" s="40"/>
      <c r="N613" s="40"/>
      <c r="O613" s="42"/>
      <c r="P613" s="42"/>
      <c r="R613" s="42"/>
      <c r="S613" s="40"/>
      <c r="T613" s="40"/>
      <c r="U613" s="40"/>
      <c r="V613" s="40"/>
      <c r="W613" s="40"/>
      <c r="X613" s="42"/>
      <c r="Y613" s="42"/>
      <c r="AA613" s="42"/>
    </row>
    <row r="614" spans="2:27" ht="15.75" customHeight="1">
      <c r="B614" s="40"/>
      <c r="C614" s="40"/>
      <c r="D614" s="40"/>
      <c r="F614" s="40"/>
      <c r="G614" s="40"/>
      <c r="H614" s="40"/>
      <c r="I614" s="40"/>
      <c r="J614" s="40"/>
      <c r="K614" s="40"/>
      <c r="L614" s="40"/>
      <c r="M614" s="40"/>
      <c r="N614" s="40"/>
      <c r="O614" s="42"/>
      <c r="P614" s="42"/>
      <c r="R614" s="42"/>
      <c r="S614" s="40"/>
      <c r="T614" s="40"/>
      <c r="U614" s="40"/>
      <c r="V614" s="40"/>
      <c r="W614" s="40"/>
      <c r="X614" s="42"/>
      <c r="Y614" s="42"/>
      <c r="AA614" s="42"/>
    </row>
    <row r="615" spans="2:27" ht="15.75" customHeight="1">
      <c r="B615" s="40"/>
      <c r="C615" s="40"/>
      <c r="D615" s="40"/>
      <c r="F615" s="40"/>
      <c r="G615" s="40"/>
      <c r="H615" s="40"/>
      <c r="I615" s="40"/>
      <c r="J615" s="40"/>
      <c r="K615" s="40"/>
      <c r="L615" s="40"/>
      <c r="M615" s="40"/>
      <c r="N615" s="40"/>
      <c r="O615" s="42"/>
      <c r="P615" s="42"/>
      <c r="R615" s="42"/>
      <c r="S615" s="40"/>
      <c r="T615" s="40"/>
      <c r="U615" s="40"/>
      <c r="V615" s="40"/>
      <c r="W615" s="40"/>
      <c r="X615" s="42"/>
      <c r="Y615" s="42"/>
      <c r="AA615" s="42"/>
    </row>
    <row r="616" spans="2:27" ht="15.75" customHeight="1">
      <c r="B616" s="40"/>
      <c r="C616" s="40"/>
      <c r="D616" s="40"/>
      <c r="F616" s="40"/>
      <c r="G616" s="40"/>
      <c r="H616" s="40"/>
      <c r="I616" s="40"/>
      <c r="J616" s="40"/>
      <c r="K616" s="40"/>
      <c r="L616" s="40"/>
      <c r="M616" s="40"/>
      <c r="N616" s="40"/>
      <c r="O616" s="42"/>
      <c r="P616" s="42"/>
      <c r="R616" s="42"/>
      <c r="S616" s="40"/>
      <c r="T616" s="40"/>
      <c r="U616" s="40"/>
      <c r="V616" s="40"/>
      <c r="W616" s="40"/>
      <c r="X616" s="42"/>
      <c r="Y616" s="42"/>
      <c r="AA616" s="42"/>
    </row>
    <row r="617" spans="2:27" ht="15.75" customHeight="1">
      <c r="B617" s="40"/>
      <c r="C617" s="40"/>
      <c r="D617" s="40"/>
      <c r="F617" s="40"/>
      <c r="G617" s="40"/>
      <c r="H617" s="40"/>
      <c r="I617" s="40"/>
      <c r="J617" s="40"/>
      <c r="K617" s="40"/>
      <c r="L617" s="40"/>
      <c r="M617" s="40"/>
      <c r="N617" s="40"/>
      <c r="O617" s="42"/>
      <c r="P617" s="42"/>
      <c r="R617" s="42"/>
      <c r="S617" s="40"/>
      <c r="T617" s="40"/>
      <c r="U617" s="40"/>
      <c r="V617" s="40"/>
      <c r="W617" s="40"/>
      <c r="X617" s="42"/>
      <c r="Y617" s="42"/>
      <c r="AA617" s="42"/>
    </row>
    <row r="618" spans="2:27" ht="15.75" customHeight="1">
      <c r="B618" s="40"/>
      <c r="C618" s="40"/>
      <c r="D618" s="40"/>
      <c r="F618" s="40"/>
      <c r="G618" s="40"/>
      <c r="H618" s="40"/>
      <c r="I618" s="40"/>
      <c r="J618" s="40"/>
      <c r="K618" s="40"/>
      <c r="L618" s="40"/>
      <c r="M618" s="40"/>
      <c r="N618" s="40"/>
      <c r="O618" s="42"/>
      <c r="P618" s="42"/>
      <c r="R618" s="42"/>
      <c r="S618" s="40"/>
      <c r="T618" s="40"/>
      <c r="U618" s="40"/>
      <c r="V618" s="40"/>
      <c r="W618" s="40"/>
      <c r="X618" s="42"/>
      <c r="Y618" s="42"/>
      <c r="AA618" s="42"/>
    </row>
    <row r="619" spans="2:27" ht="15.75" customHeight="1">
      <c r="B619" s="40"/>
      <c r="C619" s="40"/>
      <c r="D619" s="40"/>
      <c r="F619" s="40"/>
      <c r="G619" s="40"/>
      <c r="H619" s="40"/>
      <c r="I619" s="40"/>
      <c r="J619" s="40"/>
      <c r="K619" s="40"/>
      <c r="L619" s="40"/>
      <c r="M619" s="40"/>
      <c r="N619" s="40"/>
      <c r="O619" s="42"/>
      <c r="P619" s="42"/>
      <c r="R619" s="42"/>
      <c r="S619" s="40"/>
      <c r="T619" s="40"/>
      <c r="U619" s="40"/>
      <c r="V619" s="40"/>
      <c r="W619" s="40"/>
      <c r="X619" s="42"/>
      <c r="Y619" s="42"/>
      <c r="AA619" s="42"/>
    </row>
    <row r="620" spans="2:27" ht="15.75" customHeight="1">
      <c r="B620" s="40"/>
      <c r="C620" s="40"/>
      <c r="D620" s="40"/>
      <c r="F620" s="40"/>
      <c r="G620" s="40"/>
      <c r="H620" s="40"/>
      <c r="I620" s="40"/>
      <c r="J620" s="40"/>
      <c r="K620" s="40"/>
      <c r="L620" s="40"/>
      <c r="M620" s="40"/>
      <c r="N620" s="40"/>
      <c r="O620" s="42"/>
      <c r="P620" s="42"/>
      <c r="R620" s="42"/>
      <c r="S620" s="40"/>
      <c r="T620" s="40"/>
      <c r="U620" s="40"/>
      <c r="V620" s="40"/>
      <c r="W620" s="40"/>
      <c r="X620" s="42"/>
      <c r="Y620" s="42"/>
      <c r="AA620" s="42"/>
    </row>
    <row r="621" spans="2:27" ht="15.75" customHeight="1">
      <c r="B621" s="40"/>
      <c r="C621" s="40"/>
      <c r="D621" s="40"/>
      <c r="F621" s="40"/>
      <c r="G621" s="40"/>
      <c r="H621" s="40"/>
      <c r="I621" s="40"/>
      <c r="J621" s="40"/>
      <c r="K621" s="40"/>
      <c r="L621" s="40"/>
      <c r="M621" s="40"/>
      <c r="N621" s="40"/>
      <c r="O621" s="42"/>
      <c r="P621" s="42"/>
      <c r="R621" s="42"/>
      <c r="S621" s="40"/>
      <c r="T621" s="40"/>
      <c r="U621" s="40"/>
      <c r="V621" s="40"/>
      <c r="W621" s="40"/>
      <c r="X621" s="42"/>
      <c r="Y621" s="42"/>
      <c r="AA621" s="42"/>
    </row>
    <row r="622" spans="2:27" ht="15.75" customHeight="1">
      <c r="B622" s="40"/>
      <c r="C622" s="40"/>
      <c r="D622" s="40"/>
      <c r="F622" s="40"/>
      <c r="G622" s="40"/>
      <c r="H622" s="40"/>
      <c r="I622" s="40"/>
      <c r="J622" s="40"/>
      <c r="K622" s="40"/>
      <c r="L622" s="40"/>
      <c r="M622" s="40"/>
      <c r="N622" s="40"/>
      <c r="O622" s="42"/>
      <c r="P622" s="42"/>
      <c r="R622" s="42"/>
      <c r="S622" s="40"/>
      <c r="T622" s="40"/>
      <c r="U622" s="40"/>
      <c r="V622" s="40"/>
      <c r="W622" s="40"/>
      <c r="X622" s="42"/>
      <c r="Y622" s="42"/>
      <c r="AA622" s="42"/>
    </row>
    <row r="623" spans="2:27" ht="15.75" customHeight="1">
      <c r="B623" s="40"/>
      <c r="C623" s="40"/>
      <c r="D623" s="40"/>
      <c r="F623" s="40"/>
      <c r="G623" s="40"/>
      <c r="H623" s="40"/>
      <c r="I623" s="40"/>
      <c r="J623" s="40"/>
      <c r="K623" s="40"/>
      <c r="L623" s="40"/>
      <c r="M623" s="40"/>
      <c r="N623" s="40"/>
      <c r="O623" s="42"/>
      <c r="P623" s="42"/>
      <c r="R623" s="42"/>
      <c r="S623" s="40"/>
      <c r="T623" s="40"/>
      <c r="U623" s="40"/>
      <c r="V623" s="40"/>
      <c r="W623" s="40"/>
      <c r="X623" s="42"/>
      <c r="Y623" s="42"/>
      <c r="AA623" s="42"/>
    </row>
    <row r="624" spans="2:27" ht="15.75" customHeight="1">
      <c r="B624" s="40"/>
      <c r="C624" s="40"/>
      <c r="D624" s="40"/>
      <c r="F624" s="40"/>
      <c r="G624" s="40"/>
      <c r="H624" s="40"/>
      <c r="I624" s="40"/>
      <c r="J624" s="40"/>
      <c r="K624" s="40"/>
      <c r="L624" s="40"/>
      <c r="M624" s="40"/>
      <c r="N624" s="40"/>
      <c r="O624" s="42"/>
      <c r="P624" s="42"/>
      <c r="R624" s="42"/>
      <c r="S624" s="40"/>
      <c r="T624" s="40"/>
      <c r="U624" s="40"/>
      <c r="V624" s="40"/>
      <c r="W624" s="40"/>
      <c r="X624" s="42"/>
      <c r="Y624" s="42"/>
      <c r="AA624" s="42"/>
    </row>
    <row r="625" spans="2:27" ht="15.75" customHeight="1">
      <c r="B625" s="40"/>
      <c r="C625" s="40"/>
      <c r="D625" s="40"/>
      <c r="F625" s="40"/>
      <c r="G625" s="40"/>
      <c r="H625" s="40"/>
      <c r="I625" s="40"/>
      <c r="J625" s="40"/>
      <c r="K625" s="40"/>
      <c r="L625" s="40"/>
      <c r="M625" s="40"/>
      <c r="N625" s="40"/>
      <c r="O625" s="42"/>
      <c r="P625" s="42"/>
      <c r="R625" s="42"/>
      <c r="S625" s="40"/>
      <c r="T625" s="40"/>
      <c r="U625" s="40"/>
      <c r="V625" s="40"/>
      <c r="W625" s="40"/>
      <c r="X625" s="42"/>
      <c r="Y625" s="42"/>
      <c r="AA625" s="42"/>
    </row>
    <row r="626" spans="2:27" ht="15.75" customHeight="1">
      <c r="B626" s="40"/>
      <c r="C626" s="40"/>
      <c r="D626" s="40"/>
      <c r="F626" s="40"/>
      <c r="G626" s="40"/>
      <c r="H626" s="40"/>
      <c r="I626" s="40"/>
      <c r="J626" s="40"/>
      <c r="K626" s="40"/>
      <c r="L626" s="40"/>
      <c r="M626" s="40"/>
      <c r="N626" s="40"/>
      <c r="O626" s="42"/>
      <c r="P626" s="42"/>
      <c r="R626" s="42"/>
      <c r="S626" s="40"/>
      <c r="T626" s="40"/>
      <c r="U626" s="40"/>
      <c r="V626" s="40"/>
      <c r="W626" s="40"/>
      <c r="X626" s="42"/>
      <c r="Y626" s="42"/>
      <c r="AA626" s="42"/>
    </row>
    <row r="627" spans="2:27" ht="15.75" customHeight="1">
      <c r="B627" s="40"/>
      <c r="C627" s="40"/>
      <c r="D627" s="40"/>
      <c r="F627" s="40"/>
      <c r="G627" s="40"/>
      <c r="H627" s="40"/>
      <c r="I627" s="40"/>
      <c r="J627" s="40"/>
      <c r="K627" s="40"/>
      <c r="L627" s="40"/>
      <c r="M627" s="40"/>
      <c r="N627" s="40"/>
      <c r="O627" s="42"/>
      <c r="P627" s="42"/>
      <c r="R627" s="42"/>
      <c r="S627" s="40"/>
      <c r="T627" s="40"/>
      <c r="U627" s="40"/>
      <c r="V627" s="40"/>
      <c r="W627" s="40"/>
      <c r="X627" s="42"/>
      <c r="Y627" s="42"/>
      <c r="AA627" s="42"/>
    </row>
    <row r="628" spans="2:27" ht="15.75" customHeight="1">
      <c r="B628" s="40"/>
      <c r="C628" s="40"/>
      <c r="D628" s="40"/>
      <c r="F628" s="40"/>
      <c r="G628" s="40"/>
      <c r="H628" s="40"/>
      <c r="I628" s="40"/>
      <c r="J628" s="40"/>
      <c r="K628" s="40"/>
      <c r="L628" s="40"/>
      <c r="M628" s="40"/>
      <c r="N628" s="40"/>
      <c r="O628" s="42"/>
      <c r="P628" s="42"/>
      <c r="R628" s="42"/>
      <c r="S628" s="40"/>
      <c r="T628" s="40"/>
      <c r="U628" s="40"/>
      <c r="V628" s="40"/>
      <c r="W628" s="40"/>
      <c r="X628" s="42"/>
      <c r="Y628" s="42"/>
      <c r="AA628" s="42"/>
    </row>
    <row r="629" spans="2:27" ht="15.75" customHeight="1">
      <c r="B629" s="40"/>
      <c r="C629" s="40"/>
      <c r="D629" s="40"/>
      <c r="F629" s="40"/>
      <c r="G629" s="40"/>
      <c r="H629" s="40"/>
      <c r="I629" s="40"/>
      <c r="J629" s="40"/>
      <c r="K629" s="40"/>
      <c r="L629" s="40"/>
      <c r="M629" s="40"/>
      <c r="N629" s="40"/>
      <c r="O629" s="42"/>
      <c r="P629" s="42"/>
      <c r="R629" s="42"/>
      <c r="S629" s="40"/>
      <c r="T629" s="40"/>
      <c r="U629" s="40"/>
      <c r="V629" s="40"/>
      <c r="W629" s="40"/>
      <c r="X629" s="42"/>
      <c r="Y629" s="42"/>
      <c r="AA629" s="42"/>
    </row>
    <row r="630" spans="2:27" ht="15.75" customHeight="1">
      <c r="B630" s="40"/>
      <c r="C630" s="40"/>
      <c r="D630" s="40"/>
      <c r="F630" s="40"/>
      <c r="G630" s="40"/>
      <c r="H630" s="40"/>
      <c r="I630" s="40"/>
      <c r="J630" s="40"/>
      <c r="K630" s="40"/>
      <c r="L630" s="40"/>
      <c r="M630" s="40"/>
      <c r="N630" s="40"/>
      <c r="O630" s="42"/>
      <c r="P630" s="42"/>
      <c r="R630" s="42"/>
      <c r="S630" s="40"/>
      <c r="T630" s="40"/>
      <c r="U630" s="40"/>
      <c r="V630" s="40"/>
      <c r="W630" s="40"/>
      <c r="X630" s="42"/>
      <c r="Y630" s="42"/>
      <c r="AA630" s="42"/>
    </row>
    <row r="631" spans="2:27" ht="15.75" customHeight="1">
      <c r="B631" s="40"/>
      <c r="C631" s="40"/>
      <c r="D631" s="40"/>
      <c r="F631" s="40"/>
      <c r="G631" s="40"/>
      <c r="H631" s="40"/>
      <c r="I631" s="40"/>
      <c r="J631" s="40"/>
      <c r="K631" s="40"/>
      <c r="L631" s="40"/>
      <c r="M631" s="40"/>
      <c r="N631" s="40"/>
      <c r="O631" s="42"/>
      <c r="P631" s="42"/>
      <c r="R631" s="42"/>
      <c r="S631" s="40"/>
      <c r="T631" s="40"/>
      <c r="U631" s="40"/>
      <c r="V631" s="40"/>
      <c r="W631" s="40"/>
      <c r="X631" s="42"/>
      <c r="Y631" s="42"/>
      <c r="AA631" s="42"/>
    </row>
    <row r="632" spans="2:27" ht="15.75" customHeight="1">
      <c r="B632" s="40"/>
      <c r="C632" s="40"/>
      <c r="D632" s="40"/>
      <c r="F632" s="40"/>
      <c r="G632" s="40"/>
      <c r="H632" s="40"/>
      <c r="I632" s="40"/>
      <c r="J632" s="40"/>
      <c r="K632" s="40"/>
      <c r="L632" s="40"/>
      <c r="M632" s="40"/>
      <c r="N632" s="40"/>
      <c r="O632" s="42"/>
      <c r="P632" s="42"/>
      <c r="R632" s="42"/>
      <c r="S632" s="40"/>
      <c r="T632" s="40"/>
      <c r="U632" s="40"/>
      <c r="V632" s="40"/>
      <c r="W632" s="40"/>
      <c r="X632" s="42"/>
      <c r="Y632" s="42"/>
      <c r="AA632" s="42"/>
    </row>
    <row r="633" spans="2:27" ht="15.75" customHeight="1">
      <c r="B633" s="40"/>
      <c r="C633" s="40"/>
      <c r="D633" s="40"/>
      <c r="F633" s="40"/>
      <c r="G633" s="40"/>
      <c r="H633" s="40"/>
      <c r="I633" s="40"/>
      <c r="J633" s="40"/>
      <c r="K633" s="40"/>
      <c r="L633" s="40"/>
      <c r="M633" s="40"/>
      <c r="N633" s="40"/>
      <c r="O633" s="42"/>
      <c r="P633" s="42"/>
      <c r="R633" s="42"/>
      <c r="S633" s="40"/>
      <c r="T633" s="40"/>
      <c r="U633" s="40"/>
      <c r="V633" s="40"/>
      <c r="W633" s="40"/>
      <c r="X633" s="42"/>
      <c r="Y633" s="42"/>
      <c r="AA633" s="42"/>
    </row>
    <row r="634" spans="2:27" ht="15.75" customHeight="1">
      <c r="B634" s="40"/>
      <c r="C634" s="40"/>
      <c r="D634" s="40"/>
      <c r="F634" s="40"/>
      <c r="G634" s="40"/>
      <c r="H634" s="40"/>
      <c r="I634" s="40"/>
      <c r="J634" s="40"/>
      <c r="K634" s="40"/>
      <c r="L634" s="40"/>
      <c r="M634" s="40"/>
      <c r="N634" s="40"/>
      <c r="O634" s="42"/>
      <c r="P634" s="42"/>
      <c r="R634" s="42"/>
      <c r="S634" s="40"/>
      <c r="T634" s="40"/>
      <c r="U634" s="40"/>
      <c r="V634" s="40"/>
      <c r="W634" s="40"/>
      <c r="X634" s="42"/>
      <c r="Y634" s="42"/>
      <c r="AA634" s="42"/>
    </row>
    <row r="635" spans="2:27" ht="15.75" customHeight="1">
      <c r="B635" s="40"/>
      <c r="C635" s="40"/>
      <c r="D635" s="40"/>
      <c r="F635" s="40"/>
      <c r="G635" s="40"/>
      <c r="H635" s="40"/>
      <c r="I635" s="40"/>
      <c r="J635" s="40"/>
      <c r="K635" s="40"/>
      <c r="L635" s="40"/>
      <c r="M635" s="40"/>
      <c r="N635" s="40"/>
      <c r="O635" s="42"/>
      <c r="P635" s="42"/>
      <c r="R635" s="42"/>
      <c r="S635" s="40"/>
      <c r="T635" s="40"/>
      <c r="U635" s="40"/>
      <c r="V635" s="40"/>
      <c r="W635" s="40"/>
      <c r="X635" s="42"/>
      <c r="Y635" s="42"/>
      <c r="AA635" s="42"/>
    </row>
    <row r="636" spans="2:27" ht="15.75" customHeight="1">
      <c r="B636" s="40"/>
      <c r="C636" s="40"/>
      <c r="D636" s="40"/>
      <c r="F636" s="40"/>
      <c r="G636" s="40"/>
      <c r="H636" s="40"/>
      <c r="I636" s="40"/>
      <c r="J636" s="40"/>
      <c r="K636" s="40"/>
      <c r="L636" s="40"/>
      <c r="M636" s="40"/>
      <c r="N636" s="40"/>
      <c r="O636" s="42"/>
      <c r="P636" s="42"/>
      <c r="R636" s="42"/>
      <c r="S636" s="40"/>
      <c r="T636" s="40"/>
      <c r="U636" s="40"/>
      <c r="V636" s="40"/>
      <c r="W636" s="40"/>
      <c r="X636" s="42"/>
      <c r="Y636" s="42"/>
      <c r="AA636" s="42"/>
    </row>
    <row r="637" spans="2:27" ht="15.75" customHeight="1">
      <c r="B637" s="40"/>
      <c r="C637" s="40"/>
      <c r="D637" s="40"/>
      <c r="F637" s="40"/>
      <c r="G637" s="40"/>
      <c r="H637" s="40"/>
      <c r="I637" s="40"/>
      <c r="J637" s="40"/>
      <c r="K637" s="40"/>
      <c r="L637" s="40"/>
      <c r="M637" s="40"/>
      <c r="N637" s="40"/>
      <c r="O637" s="42"/>
      <c r="P637" s="42"/>
      <c r="R637" s="42"/>
      <c r="S637" s="40"/>
      <c r="T637" s="40"/>
      <c r="U637" s="40"/>
      <c r="V637" s="40"/>
      <c r="W637" s="40"/>
      <c r="X637" s="42"/>
      <c r="Y637" s="42"/>
      <c r="AA637" s="42"/>
    </row>
    <row r="638" spans="2:27" ht="15.75" customHeight="1">
      <c r="B638" s="40"/>
      <c r="C638" s="40"/>
      <c r="D638" s="40"/>
      <c r="F638" s="40"/>
      <c r="G638" s="40"/>
      <c r="H638" s="40"/>
      <c r="I638" s="40"/>
      <c r="J638" s="40"/>
      <c r="K638" s="40"/>
      <c r="L638" s="40"/>
      <c r="M638" s="40"/>
      <c r="N638" s="40"/>
      <c r="O638" s="42"/>
      <c r="P638" s="42"/>
      <c r="R638" s="42"/>
      <c r="S638" s="40"/>
      <c r="T638" s="40"/>
      <c r="U638" s="40"/>
      <c r="V638" s="40"/>
      <c r="W638" s="40"/>
      <c r="X638" s="42"/>
      <c r="Y638" s="42"/>
      <c r="AA638" s="42"/>
    </row>
    <row r="639" spans="2:27" ht="15.75" customHeight="1">
      <c r="B639" s="40"/>
      <c r="C639" s="40"/>
      <c r="D639" s="40"/>
      <c r="F639" s="40"/>
      <c r="G639" s="40"/>
      <c r="H639" s="40"/>
      <c r="I639" s="40"/>
      <c r="J639" s="40"/>
      <c r="K639" s="40"/>
      <c r="L639" s="40"/>
      <c r="M639" s="40"/>
      <c r="N639" s="40"/>
      <c r="O639" s="42"/>
      <c r="P639" s="42"/>
      <c r="R639" s="42"/>
      <c r="S639" s="40"/>
      <c r="T639" s="40"/>
      <c r="U639" s="40"/>
      <c r="V639" s="40"/>
      <c r="W639" s="40"/>
      <c r="X639" s="42"/>
      <c r="Y639" s="42"/>
      <c r="AA639" s="42"/>
    </row>
    <row r="640" spans="2:27" ht="15.75" customHeight="1">
      <c r="B640" s="40"/>
      <c r="C640" s="40"/>
      <c r="D640" s="40"/>
      <c r="F640" s="40"/>
      <c r="G640" s="40"/>
      <c r="H640" s="40"/>
      <c r="I640" s="40"/>
      <c r="J640" s="40"/>
      <c r="K640" s="40"/>
      <c r="L640" s="40"/>
      <c r="M640" s="40"/>
      <c r="N640" s="40"/>
      <c r="O640" s="42"/>
      <c r="P640" s="42"/>
      <c r="R640" s="42"/>
      <c r="S640" s="40"/>
      <c r="T640" s="40"/>
      <c r="U640" s="40"/>
      <c r="V640" s="40"/>
      <c r="W640" s="40"/>
      <c r="X640" s="42"/>
      <c r="Y640" s="42"/>
      <c r="AA640" s="42"/>
    </row>
    <row r="641" spans="2:27" ht="15.75" customHeight="1">
      <c r="B641" s="40"/>
      <c r="C641" s="40"/>
      <c r="D641" s="40"/>
      <c r="F641" s="40"/>
      <c r="G641" s="40"/>
      <c r="H641" s="40"/>
      <c r="I641" s="40"/>
      <c r="J641" s="40"/>
      <c r="K641" s="40"/>
      <c r="L641" s="40"/>
      <c r="M641" s="40"/>
      <c r="N641" s="40"/>
      <c r="O641" s="42"/>
      <c r="P641" s="42"/>
      <c r="R641" s="42"/>
      <c r="S641" s="40"/>
      <c r="T641" s="40"/>
      <c r="U641" s="40"/>
      <c r="V641" s="40"/>
      <c r="W641" s="40"/>
      <c r="X641" s="42"/>
      <c r="Y641" s="42"/>
      <c r="AA641" s="42"/>
    </row>
    <row r="642" spans="2:27" ht="15.75" customHeight="1">
      <c r="B642" s="40"/>
      <c r="C642" s="40"/>
      <c r="D642" s="40"/>
      <c r="F642" s="40"/>
      <c r="G642" s="40"/>
      <c r="H642" s="40"/>
      <c r="I642" s="40"/>
      <c r="J642" s="40"/>
      <c r="K642" s="40"/>
      <c r="L642" s="40"/>
      <c r="M642" s="40"/>
      <c r="N642" s="40"/>
      <c r="O642" s="42"/>
      <c r="P642" s="42"/>
      <c r="R642" s="42"/>
      <c r="S642" s="40"/>
      <c r="T642" s="40"/>
      <c r="U642" s="40"/>
      <c r="V642" s="40"/>
      <c r="W642" s="40"/>
      <c r="X642" s="42"/>
      <c r="Y642" s="42"/>
      <c r="AA642" s="42"/>
    </row>
    <row r="643" spans="2:27" ht="15.75" customHeight="1">
      <c r="B643" s="40"/>
      <c r="C643" s="40"/>
      <c r="D643" s="40"/>
      <c r="F643" s="40"/>
      <c r="G643" s="40"/>
      <c r="H643" s="40"/>
      <c r="I643" s="40"/>
      <c r="J643" s="40"/>
      <c r="K643" s="40"/>
      <c r="L643" s="40"/>
      <c r="M643" s="40"/>
      <c r="N643" s="40"/>
      <c r="O643" s="42"/>
      <c r="P643" s="42"/>
      <c r="R643" s="42"/>
      <c r="S643" s="40"/>
      <c r="T643" s="40"/>
      <c r="U643" s="40"/>
      <c r="V643" s="40"/>
      <c r="W643" s="40"/>
      <c r="X643" s="42"/>
      <c r="Y643" s="42"/>
      <c r="AA643" s="42"/>
    </row>
    <row r="644" spans="2:27" ht="15.75" customHeight="1">
      <c r="B644" s="40"/>
      <c r="C644" s="40"/>
      <c r="D644" s="40"/>
      <c r="F644" s="40"/>
      <c r="G644" s="40"/>
      <c r="H644" s="40"/>
      <c r="I644" s="40"/>
      <c r="J644" s="40"/>
      <c r="K644" s="40"/>
      <c r="L644" s="40"/>
      <c r="M644" s="40"/>
      <c r="N644" s="40"/>
      <c r="O644" s="42"/>
      <c r="P644" s="42"/>
      <c r="R644" s="42"/>
      <c r="S644" s="40"/>
      <c r="T644" s="40"/>
      <c r="U644" s="40"/>
      <c r="V644" s="40"/>
      <c r="W644" s="40"/>
      <c r="X644" s="42"/>
      <c r="Y644" s="42"/>
      <c r="AA644" s="42"/>
    </row>
    <row r="645" spans="2:27" ht="15.75" customHeight="1">
      <c r="B645" s="40"/>
      <c r="C645" s="40"/>
      <c r="D645" s="40"/>
      <c r="F645" s="40"/>
      <c r="G645" s="40"/>
      <c r="H645" s="40"/>
      <c r="I645" s="40"/>
      <c r="J645" s="40"/>
      <c r="K645" s="40"/>
      <c r="L645" s="40"/>
      <c r="M645" s="40"/>
      <c r="N645" s="40"/>
      <c r="O645" s="42"/>
      <c r="P645" s="42"/>
      <c r="R645" s="42"/>
      <c r="S645" s="40"/>
      <c r="T645" s="40"/>
      <c r="U645" s="40"/>
      <c r="V645" s="40"/>
      <c r="W645" s="40"/>
      <c r="X645" s="42"/>
      <c r="Y645" s="42"/>
      <c r="AA645" s="42"/>
    </row>
    <row r="646" spans="2:27" ht="15.75" customHeight="1">
      <c r="B646" s="40"/>
      <c r="C646" s="40"/>
      <c r="D646" s="40"/>
      <c r="F646" s="40"/>
      <c r="G646" s="40"/>
      <c r="H646" s="40"/>
      <c r="I646" s="40"/>
      <c r="J646" s="40"/>
      <c r="K646" s="40"/>
      <c r="L646" s="40"/>
      <c r="M646" s="40"/>
      <c r="N646" s="40"/>
      <c r="O646" s="42"/>
      <c r="P646" s="42"/>
      <c r="R646" s="42"/>
      <c r="S646" s="40"/>
      <c r="T646" s="40"/>
      <c r="U646" s="40"/>
      <c r="V646" s="40"/>
      <c r="W646" s="40"/>
      <c r="X646" s="42"/>
      <c r="Y646" s="42"/>
      <c r="AA646" s="42"/>
    </row>
    <row r="647" spans="2:27" ht="15.75" customHeight="1">
      <c r="B647" s="40"/>
      <c r="C647" s="40"/>
      <c r="D647" s="40"/>
      <c r="F647" s="40"/>
      <c r="G647" s="40"/>
      <c r="H647" s="40"/>
      <c r="I647" s="40"/>
      <c r="J647" s="40"/>
      <c r="K647" s="40"/>
      <c r="L647" s="40"/>
      <c r="M647" s="40"/>
      <c r="N647" s="40"/>
      <c r="O647" s="42"/>
      <c r="P647" s="42"/>
      <c r="R647" s="42"/>
      <c r="S647" s="40"/>
      <c r="T647" s="40"/>
      <c r="U647" s="40"/>
      <c r="V647" s="40"/>
      <c r="W647" s="40"/>
      <c r="X647" s="42"/>
      <c r="Y647" s="42"/>
      <c r="AA647" s="42"/>
    </row>
    <row r="648" spans="2:27" ht="15.75" customHeight="1">
      <c r="B648" s="40"/>
      <c r="C648" s="40"/>
      <c r="D648" s="40"/>
      <c r="F648" s="40"/>
      <c r="G648" s="40"/>
      <c r="H648" s="40"/>
      <c r="I648" s="40"/>
      <c r="J648" s="40"/>
      <c r="K648" s="40"/>
      <c r="L648" s="40"/>
      <c r="M648" s="40"/>
      <c r="N648" s="40"/>
      <c r="O648" s="42"/>
      <c r="P648" s="42"/>
      <c r="R648" s="42"/>
      <c r="S648" s="40"/>
      <c r="T648" s="40"/>
      <c r="U648" s="40"/>
      <c r="V648" s="40"/>
      <c r="W648" s="40"/>
      <c r="X648" s="42"/>
      <c r="Y648" s="42"/>
      <c r="AA648" s="42"/>
    </row>
    <row r="649" spans="2:27" ht="15.75" customHeight="1">
      <c r="B649" s="40"/>
      <c r="C649" s="40"/>
      <c r="D649" s="40"/>
      <c r="F649" s="40"/>
      <c r="G649" s="40"/>
      <c r="H649" s="40"/>
      <c r="I649" s="40"/>
      <c r="J649" s="40"/>
      <c r="K649" s="40"/>
      <c r="L649" s="40"/>
      <c r="M649" s="40"/>
      <c r="N649" s="40"/>
      <c r="O649" s="42"/>
      <c r="P649" s="42"/>
      <c r="R649" s="42"/>
      <c r="S649" s="40"/>
      <c r="T649" s="40"/>
      <c r="U649" s="40"/>
      <c r="V649" s="40"/>
      <c r="W649" s="40"/>
      <c r="X649" s="42"/>
      <c r="Y649" s="42"/>
      <c r="AA649" s="42"/>
    </row>
    <row r="650" spans="2:27" ht="15.75" customHeight="1">
      <c r="B650" s="40"/>
      <c r="C650" s="40"/>
      <c r="D650" s="40"/>
      <c r="F650" s="40"/>
      <c r="G650" s="40"/>
      <c r="H650" s="40"/>
      <c r="I650" s="40"/>
      <c r="J650" s="40"/>
      <c r="K650" s="40"/>
      <c r="L650" s="40"/>
      <c r="M650" s="40"/>
      <c r="N650" s="40"/>
      <c r="O650" s="42"/>
      <c r="P650" s="42"/>
      <c r="R650" s="42"/>
      <c r="S650" s="40"/>
      <c r="T650" s="40"/>
      <c r="U650" s="40"/>
      <c r="V650" s="40"/>
      <c r="W650" s="40"/>
      <c r="X650" s="42"/>
      <c r="Y650" s="42"/>
      <c r="AA650" s="42"/>
    </row>
    <row r="651" spans="2:27" ht="15.75" customHeight="1">
      <c r="B651" s="40"/>
      <c r="C651" s="40"/>
      <c r="D651" s="40"/>
      <c r="F651" s="40"/>
      <c r="G651" s="40"/>
      <c r="H651" s="40"/>
      <c r="I651" s="40"/>
      <c r="J651" s="40"/>
      <c r="K651" s="40"/>
      <c r="L651" s="40"/>
      <c r="M651" s="40"/>
      <c r="N651" s="40"/>
      <c r="O651" s="42"/>
      <c r="P651" s="42"/>
      <c r="R651" s="42"/>
      <c r="S651" s="40"/>
      <c r="T651" s="40"/>
      <c r="U651" s="40"/>
      <c r="V651" s="40"/>
      <c r="W651" s="40"/>
      <c r="X651" s="42"/>
      <c r="Y651" s="42"/>
      <c r="AA651" s="42"/>
    </row>
    <row r="652" spans="2:27" ht="15.75" customHeight="1">
      <c r="B652" s="40"/>
      <c r="C652" s="40"/>
      <c r="D652" s="40"/>
      <c r="F652" s="40"/>
      <c r="G652" s="40"/>
      <c r="H652" s="40"/>
      <c r="I652" s="40"/>
      <c r="J652" s="40"/>
      <c r="K652" s="40"/>
      <c r="L652" s="40"/>
      <c r="M652" s="40"/>
      <c r="N652" s="40"/>
      <c r="O652" s="42"/>
      <c r="P652" s="42"/>
      <c r="R652" s="42"/>
      <c r="S652" s="40"/>
      <c r="T652" s="40"/>
      <c r="U652" s="40"/>
      <c r="V652" s="40"/>
      <c r="W652" s="40"/>
      <c r="X652" s="42"/>
      <c r="Y652" s="42"/>
      <c r="AA652" s="42"/>
    </row>
    <row r="653" spans="2:27" ht="15.75" customHeight="1">
      <c r="B653" s="40"/>
      <c r="C653" s="40"/>
      <c r="D653" s="40"/>
      <c r="F653" s="40"/>
      <c r="G653" s="40"/>
      <c r="H653" s="40"/>
      <c r="I653" s="40"/>
      <c r="J653" s="40"/>
      <c r="K653" s="40"/>
      <c r="L653" s="40"/>
      <c r="M653" s="40"/>
      <c r="N653" s="40"/>
      <c r="O653" s="42"/>
      <c r="P653" s="42"/>
      <c r="R653" s="42"/>
      <c r="S653" s="40"/>
      <c r="T653" s="40"/>
      <c r="U653" s="40"/>
      <c r="V653" s="40"/>
      <c r="W653" s="40"/>
      <c r="X653" s="42"/>
      <c r="Y653" s="42"/>
      <c r="AA653" s="42"/>
    </row>
    <row r="654" spans="2:27" ht="15.75" customHeight="1">
      <c r="B654" s="40"/>
      <c r="C654" s="40"/>
      <c r="D654" s="40"/>
      <c r="F654" s="40"/>
      <c r="G654" s="40"/>
      <c r="H654" s="40"/>
      <c r="I654" s="40"/>
      <c r="J654" s="40"/>
      <c r="K654" s="40"/>
      <c r="L654" s="40"/>
      <c r="M654" s="40"/>
      <c r="N654" s="40"/>
      <c r="O654" s="42"/>
      <c r="P654" s="42"/>
      <c r="R654" s="42"/>
      <c r="S654" s="40"/>
      <c r="T654" s="40"/>
      <c r="U654" s="40"/>
      <c r="V654" s="40"/>
      <c r="W654" s="40"/>
      <c r="X654" s="42"/>
      <c r="Y654" s="42"/>
      <c r="AA654" s="42"/>
    </row>
    <row r="655" spans="2:27" ht="15.75" customHeight="1">
      <c r="B655" s="40"/>
      <c r="C655" s="40"/>
      <c r="D655" s="40"/>
      <c r="F655" s="40"/>
      <c r="G655" s="40"/>
      <c r="H655" s="40"/>
      <c r="I655" s="40"/>
      <c r="J655" s="40"/>
      <c r="K655" s="40"/>
      <c r="L655" s="40"/>
      <c r="M655" s="40"/>
      <c r="N655" s="40"/>
      <c r="O655" s="42"/>
      <c r="P655" s="42"/>
      <c r="R655" s="42"/>
      <c r="S655" s="40"/>
      <c r="T655" s="40"/>
      <c r="U655" s="40"/>
      <c r="V655" s="40"/>
      <c r="W655" s="40"/>
      <c r="X655" s="42"/>
      <c r="Y655" s="42"/>
      <c r="AA655" s="42"/>
    </row>
    <row r="656" spans="2:27" ht="15.75" customHeight="1">
      <c r="B656" s="40"/>
      <c r="C656" s="40"/>
      <c r="D656" s="40"/>
      <c r="F656" s="40"/>
      <c r="G656" s="40"/>
      <c r="H656" s="40"/>
      <c r="I656" s="40"/>
      <c r="J656" s="40"/>
      <c r="K656" s="40"/>
      <c r="L656" s="40"/>
      <c r="M656" s="40"/>
      <c r="N656" s="40"/>
      <c r="O656" s="42"/>
      <c r="P656" s="42"/>
      <c r="R656" s="42"/>
      <c r="S656" s="40"/>
      <c r="T656" s="40"/>
      <c r="U656" s="40"/>
      <c r="V656" s="40"/>
      <c r="W656" s="40"/>
      <c r="X656" s="42"/>
      <c r="Y656" s="42"/>
      <c r="AA656" s="42"/>
    </row>
    <row r="657" spans="2:27" ht="15.75" customHeight="1">
      <c r="B657" s="40"/>
      <c r="C657" s="40"/>
      <c r="D657" s="40"/>
      <c r="F657" s="40"/>
      <c r="G657" s="40"/>
      <c r="H657" s="40"/>
      <c r="I657" s="40"/>
      <c r="J657" s="40"/>
      <c r="K657" s="40"/>
      <c r="L657" s="40"/>
      <c r="M657" s="40"/>
      <c r="N657" s="40"/>
      <c r="O657" s="42"/>
      <c r="P657" s="42"/>
      <c r="R657" s="42"/>
      <c r="S657" s="40"/>
      <c r="T657" s="40"/>
      <c r="U657" s="40"/>
      <c r="V657" s="40"/>
      <c r="W657" s="40"/>
      <c r="X657" s="42"/>
      <c r="Y657" s="42"/>
      <c r="AA657" s="42"/>
    </row>
    <row r="658" spans="2:27" ht="15.75" customHeight="1">
      <c r="B658" s="40"/>
      <c r="C658" s="40"/>
      <c r="D658" s="40"/>
      <c r="F658" s="40"/>
      <c r="G658" s="40"/>
      <c r="H658" s="40"/>
      <c r="I658" s="40"/>
      <c r="J658" s="40"/>
      <c r="K658" s="40"/>
      <c r="L658" s="40"/>
      <c r="M658" s="40"/>
      <c r="N658" s="40"/>
      <c r="O658" s="42"/>
      <c r="P658" s="42"/>
      <c r="R658" s="42"/>
      <c r="S658" s="40"/>
      <c r="T658" s="40"/>
      <c r="U658" s="40"/>
      <c r="V658" s="40"/>
      <c r="W658" s="40"/>
      <c r="X658" s="42"/>
      <c r="Y658" s="42"/>
      <c r="AA658" s="42"/>
    </row>
    <row r="659" spans="2:27" ht="15.75" customHeight="1">
      <c r="B659" s="40"/>
      <c r="C659" s="40"/>
      <c r="D659" s="40"/>
      <c r="F659" s="40"/>
      <c r="G659" s="40"/>
      <c r="H659" s="40"/>
      <c r="I659" s="40"/>
      <c r="J659" s="40"/>
      <c r="K659" s="40"/>
      <c r="L659" s="40"/>
      <c r="M659" s="40"/>
      <c r="N659" s="40"/>
      <c r="O659" s="42"/>
      <c r="P659" s="42"/>
      <c r="R659" s="42"/>
      <c r="S659" s="40"/>
      <c r="T659" s="40"/>
      <c r="U659" s="40"/>
      <c r="V659" s="40"/>
      <c r="W659" s="40"/>
      <c r="X659" s="42"/>
      <c r="Y659" s="42"/>
      <c r="AA659" s="42"/>
    </row>
    <row r="660" spans="2:27" ht="15.75" customHeight="1">
      <c r="B660" s="40"/>
      <c r="C660" s="40"/>
      <c r="D660" s="40"/>
      <c r="F660" s="40"/>
      <c r="G660" s="40"/>
      <c r="H660" s="40"/>
      <c r="I660" s="40"/>
      <c r="J660" s="40"/>
      <c r="K660" s="40"/>
      <c r="L660" s="40"/>
      <c r="M660" s="40"/>
      <c r="N660" s="40"/>
      <c r="O660" s="42"/>
      <c r="P660" s="42"/>
      <c r="R660" s="42"/>
      <c r="S660" s="40"/>
      <c r="T660" s="40"/>
      <c r="U660" s="40"/>
      <c r="V660" s="40"/>
      <c r="W660" s="40"/>
      <c r="X660" s="42"/>
      <c r="Y660" s="42"/>
      <c r="AA660" s="42"/>
    </row>
    <row r="661" spans="2:27" ht="15.75" customHeight="1">
      <c r="B661" s="40"/>
      <c r="C661" s="40"/>
      <c r="D661" s="40"/>
      <c r="F661" s="40"/>
      <c r="G661" s="40"/>
      <c r="H661" s="40"/>
      <c r="I661" s="40"/>
      <c r="J661" s="40"/>
      <c r="K661" s="40"/>
      <c r="L661" s="40"/>
      <c r="M661" s="40"/>
      <c r="N661" s="40"/>
      <c r="O661" s="42"/>
      <c r="P661" s="42"/>
      <c r="R661" s="42"/>
      <c r="S661" s="40"/>
      <c r="T661" s="40"/>
      <c r="U661" s="40"/>
      <c r="V661" s="40"/>
      <c r="W661" s="40"/>
      <c r="X661" s="42"/>
      <c r="Y661" s="42"/>
      <c r="AA661" s="42"/>
    </row>
    <row r="662" spans="2:27" ht="15.75" customHeight="1">
      <c r="B662" s="40"/>
      <c r="C662" s="40"/>
      <c r="D662" s="40"/>
      <c r="F662" s="40"/>
      <c r="G662" s="40"/>
      <c r="H662" s="40"/>
      <c r="I662" s="40"/>
      <c r="J662" s="40"/>
      <c r="K662" s="40"/>
      <c r="L662" s="40"/>
      <c r="M662" s="40"/>
      <c r="N662" s="40"/>
      <c r="O662" s="42"/>
      <c r="P662" s="42"/>
      <c r="R662" s="42"/>
      <c r="S662" s="40"/>
      <c r="T662" s="40"/>
      <c r="U662" s="40"/>
      <c r="V662" s="40"/>
      <c r="W662" s="40"/>
      <c r="X662" s="42"/>
      <c r="Y662" s="42"/>
      <c r="AA662" s="42"/>
    </row>
    <row r="663" spans="2:27" ht="15.75" customHeight="1">
      <c r="B663" s="40"/>
      <c r="C663" s="40"/>
      <c r="D663" s="40"/>
      <c r="F663" s="40"/>
      <c r="G663" s="40"/>
      <c r="H663" s="40"/>
      <c r="I663" s="40"/>
      <c r="J663" s="40"/>
      <c r="K663" s="40"/>
      <c r="L663" s="40"/>
      <c r="M663" s="40"/>
      <c r="N663" s="40"/>
      <c r="O663" s="42"/>
      <c r="P663" s="42"/>
      <c r="R663" s="42"/>
      <c r="S663" s="40"/>
      <c r="T663" s="40"/>
      <c r="U663" s="40"/>
      <c r="V663" s="40"/>
      <c r="W663" s="40"/>
      <c r="X663" s="42"/>
      <c r="Y663" s="42"/>
      <c r="AA663" s="42"/>
    </row>
    <row r="664" spans="2:27" ht="15.75" customHeight="1">
      <c r="B664" s="40"/>
      <c r="C664" s="40"/>
      <c r="D664" s="40"/>
      <c r="F664" s="40"/>
      <c r="G664" s="40"/>
      <c r="H664" s="40"/>
      <c r="I664" s="40"/>
      <c r="J664" s="40"/>
      <c r="K664" s="40"/>
      <c r="L664" s="40"/>
      <c r="M664" s="40"/>
      <c r="N664" s="40"/>
      <c r="O664" s="42"/>
      <c r="P664" s="42"/>
      <c r="R664" s="42"/>
      <c r="S664" s="40"/>
      <c r="T664" s="40"/>
      <c r="U664" s="40"/>
      <c r="V664" s="40"/>
      <c r="W664" s="40"/>
      <c r="X664" s="42"/>
      <c r="Y664" s="42"/>
      <c r="AA664" s="42"/>
    </row>
    <row r="665" spans="2:27" ht="15.75" customHeight="1">
      <c r="B665" s="40"/>
      <c r="C665" s="40"/>
      <c r="D665" s="40"/>
      <c r="F665" s="40"/>
      <c r="G665" s="40"/>
      <c r="H665" s="40"/>
      <c r="I665" s="40"/>
      <c r="J665" s="40"/>
      <c r="K665" s="40"/>
      <c r="L665" s="40"/>
      <c r="M665" s="40"/>
      <c r="N665" s="40"/>
      <c r="O665" s="42"/>
      <c r="P665" s="42"/>
      <c r="R665" s="42"/>
      <c r="S665" s="40"/>
      <c r="T665" s="40"/>
      <c r="U665" s="40"/>
      <c r="V665" s="40"/>
      <c r="W665" s="40"/>
      <c r="X665" s="42"/>
      <c r="Y665" s="42"/>
      <c r="AA665" s="42"/>
    </row>
    <row r="666" spans="2:27" ht="15.75" customHeight="1">
      <c r="B666" s="40"/>
      <c r="C666" s="40"/>
      <c r="D666" s="40"/>
      <c r="F666" s="40"/>
      <c r="G666" s="40"/>
      <c r="H666" s="40"/>
      <c r="I666" s="40"/>
      <c r="J666" s="40"/>
      <c r="K666" s="40"/>
      <c r="L666" s="40"/>
      <c r="M666" s="40"/>
      <c r="N666" s="40"/>
      <c r="O666" s="42"/>
      <c r="P666" s="42"/>
      <c r="R666" s="42"/>
      <c r="S666" s="40"/>
      <c r="T666" s="40"/>
      <c r="U666" s="40"/>
      <c r="V666" s="40"/>
      <c r="W666" s="40"/>
      <c r="X666" s="42"/>
      <c r="Y666" s="42"/>
      <c r="AA666" s="42"/>
    </row>
    <row r="667" spans="2:27" ht="15.75" customHeight="1">
      <c r="B667" s="40"/>
      <c r="C667" s="40"/>
      <c r="D667" s="40"/>
      <c r="F667" s="40"/>
      <c r="G667" s="40"/>
      <c r="H667" s="40"/>
      <c r="I667" s="40"/>
      <c r="J667" s="40"/>
      <c r="K667" s="40"/>
      <c r="L667" s="40"/>
      <c r="M667" s="40"/>
      <c r="N667" s="40"/>
      <c r="O667" s="42"/>
      <c r="P667" s="42"/>
      <c r="R667" s="42"/>
      <c r="S667" s="40"/>
      <c r="T667" s="40"/>
      <c r="U667" s="40"/>
      <c r="V667" s="40"/>
      <c r="W667" s="40"/>
      <c r="X667" s="42"/>
      <c r="Y667" s="42"/>
      <c r="AA667" s="42"/>
    </row>
    <row r="668" spans="2:27" ht="15.75" customHeight="1">
      <c r="B668" s="40"/>
      <c r="C668" s="40"/>
      <c r="D668" s="40"/>
      <c r="F668" s="40"/>
      <c r="G668" s="40"/>
      <c r="H668" s="40"/>
      <c r="I668" s="40"/>
      <c r="J668" s="40"/>
      <c r="K668" s="40"/>
      <c r="L668" s="40"/>
      <c r="M668" s="40"/>
      <c r="N668" s="40"/>
      <c r="O668" s="42"/>
      <c r="P668" s="42"/>
      <c r="R668" s="42"/>
      <c r="S668" s="40"/>
      <c r="T668" s="40"/>
      <c r="U668" s="40"/>
      <c r="V668" s="40"/>
      <c r="W668" s="40"/>
      <c r="X668" s="42"/>
      <c r="Y668" s="42"/>
      <c r="AA668" s="42"/>
    </row>
    <row r="669" spans="2:27" ht="15.75" customHeight="1">
      <c r="B669" s="40"/>
      <c r="C669" s="40"/>
      <c r="D669" s="40"/>
      <c r="F669" s="40"/>
      <c r="G669" s="40"/>
      <c r="H669" s="40"/>
      <c r="I669" s="40"/>
      <c r="J669" s="40"/>
      <c r="K669" s="40"/>
      <c r="L669" s="40"/>
      <c r="M669" s="40"/>
      <c r="N669" s="40"/>
      <c r="O669" s="42"/>
      <c r="P669" s="42"/>
      <c r="R669" s="42"/>
      <c r="S669" s="40"/>
      <c r="T669" s="40"/>
      <c r="U669" s="40"/>
      <c r="V669" s="40"/>
      <c r="W669" s="40"/>
      <c r="X669" s="42"/>
      <c r="Y669" s="42"/>
      <c r="AA669" s="42"/>
    </row>
    <row r="670" spans="2:27" ht="15.75" customHeight="1">
      <c r="B670" s="40"/>
      <c r="C670" s="40"/>
      <c r="D670" s="40"/>
      <c r="F670" s="40"/>
      <c r="G670" s="40"/>
      <c r="H670" s="40"/>
      <c r="I670" s="40"/>
      <c r="J670" s="40"/>
      <c r="K670" s="40"/>
      <c r="L670" s="40"/>
      <c r="M670" s="40"/>
      <c r="N670" s="40"/>
      <c r="O670" s="42"/>
      <c r="P670" s="42"/>
      <c r="R670" s="42"/>
      <c r="S670" s="40"/>
      <c r="T670" s="40"/>
      <c r="U670" s="40"/>
      <c r="V670" s="40"/>
      <c r="W670" s="40"/>
      <c r="X670" s="42"/>
      <c r="Y670" s="42"/>
      <c r="AA670" s="42"/>
    </row>
    <row r="671" spans="2:27" ht="15.75" customHeight="1">
      <c r="B671" s="40"/>
      <c r="C671" s="40"/>
      <c r="D671" s="40"/>
      <c r="F671" s="40"/>
      <c r="G671" s="40"/>
      <c r="H671" s="40"/>
      <c r="I671" s="40"/>
      <c r="J671" s="40"/>
      <c r="K671" s="40"/>
      <c r="L671" s="40"/>
      <c r="M671" s="40"/>
      <c r="N671" s="40"/>
      <c r="O671" s="42"/>
      <c r="P671" s="42"/>
      <c r="R671" s="42"/>
      <c r="S671" s="40"/>
      <c r="T671" s="40"/>
      <c r="U671" s="40"/>
      <c r="V671" s="40"/>
      <c r="W671" s="40"/>
      <c r="X671" s="42"/>
      <c r="Y671" s="42"/>
      <c r="AA671" s="42"/>
    </row>
    <row r="672" spans="2:27" ht="15.75" customHeight="1">
      <c r="B672" s="40"/>
      <c r="C672" s="40"/>
      <c r="D672" s="40"/>
      <c r="F672" s="40"/>
      <c r="G672" s="40"/>
      <c r="H672" s="40"/>
      <c r="I672" s="40"/>
      <c r="J672" s="40"/>
      <c r="K672" s="40"/>
      <c r="L672" s="40"/>
      <c r="M672" s="40"/>
      <c r="N672" s="40"/>
      <c r="O672" s="42"/>
      <c r="P672" s="42"/>
      <c r="R672" s="42"/>
      <c r="S672" s="40"/>
      <c r="T672" s="40"/>
      <c r="U672" s="40"/>
      <c r="V672" s="40"/>
      <c r="W672" s="40"/>
      <c r="X672" s="42"/>
      <c r="Y672" s="42"/>
      <c r="AA672" s="42"/>
    </row>
    <row r="673" spans="2:27" ht="15.75" customHeight="1">
      <c r="B673" s="40"/>
      <c r="C673" s="40"/>
      <c r="D673" s="40"/>
      <c r="F673" s="40"/>
      <c r="G673" s="40"/>
      <c r="H673" s="40"/>
      <c r="I673" s="40"/>
      <c r="J673" s="40"/>
      <c r="K673" s="40"/>
      <c r="L673" s="40"/>
      <c r="M673" s="40"/>
      <c r="N673" s="40"/>
      <c r="O673" s="42"/>
      <c r="P673" s="42"/>
      <c r="R673" s="42"/>
      <c r="S673" s="40"/>
      <c r="T673" s="40"/>
      <c r="U673" s="40"/>
      <c r="V673" s="40"/>
      <c r="W673" s="40"/>
      <c r="X673" s="42"/>
      <c r="Y673" s="42"/>
      <c r="AA673" s="42"/>
    </row>
    <row r="674" spans="2:27" ht="15.75" customHeight="1">
      <c r="B674" s="40"/>
      <c r="C674" s="40"/>
      <c r="D674" s="40"/>
      <c r="F674" s="40"/>
      <c r="G674" s="40"/>
      <c r="H674" s="40"/>
      <c r="I674" s="40"/>
      <c r="J674" s="40"/>
      <c r="K674" s="40"/>
      <c r="L674" s="40"/>
      <c r="M674" s="40"/>
      <c r="N674" s="40"/>
      <c r="O674" s="42"/>
      <c r="P674" s="42"/>
      <c r="R674" s="42"/>
      <c r="S674" s="40"/>
      <c r="T674" s="40"/>
      <c r="U674" s="40"/>
      <c r="V674" s="40"/>
      <c r="W674" s="40"/>
      <c r="X674" s="42"/>
      <c r="Y674" s="42"/>
      <c r="AA674" s="42"/>
    </row>
    <row r="675" spans="2:27" ht="15.75" customHeight="1">
      <c r="B675" s="40"/>
      <c r="C675" s="40"/>
      <c r="D675" s="40"/>
      <c r="F675" s="40"/>
      <c r="G675" s="40"/>
      <c r="H675" s="40"/>
      <c r="I675" s="40"/>
      <c r="J675" s="40"/>
      <c r="K675" s="40"/>
      <c r="L675" s="40"/>
      <c r="M675" s="40"/>
      <c r="N675" s="40"/>
      <c r="O675" s="42"/>
      <c r="P675" s="42"/>
      <c r="R675" s="42"/>
      <c r="S675" s="40"/>
      <c r="T675" s="40"/>
      <c r="U675" s="40"/>
      <c r="V675" s="40"/>
      <c r="W675" s="40"/>
      <c r="X675" s="42"/>
      <c r="Y675" s="42"/>
      <c r="AA675" s="42"/>
    </row>
    <row r="676" spans="2:27" ht="15.75" customHeight="1">
      <c r="B676" s="40"/>
      <c r="C676" s="40"/>
      <c r="D676" s="40"/>
      <c r="F676" s="40"/>
      <c r="G676" s="40"/>
      <c r="H676" s="40"/>
      <c r="I676" s="40"/>
      <c r="J676" s="40"/>
      <c r="K676" s="40"/>
      <c r="L676" s="40"/>
      <c r="M676" s="40"/>
      <c r="N676" s="40"/>
      <c r="O676" s="42"/>
      <c r="P676" s="42"/>
      <c r="R676" s="42"/>
      <c r="S676" s="40"/>
      <c r="T676" s="40"/>
      <c r="U676" s="40"/>
      <c r="V676" s="40"/>
      <c r="W676" s="40"/>
      <c r="X676" s="42"/>
      <c r="Y676" s="42"/>
      <c r="AA676" s="42"/>
    </row>
    <row r="677" spans="2:27" ht="15.75" customHeight="1">
      <c r="B677" s="40"/>
      <c r="C677" s="40"/>
      <c r="D677" s="40"/>
      <c r="F677" s="40"/>
      <c r="G677" s="40"/>
      <c r="H677" s="40"/>
      <c r="I677" s="40"/>
      <c r="J677" s="40"/>
      <c r="K677" s="40"/>
      <c r="L677" s="40"/>
      <c r="M677" s="40"/>
      <c r="N677" s="40"/>
      <c r="O677" s="42"/>
      <c r="P677" s="42"/>
      <c r="R677" s="42"/>
      <c r="S677" s="40"/>
      <c r="T677" s="40"/>
      <c r="U677" s="40"/>
      <c r="V677" s="40"/>
      <c r="W677" s="40"/>
      <c r="X677" s="42"/>
      <c r="Y677" s="42"/>
      <c r="AA677" s="42"/>
    </row>
    <row r="678" spans="2:27" ht="15.75" customHeight="1">
      <c r="B678" s="40"/>
      <c r="C678" s="40"/>
      <c r="D678" s="40"/>
      <c r="F678" s="40"/>
      <c r="G678" s="40"/>
      <c r="H678" s="40"/>
      <c r="I678" s="40"/>
      <c r="J678" s="40"/>
      <c r="K678" s="40"/>
      <c r="L678" s="40"/>
      <c r="M678" s="40"/>
      <c r="N678" s="40"/>
      <c r="O678" s="42"/>
      <c r="P678" s="42"/>
      <c r="R678" s="42"/>
      <c r="S678" s="40"/>
      <c r="T678" s="40"/>
      <c r="U678" s="40"/>
      <c r="V678" s="40"/>
      <c r="W678" s="40"/>
      <c r="X678" s="42"/>
      <c r="Y678" s="42"/>
      <c r="AA678" s="42"/>
    </row>
    <row r="679" spans="2:27" ht="15.75" customHeight="1">
      <c r="B679" s="40"/>
      <c r="C679" s="40"/>
      <c r="D679" s="40"/>
      <c r="F679" s="40"/>
      <c r="G679" s="40"/>
      <c r="H679" s="40"/>
      <c r="I679" s="40"/>
      <c r="J679" s="40"/>
      <c r="K679" s="40"/>
      <c r="L679" s="40"/>
      <c r="M679" s="40"/>
      <c r="N679" s="40"/>
      <c r="O679" s="42"/>
      <c r="P679" s="42"/>
      <c r="R679" s="42"/>
      <c r="S679" s="40"/>
      <c r="T679" s="40"/>
      <c r="U679" s="40"/>
      <c r="V679" s="40"/>
      <c r="W679" s="40"/>
      <c r="X679" s="42"/>
      <c r="Y679" s="42"/>
      <c r="AA679" s="42"/>
    </row>
    <row r="680" spans="2:27" ht="15.75" customHeight="1">
      <c r="B680" s="40"/>
      <c r="C680" s="40"/>
      <c r="D680" s="40"/>
      <c r="F680" s="40"/>
      <c r="G680" s="40"/>
      <c r="H680" s="40"/>
      <c r="I680" s="40"/>
      <c r="J680" s="40"/>
      <c r="K680" s="40"/>
      <c r="L680" s="40"/>
      <c r="M680" s="40"/>
      <c r="N680" s="40"/>
      <c r="O680" s="42"/>
      <c r="P680" s="42"/>
      <c r="R680" s="42"/>
      <c r="S680" s="40"/>
      <c r="T680" s="40"/>
      <c r="U680" s="40"/>
      <c r="V680" s="40"/>
      <c r="W680" s="40"/>
      <c r="X680" s="42"/>
      <c r="Y680" s="42"/>
      <c r="AA680" s="42"/>
    </row>
    <row r="681" spans="2:27" ht="15.75" customHeight="1">
      <c r="B681" s="40"/>
      <c r="C681" s="40"/>
      <c r="D681" s="40"/>
      <c r="F681" s="40"/>
      <c r="G681" s="40"/>
      <c r="H681" s="40"/>
      <c r="I681" s="40"/>
      <c r="J681" s="40"/>
      <c r="K681" s="40"/>
      <c r="L681" s="40"/>
      <c r="M681" s="40"/>
      <c r="N681" s="40"/>
      <c r="O681" s="42"/>
      <c r="P681" s="42"/>
      <c r="R681" s="42"/>
      <c r="S681" s="40"/>
      <c r="T681" s="40"/>
      <c r="U681" s="40"/>
      <c r="V681" s="40"/>
      <c r="W681" s="40"/>
      <c r="X681" s="42"/>
      <c r="Y681" s="42"/>
      <c r="AA681" s="42"/>
    </row>
    <row r="682" spans="2:27" ht="15.75" customHeight="1">
      <c r="B682" s="40"/>
      <c r="C682" s="40"/>
      <c r="D682" s="40"/>
      <c r="F682" s="40"/>
      <c r="G682" s="40"/>
      <c r="H682" s="40"/>
      <c r="I682" s="40"/>
      <c r="J682" s="40"/>
      <c r="K682" s="40"/>
      <c r="L682" s="40"/>
      <c r="M682" s="40"/>
      <c r="N682" s="40"/>
      <c r="O682" s="42"/>
      <c r="P682" s="42"/>
      <c r="R682" s="42"/>
      <c r="S682" s="40"/>
      <c r="T682" s="40"/>
      <c r="U682" s="40"/>
      <c r="V682" s="40"/>
      <c r="W682" s="40"/>
      <c r="X682" s="42"/>
      <c r="Y682" s="42"/>
      <c r="AA682" s="42"/>
    </row>
    <row r="683" spans="2:27" ht="15.75" customHeight="1">
      <c r="B683" s="40"/>
      <c r="C683" s="40"/>
      <c r="D683" s="40"/>
      <c r="F683" s="40"/>
      <c r="G683" s="40"/>
      <c r="H683" s="40"/>
      <c r="I683" s="40"/>
      <c r="J683" s="40"/>
      <c r="K683" s="40"/>
      <c r="L683" s="40"/>
      <c r="M683" s="40"/>
      <c r="N683" s="40"/>
      <c r="O683" s="42"/>
      <c r="P683" s="42"/>
      <c r="R683" s="42"/>
      <c r="S683" s="40"/>
      <c r="T683" s="40"/>
      <c r="U683" s="40"/>
      <c r="V683" s="40"/>
      <c r="W683" s="40"/>
      <c r="X683" s="42"/>
      <c r="Y683" s="42"/>
      <c r="AA683" s="42"/>
    </row>
    <row r="684" spans="2:27" ht="15.75" customHeight="1">
      <c r="B684" s="40"/>
      <c r="C684" s="40"/>
      <c r="D684" s="40"/>
      <c r="F684" s="40"/>
      <c r="G684" s="40"/>
      <c r="H684" s="40"/>
      <c r="I684" s="40"/>
      <c r="J684" s="40"/>
      <c r="K684" s="40"/>
      <c r="L684" s="40"/>
      <c r="M684" s="40"/>
      <c r="N684" s="40"/>
      <c r="O684" s="42"/>
      <c r="P684" s="42"/>
      <c r="R684" s="42"/>
      <c r="S684" s="40"/>
      <c r="T684" s="40"/>
      <c r="U684" s="40"/>
      <c r="V684" s="40"/>
      <c r="W684" s="40"/>
      <c r="X684" s="42"/>
      <c r="Y684" s="42"/>
      <c r="AA684" s="42"/>
    </row>
    <row r="685" spans="2:27" ht="15.75" customHeight="1">
      <c r="B685" s="40"/>
      <c r="C685" s="40"/>
      <c r="D685" s="40"/>
      <c r="F685" s="40"/>
      <c r="G685" s="40"/>
      <c r="H685" s="40"/>
      <c r="I685" s="40"/>
      <c r="J685" s="40"/>
      <c r="K685" s="40"/>
      <c r="L685" s="40"/>
      <c r="M685" s="40"/>
      <c r="N685" s="40"/>
      <c r="O685" s="42"/>
      <c r="P685" s="42"/>
      <c r="R685" s="42"/>
      <c r="S685" s="40"/>
      <c r="T685" s="40"/>
      <c r="U685" s="40"/>
      <c r="V685" s="40"/>
      <c r="W685" s="40"/>
      <c r="X685" s="42"/>
      <c r="Y685" s="42"/>
      <c r="AA685" s="42"/>
    </row>
    <row r="686" spans="2:27" ht="15.75" customHeight="1">
      <c r="B686" s="40"/>
      <c r="C686" s="40"/>
      <c r="D686" s="40"/>
      <c r="F686" s="40"/>
      <c r="G686" s="40"/>
      <c r="H686" s="40"/>
      <c r="I686" s="40"/>
      <c r="J686" s="40"/>
      <c r="K686" s="40"/>
      <c r="L686" s="40"/>
      <c r="M686" s="40"/>
      <c r="N686" s="40"/>
      <c r="O686" s="42"/>
      <c r="P686" s="42"/>
      <c r="R686" s="42"/>
      <c r="S686" s="40"/>
      <c r="T686" s="40"/>
      <c r="U686" s="40"/>
      <c r="V686" s="40"/>
      <c r="W686" s="40"/>
      <c r="X686" s="42"/>
      <c r="Y686" s="42"/>
      <c r="AA686" s="42"/>
    </row>
    <row r="687" spans="2:27" ht="15.75" customHeight="1">
      <c r="B687" s="40"/>
      <c r="C687" s="40"/>
      <c r="D687" s="40"/>
      <c r="F687" s="40"/>
      <c r="G687" s="40"/>
      <c r="H687" s="40"/>
      <c r="I687" s="40"/>
      <c r="J687" s="40"/>
      <c r="K687" s="40"/>
      <c r="L687" s="40"/>
      <c r="M687" s="40"/>
      <c r="N687" s="40"/>
      <c r="O687" s="42"/>
      <c r="P687" s="42"/>
      <c r="R687" s="42"/>
      <c r="S687" s="40"/>
      <c r="T687" s="40"/>
      <c r="U687" s="40"/>
      <c r="V687" s="40"/>
      <c r="W687" s="40"/>
      <c r="X687" s="42"/>
      <c r="Y687" s="42"/>
      <c r="AA687" s="42"/>
    </row>
    <row r="688" spans="2:27" ht="15.75" customHeight="1">
      <c r="B688" s="40"/>
      <c r="C688" s="40"/>
      <c r="D688" s="40"/>
      <c r="F688" s="40"/>
      <c r="G688" s="40"/>
      <c r="H688" s="40"/>
      <c r="I688" s="40"/>
      <c r="J688" s="40"/>
      <c r="K688" s="40"/>
      <c r="L688" s="40"/>
      <c r="M688" s="40"/>
      <c r="N688" s="40"/>
      <c r="O688" s="42"/>
      <c r="P688" s="42"/>
      <c r="R688" s="42"/>
      <c r="S688" s="40"/>
      <c r="T688" s="40"/>
      <c r="U688" s="40"/>
      <c r="V688" s="40"/>
      <c r="W688" s="40"/>
      <c r="X688" s="42"/>
      <c r="Y688" s="42"/>
      <c r="AA688" s="42"/>
    </row>
    <row r="689" spans="2:27" ht="15.75" customHeight="1">
      <c r="B689" s="40"/>
      <c r="C689" s="40"/>
      <c r="D689" s="40"/>
      <c r="F689" s="40"/>
      <c r="G689" s="40"/>
      <c r="H689" s="40"/>
      <c r="I689" s="40"/>
      <c r="J689" s="40"/>
      <c r="K689" s="40"/>
      <c r="L689" s="40"/>
      <c r="M689" s="40"/>
      <c r="N689" s="40"/>
      <c r="O689" s="42"/>
      <c r="P689" s="42"/>
      <c r="R689" s="42"/>
      <c r="S689" s="40"/>
      <c r="T689" s="40"/>
      <c r="U689" s="40"/>
      <c r="V689" s="40"/>
      <c r="W689" s="40"/>
      <c r="X689" s="42"/>
      <c r="Y689" s="42"/>
      <c r="AA689" s="42"/>
    </row>
    <row r="690" spans="2:27" ht="15.75" customHeight="1">
      <c r="B690" s="40"/>
      <c r="C690" s="40"/>
      <c r="D690" s="40"/>
      <c r="F690" s="40"/>
      <c r="G690" s="40"/>
      <c r="H690" s="40"/>
      <c r="I690" s="40"/>
      <c r="J690" s="40"/>
      <c r="K690" s="40"/>
      <c r="L690" s="40"/>
      <c r="M690" s="40"/>
      <c r="N690" s="40"/>
      <c r="O690" s="42"/>
      <c r="P690" s="42"/>
      <c r="R690" s="42"/>
      <c r="S690" s="40"/>
      <c r="T690" s="40"/>
      <c r="U690" s="40"/>
      <c r="V690" s="40"/>
      <c r="W690" s="40"/>
      <c r="X690" s="42"/>
      <c r="Y690" s="42"/>
      <c r="AA690" s="42"/>
    </row>
    <row r="691" spans="2:27" ht="15.75" customHeight="1">
      <c r="B691" s="40"/>
      <c r="C691" s="40"/>
      <c r="D691" s="40"/>
      <c r="F691" s="40"/>
      <c r="G691" s="40"/>
      <c r="H691" s="40"/>
      <c r="I691" s="40"/>
      <c r="J691" s="40"/>
      <c r="K691" s="40"/>
      <c r="L691" s="40"/>
      <c r="M691" s="40"/>
      <c r="N691" s="40"/>
      <c r="O691" s="42"/>
      <c r="P691" s="42"/>
      <c r="R691" s="42"/>
      <c r="S691" s="40"/>
      <c r="T691" s="40"/>
      <c r="U691" s="40"/>
      <c r="V691" s="40"/>
      <c r="W691" s="40"/>
      <c r="X691" s="42"/>
      <c r="Y691" s="42"/>
      <c r="AA691" s="42"/>
    </row>
    <row r="692" spans="2:27" ht="15.75" customHeight="1">
      <c r="B692" s="40"/>
      <c r="C692" s="40"/>
      <c r="D692" s="40"/>
      <c r="F692" s="40"/>
      <c r="G692" s="40"/>
      <c r="H692" s="40"/>
      <c r="I692" s="40"/>
      <c r="J692" s="40"/>
      <c r="K692" s="40"/>
      <c r="L692" s="40"/>
      <c r="M692" s="40"/>
      <c r="N692" s="40"/>
      <c r="O692" s="42"/>
      <c r="P692" s="42"/>
      <c r="R692" s="42"/>
      <c r="S692" s="40"/>
      <c r="T692" s="40"/>
      <c r="U692" s="40"/>
      <c r="V692" s="40"/>
      <c r="W692" s="40"/>
      <c r="X692" s="42"/>
      <c r="Y692" s="42"/>
      <c r="AA692" s="42"/>
    </row>
    <row r="693" spans="2:27" ht="15.75" customHeight="1">
      <c r="B693" s="40"/>
      <c r="C693" s="40"/>
      <c r="D693" s="40"/>
      <c r="F693" s="40"/>
      <c r="G693" s="40"/>
      <c r="H693" s="40"/>
      <c r="I693" s="40"/>
      <c r="J693" s="40"/>
      <c r="K693" s="40"/>
      <c r="L693" s="40"/>
      <c r="M693" s="40"/>
      <c r="N693" s="40"/>
      <c r="O693" s="42"/>
      <c r="P693" s="42"/>
      <c r="R693" s="42"/>
      <c r="S693" s="40"/>
      <c r="T693" s="40"/>
      <c r="U693" s="40"/>
      <c r="V693" s="40"/>
      <c r="W693" s="40"/>
      <c r="X693" s="42"/>
      <c r="Y693" s="42"/>
      <c r="AA693" s="42"/>
    </row>
    <row r="694" spans="2:27" ht="15.75" customHeight="1">
      <c r="B694" s="40"/>
      <c r="C694" s="40"/>
      <c r="D694" s="40"/>
      <c r="F694" s="40"/>
      <c r="G694" s="40"/>
      <c r="H694" s="40"/>
      <c r="I694" s="40"/>
      <c r="J694" s="40"/>
      <c r="K694" s="40"/>
      <c r="L694" s="40"/>
      <c r="M694" s="40"/>
      <c r="N694" s="40"/>
      <c r="O694" s="42"/>
      <c r="P694" s="42"/>
      <c r="R694" s="42"/>
      <c r="S694" s="40"/>
      <c r="T694" s="40"/>
      <c r="U694" s="40"/>
      <c r="V694" s="40"/>
      <c r="W694" s="40"/>
      <c r="X694" s="42"/>
      <c r="Y694" s="42"/>
      <c r="AA694" s="42"/>
    </row>
    <row r="695" spans="2:27" ht="15.75" customHeight="1">
      <c r="B695" s="40"/>
      <c r="C695" s="40"/>
      <c r="D695" s="40"/>
      <c r="F695" s="40"/>
      <c r="G695" s="40"/>
      <c r="H695" s="40"/>
      <c r="I695" s="40"/>
      <c r="J695" s="40"/>
      <c r="K695" s="40"/>
      <c r="L695" s="40"/>
      <c r="M695" s="40"/>
      <c r="N695" s="40"/>
      <c r="O695" s="42"/>
      <c r="P695" s="42"/>
      <c r="R695" s="42"/>
      <c r="S695" s="40"/>
      <c r="T695" s="40"/>
      <c r="U695" s="40"/>
      <c r="V695" s="40"/>
      <c r="W695" s="40"/>
      <c r="X695" s="42"/>
      <c r="Y695" s="42"/>
      <c r="AA695" s="42"/>
    </row>
    <row r="696" spans="2:27" ht="15.75" customHeight="1">
      <c r="B696" s="40"/>
      <c r="C696" s="40"/>
      <c r="D696" s="40"/>
      <c r="F696" s="40"/>
      <c r="G696" s="40"/>
      <c r="H696" s="40"/>
      <c r="I696" s="40"/>
      <c r="J696" s="40"/>
      <c r="K696" s="40"/>
      <c r="L696" s="40"/>
      <c r="M696" s="40"/>
      <c r="N696" s="40"/>
      <c r="O696" s="42"/>
      <c r="P696" s="42"/>
      <c r="R696" s="42"/>
      <c r="S696" s="40"/>
      <c r="T696" s="40"/>
      <c r="U696" s="40"/>
      <c r="V696" s="40"/>
      <c r="W696" s="40"/>
      <c r="X696" s="42"/>
      <c r="Y696" s="42"/>
      <c r="AA696" s="42"/>
    </row>
    <row r="697" spans="2:27" ht="15.75" customHeight="1">
      <c r="B697" s="40"/>
      <c r="C697" s="40"/>
      <c r="D697" s="40"/>
      <c r="F697" s="40"/>
      <c r="G697" s="40"/>
      <c r="H697" s="40"/>
      <c r="I697" s="40"/>
      <c r="J697" s="40"/>
      <c r="K697" s="40"/>
      <c r="L697" s="40"/>
      <c r="M697" s="40"/>
      <c r="N697" s="40"/>
      <c r="O697" s="42"/>
      <c r="P697" s="42"/>
      <c r="R697" s="42"/>
      <c r="S697" s="40"/>
      <c r="T697" s="40"/>
      <c r="U697" s="40"/>
      <c r="V697" s="40"/>
      <c r="W697" s="40"/>
      <c r="X697" s="42"/>
      <c r="Y697" s="42"/>
      <c r="AA697" s="42"/>
    </row>
    <row r="698" spans="2:27" ht="15.75" customHeight="1">
      <c r="B698" s="40"/>
      <c r="C698" s="40"/>
      <c r="D698" s="40"/>
      <c r="F698" s="40"/>
      <c r="G698" s="40"/>
      <c r="H698" s="40"/>
      <c r="I698" s="40"/>
      <c r="J698" s="40"/>
      <c r="K698" s="40"/>
      <c r="L698" s="40"/>
      <c r="M698" s="40"/>
      <c r="N698" s="40"/>
      <c r="O698" s="42"/>
      <c r="P698" s="42"/>
      <c r="R698" s="42"/>
      <c r="S698" s="40"/>
      <c r="T698" s="40"/>
      <c r="U698" s="40"/>
      <c r="V698" s="40"/>
      <c r="W698" s="40"/>
      <c r="X698" s="42"/>
      <c r="Y698" s="42"/>
      <c r="AA698" s="42"/>
    </row>
    <row r="699" spans="2:27" ht="15.75" customHeight="1">
      <c r="B699" s="40"/>
      <c r="C699" s="40"/>
      <c r="D699" s="40"/>
      <c r="F699" s="40"/>
      <c r="G699" s="40"/>
      <c r="H699" s="40"/>
      <c r="I699" s="40"/>
      <c r="J699" s="40"/>
      <c r="K699" s="40"/>
      <c r="L699" s="40"/>
      <c r="M699" s="40"/>
      <c r="N699" s="40"/>
      <c r="O699" s="42"/>
      <c r="P699" s="42"/>
      <c r="R699" s="42"/>
      <c r="S699" s="40"/>
      <c r="T699" s="40"/>
      <c r="U699" s="40"/>
      <c r="V699" s="40"/>
      <c r="W699" s="40"/>
      <c r="X699" s="42"/>
      <c r="Y699" s="42"/>
      <c r="AA699" s="42"/>
    </row>
    <row r="700" spans="2:27" ht="15.75" customHeight="1">
      <c r="B700" s="40"/>
      <c r="C700" s="40"/>
      <c r="D700" s="40"/>
      <c r="F700" s="40"/>
      <c r="G700" s="40"/>
      <c r="H700" s="40"/>
      <c r="I700" s="40"/>
      <c r="J700" s="40"/>
      <c r="K700" s="40"/>
      <c r="L700" s="40"/>
      <c r="M700" s="40"/>
      <c r="N700" s="40"/>
      <c r="O700" s="42"/>
      <c r="P700" s="42"/>
      <c r="R700" s="42"/>
      <c r="S700" s="40"/>
      <c r="T700" s="40"/>
      <c r="U700" s="40"/>
      <c r="V700" s="40"/>
      <c r="W700" s="40"/>
      <c r="X700" s="42"/>
      <c r="Y700" s="42"/>
      <c r="AA700" s="42"/>
    </row>
    <row r="701" spans="2:27" ht="15.75" customHeight="1">
      <c r="B701" s="40"/>
      <c r="C701" s="40"/>
      <c r="D701" s="40"/>
      <c r="F701" s="40"/>
      <c r="G701" s="40"/>
      <c r="H701" s="40"/>
      <c r="I701" s="40"/>
      <c r="J701" s="40"/>
      <c r="K701" s="40"/>
      <c r="L701" s="40"/>
      <c r="M701" s="40"/>
      <c r="N701" s="40"/>
      <c r="O701" s="42"/>
      <c r="P701" s="42"/>
      <c r="R701" s="42"/>
      <c r="S701" s="40"/>
      <c r="T701" s="40"/>
      <c r="U701" s="40"/>
      <c r="V701" s="40"/>
      <c r="W701" s="40"/>
      <c r="X701" s="42"/>
      <c r="Y701" s="42"/>
      <c r="AA701" s="42"/>
    </row>
    <row r="702" spans="2:27" ht="15.75" customHeight="1">
      <c r="B702" s="40"/>
      <c r="C702" s="40"/>
      <c r="D702" s="40"/>
      <c r="F702" s="40"/>
      <c r="G702" s="40"/>
      <c r="H702" s="40"/>
      <c r="I702" s="40"/>
      <c r="J702" s="40"/>
      <c r="K702" s="40"/>
      <c r="L702" s="40"/>
      <c r="M702" s="40"/>
      <c r="N702" s="40"/>
      <c r="O702" s="42"/>
      <c r="P702" s="42"/>
      <c r="R702" s="42"/>
      <c r="S702" s="40"/>
      <c r="T702" s="40"/>
      <c r="U702" s="40"/>
      <c r="V702" s="40"/>
      <c r="W702" s="40"/>
      <c r="X702" s="42"/>
      <c r="Y702" s="42"/>
      <c r="AA702" s="42"/>
    </row>
    <row r="703" spans="2:27" ht="15.75" customHeight="1">
      <c r="B703" s="40"/>
      <c r="C703" s="40"/>
      <c r="D703" s="40"/>
      <c r="F703" s="40"/>
      <c r="G703" s="40"/>
      <c r="H703" s="40"/>
      <c r="I703" s="40"/>
      <c r="J703" s="40"/>
      <c r="K703" s="40"/>
      <c r="L703" s="40"/>
      <c r="M703" s="40"/>
      <c r="N703" s="40"/>
      <c r="O703" s="42"/>
      <c r="P703" s="42"/>
      <c r="R703" s="42"/>
      <c r="S703" s="40"/>
      <c r="T703" s="40"/>
      <c r="U703" s="40"/>
      <c r="V703" s="40"/>
      <c r="W703" s="40"/>
      <c r="X703" s="42"/>
      <c r="Y703" s="42"/>
      <c r="AA703" s="42"/>
    </row>
    <row r="704" spans="2:27" ht="15.75" customHeight="1">
      <c r="B704" s="40"/>
      <c r="C704" s="40"/>
      <c r="D704" s="40"/>
      <c r="F704" s="40"/>
      <c r="G704" s="40"/>
      <c r="H704" s="40"/>
      <c r="I704" s="40"/>
      <c r="J704" s="40"/>
      <c r="K704" s="40"/>
      <c r="L704" s="40"/>
      <c r="M704" s="40"/>
      <c r="N704" s="40"/>
      <c r="O704" s="42"/>
      <c r="P704" s="42"/>
      <c r="R704" s="42"/>
      <c r="S704" s="40"/>
      <c r="T704" s="40"/>
      <c r="U704" s="40"/>
      <c r="V704" s="40"/>
      <c r="W704" s="40"/>
      <c r="X704" s="42"/>
      <c r="Y704" s="42"/>
      <c r="AA704" s="42"/>
    </row>
    <row r="705" spans="2:27" ht="15.75" customHeight="1">
      <c r="B705" s="40"/>
      <c r="C705" s="40"/>
      <c r="D705" s="40"/>
      <c r="F705" s="40"/>
      <c r="G705" s="40"/>
      <c r="H705" s="40"/>
      <c r="I705" s="40"/>
      <c r="J705" s="40"/>
      <c r="K705" s="40"/>
      <c r="L705" s="40"/>
      <c r="M705" s="40"/>
      <c r="N705" s="40"/>
      <c r="O705" s="42"/>
      <c r="P705" s="42"/>
      <c r="R705" s="42"/>
      <c r="S705" s="40"/>
      <c r="T705" s="40"/>
      <c r="U705" s="40"/>
      <c r="V705" s="40"/>
      <c r="W705" s="40"/>
      <c r="X705" s="42"/>
      <c r="Y705" s="42"/>
      <c r="AA705" s="42"/>
    </row>
    <row r="706" spans="2:27" ht="15.75" customHeight="1">
      <c r="B706" s="40"/>
      <c r="C706" s="40"/>
      <c r="D706" s="40"/>
      <c r="F706" s="40"/>
      <c r="G706" s="40"/>
      <c r="H706" s="40"/>
      <c r="I706" s="40"/>
      <c r="J706" s="40"/>
      <c r="K706" s="40"/>
      <c r="L706" s="40"/>
      <c r="M706" s="40"/>
      <c r="N706" s="40"/>
      <c r="O706" s="42"/>
      <c r="P706" s="42"/>
      <c r="R706" s="42"/>
      <c r="S706" s="40"/>
      <c r="T706" s="40"/>
      <c r="U706" s="40"/>
      <c r="V706" s="40"/>
      <c r="W706" s="40"/>
      <c r="X706" s="42"/>
      <c r="Y706" s="42"/>
      <c r="AA706" s="42"/>
    </row>
    <row r="707" spans="2:27" ht="15.75" customHeight="1">
      <c r="B707" s="40"/>
      <c r="C707" s="40"/>
      <c r="D707" s="40"/>
      <c r="F707" s="40"/>
      <c r="G707" s="40"/>
      <c r="H707" s="40"/>
      <c r="I707" s="40"/>
      <c r="J707" s="40"/>
      <c r="K707" s="40"/>
      <c r="L707" s="40"/>
      <c r="M707" s="40"/>
      <c r="N707" s="40"/>
      <c r="O707" s="42"/>
      <c r="P707" s="42"/>
      <c r="R707" s="42"/>
      <c r="S707" s="40"/>
      <c r="T707" s="40"/>
      <c r="U707" s="40"/>
      <c r="V707" s="40"/>
      <c r="W707" s="40"/>
      <c r="X707" s="42"/>
      <c r="Y707" s="42"/>
      <c r="AA707" s="42"/>
    </row>
    <row r="708" spans="2:27" ht="15.75" customHeight="1">
      <c r="B708" s="40"/>
      <c r="C708" s="40"/>
      <c r="D708" s="40"/>
      <c r="F708" s="40"/>
      <c r="G708" s="40"/>
      <c r="H708" s="40"/>
      <c r="I708" s="40"/>
      <c r="J708" s="40"/>
      <c r="K708" s="40"/>
      <c r="L708" s="40"/>
      <c r="M708" s="40"/>
      <c r="N708" s="40"/>
      <c r="O708" s="42"/>
      <c r="P708" s="42"/>
      <c r="R708" s="42"/>
      <c r="S708" s="40"/>
      <c r="T708" s="40"/>
      <c r="U708" s="40"/>
      <c r="V708" s="40"/>
      <c r="W708" s="40"/>
      <c r="X708" s="42"/>
      <c r="Y708" s="42"/>
      <c r="AA708" s="42"/>
    </row>
    <row r="709" spans="2:27" ht="15.75" customHeight="1">
      <c r="B709" s="40"/>
      <c r="C709" s="40"/>
      <c r="D709" s="40"/>
      <c r="F709" s="40"/>
      <c r="G709" s="40"/>
      <c r="H709" s="40"/>
      <c r="I709" s="40"/>
      <c r="J709" s="40"/>
      <c r="K709" s="40"/>
      <c r="L709" s="40"/>
      <c r="M709" s="40"/>
      <c r="N709" s="40"/>
      <c r="O709" s="42"/>
      <c r="P709" s="42"/>
      <c r="R709" s="42"/>
      <c r="S709" s="40"/>
      <c r="T709" s="40"/>
      <c r="U709" s="40"/>
      <c r="V709" s="40"/>
      <c r="W709" s="40"/>
      <c r="X709" s="42"/>
      <c r="Y709" s="42"/>
      <c r="AA709" s="42"/>
    </row>
    <row r="710" spans="2:27" ht="15.75" customHeight="1">
      <c r="B710" s="40"/>
      <c r="C710" s="40"/>
      <c r="D710" s="40"/>
      <c r="F710" s="40"/>
      <c r="G710" s="40"/>
      <c r="H710" s="40"/>
      <c r="I710" s="40"/>
      <c r="J710" s="40"/>
      <c r="K710" s="40"/>
      <c r="L710" s="40"/>
      <c r="M710" s="40"/>
      <c r="N710" s="40"/>
      <c r="O710" s="42"/>
      <c r="P710" s="42"/>
      <c r="R710" s="42"/>
      <c r="S710" s="40"/>
      <c r="T710" s="40"/>
      <c r="U710" s="40"/>
      <c r="V710" s="40"/>
      <c r="W710" s="40"/>
      <c r="X710" s="42"/>
      <c r="Y710" s="42"/>
      <c r="AA710" s="42"/>
    </row>
    <row r="711" spans="2:27" ht="15.75" customHeight="1">
      <c r="B711" s="40"/>
      <c r="C711" s="40"/>
      <c r="D711" s="40"/>
      <c r="F711" s="40"/>
      <c r="G711" s="40"/>
      <c r="H711" s="40"/>
      <c r="I711" s="40"/>
      <c r="J711" s="40"/>
      <c r="K711" s="40"/>
      <c r="L711" s="40"/>
      <c r="M711" s="40"/>
      <c r="N711" s="40"/>
      <c r="O711" s="42"/>
      <c r="P711" s="42"/>
      <c r="R711" s="42"/>
      <c r="S711" s="40"/>
      <c r="T711" s="40"/>
      <c r="U711" s="40"/>
      <c r="V711" s="40"/>
      <c r="W711" s="40"/>
      <c r="X711" s="42"/>
      <c r="Y711" s="42"/>
      <c r="AA711" s="42"/>
    </row>
    <row r="712" spans="2:27" ht="15.75" customHeight="1">
      <c r="B712" s="40"/>
      <c r="C712" s="40"/>
      <c r="D712" s="40"/>
      <c r="F712" s="40"/>
      <c r="G712" s="40"/>
      <c r="H712" s="40"/>
      <c r="I712" s="40"/>
      <c r="J712" s="40"/>
      <c r="K712" s="40"/>
      <c r="L712" s="40"/>
      <c r="M712" s="40"/>
      <c r="N712" s="40"/>
      <c r="O712" s="42"/>
      <c r="P712" s="42"/>
      <c r="R712" s="42"/>
      <c r="S712" s="40"/>
      <c r="T712" s="40"/>
      <c r="U712" s="40"/>
      <c r="V712" s="40"/>
      <c r="W712" s="40"/>
      <c r="X712" s="42"/>
      <c r="Y712" s="42"/>
      <c r="AA712" s="42"/>
    </row>
    <row r="713" spans="2:27" ht="15.75" customHeight="1">
      <c r="B713" s="40"/>
      <c r="C713" s="40"/>
      <c r="D713" s="40"/>
      <c r="F713" s="40"/>
      <c r="G713" s="40"/>
      <c r="H713" s="40"/>
      <c r="I713" s="40"/>
      <c r="J713" s="40"/>
      <c r="K713" s="40"/>
      <c r="L713" s="40"/>
      <c r="M713" s="40"/>
      <c r="N713" s="40"/>
      <c r="O713" s="42"/>
      <c r="P713" s="42"/>
      <c r="R713" s="42"/>
      <c r="S713" s="40"/>
      <c r="T713" s="40"/>
      <c r="U713" s="40"/>
      <c r="V713" s="40"/>
      <c r="W713" s="40"/>
      <c r="X713" s="42"/>
      <c r="Y713" s="42"/>
      <c r="AA713" s="42"/>
    </row>
    <row r="714" spans="2:27" ht="15.75" customHeight="1">
      <c r="B714" s="40"/>
      <c r="C714" s="40"/>
      <c r="D714" s="40"/>
      <c r="F714" s="40"/>
      <c r="G714" s="40"/>
      <c r="H714" s="40"/>
      <c r="I714" s="40"/>
      <c r="J714" s="40"/>
      <c r="K714" s="40"/>
      <c r="L714" s="40"/>
      <c r="M714" s="40"/>
      <c r="N714" s="40"/>
      <c r="O714" s="42"/>
      <c r="P714" s="42"/>
      <c r="R714" s="42"/>
      <c r="S714" s="40"/>
      <c r="T714" s="40"/>
      <c r="U714" s="40"/>
      <c r="V714" s="40"/>
      <c r="W714" s="40"/>
      <c r="X714" s="42"/>
      <c r="Y714" s="42"/>
      <c r="AA714" s="42"/>
    </row>
    <row r="715" spans="2:27" ht="15.75" customHeight="1">
      <c r="B715" s="40"/>
      <c r="C715" s="40"/>
      <c r="D715" s="40"/>
      <c r="F715" s="40"/>
      <c r="G715" s="40"/>
      <c r="H715" s="40"/>
      <c r="I715" s="40"/>
      <c r="J715" s="40"/>
      <c r="K715" s="40"/>
      <c r="L715" s="40"/>
      <c r="M715" s="40"/>
      <c r="N715" s="40"/>
      <c r="O715" s="42"/>
      <c r="P715" s="42"/>
      <c r="R715" s="42"/>
      <c r="S715" s="40"/>
      <c r="T715" s="40"/>
      <c r="U715" s="40"/>
      <c r="V715" s="40"/>
      <c r="W715" s="40"/>
      <c r="X715" s="42"/>
      <c r="Y715" s="42"/>
      <c r="AA715" s="42"/>
    </row>
    <row r="716" spans="2:27">
      <c r="B716" s="40"/>
      <c r="C716" s="40"/>
      <c r="D716" s="40"/>
      <c r="F716" s="40"/>
      <c r="G716" s="40"/>
      <c r="H716" s="40"/>
      <c r="I716" s="40"/>
      <c r="J716" s="40"/>
      <c r="K716" s="40"/>
      <c r="L716" s="40"/>
      <c r="M716" s="40"/>
      <c r="N716" s="40"/>
      <c r="O716" s="42"/>
      <c r="P716" s="42"/>
      <c r="R716" s="42"/>
      <c r="S716" s="40"/>
      <c r="T716" s="40"/>
      <c r="U716" s="40"/>
      <c r="V716" s="40"/>
      <c r="W716" s="40"/>
      <c r="X716" s="42"/>
      <c r="Y716" s="42"/>
      <c r="AA716" s="42"/>
    </row>
    <row r="717" spans="2:27">
      <c r="B717" s="40"/>
      <c r="C717" s="40"/>
      <c r="D717" s="40"/>
      <c r="F717" s="40"/>
      <c r="G717" s="40"/>
      <c r="H717" s="40"/>
      <c r="I717" s="40"/>
      <c r="J717" s="40"/>
      <c r="K717" s="40"/>
      <c r="L717" s="40"/>
      <c r="M717" s="40"/>
      <c r="N717" s="40"/>
      <c r="O717" s="42"/>
      <c r="P717" s="42"/>
      <c r="R717" s="42"/>
      <c r="S717" s="40"/>
      <c r="T717" s="40"/>
      <c r="U717" s="40"/>
      <c r="V717" s="40"/>
      <c r="W717" s="40"/>
      <c r="X717" s="42"/>
      <c r="Y717" s="42"/>
      <c r="AA717" s="42"/>
    </row>
    <row r="718" spans="2:27">
      <c r="B718" s="40"/>
      <c r="C718" s="40"/>
      <c r="D718" s="40"/>
      <c r="F718" s="40"/>
      <c r="G718" s="40"/>
      <c r="H718" s="40"/>
      <c r="I718" s="40"/>
      <c r="J718" s="40"/>
      <c r="K718" s="40"/>
      <c r="L718" s="40"/>
      <c r="M718" s="40"/>
      <c r="N718" s="40"/>
      <c r="O718" s="42"/>
      <c r="P718" s="42"/>
      <c r="R718" s="42"/>
      <c r="S718" s="40"/>
      <c r="T718" s="40"/>
      <c r="U718" s="40"/>
      <c r="V718" s="40"/>
      <c r="W718" s="40"/>
      <c r="X718" s="42"/>
      <c r="Y718" s="42"/>
      <c r="AA718" s="42"/>
    </row>
    <row r="719" spans="2:27">
      <c r="B719" s="40"/>
      <c r="C719" s="40"/>
      <c r="D719" s="40"/>
      <c r="F719" s="40"/>
      <c r="G719" s="40"/>
      <c r="H719" s="40"/>
      <c r="I719" s="40"/>
      <c r="J719" s="40"/>
      <c r="K719" s="40"/>
      <c r="L719" s="40"/>
      <c r="M719" s="40"/>
      <c r="N719" s="40"/>
      <c r="O719" s="42"/>
      <c r="P719" s="42"/>
      <c r="R719" s="42"/>
      <c r="S719" s="40"/>
      <c r="T719" s="40"/>
      <c r="U719" s="40"/>
      <c r="V719" s="40"/>
      <c r="W719" s="40"/>
      <c r="X719" s="42"/>
      <c r="Y719" s="42"/>
      <c r="AA719" s="42"/>
    </row>
    <row r="720" spans="2:27">
      <c r="B720" s="40"/>
      <c r="C720" s="40"/>
      <c r="D720" s="40"/>
      <c r="F720" s="40"/>
      <c r="G720" s="40"/>
      <c r="H720" s="40"/>
      <c r="I720" s="40"/>
      <c r="J720" s="40"/>
      <c r="K720" s="40"/>
      <c r="L720" s="40"/>
      <c r="M720" s="40"/>
      <c r="N720" s="40"/>
      <c r="O720" s="42"/>
      <c r="P720" s="42"/>
      <c r="R720" s="42"/>
      <c r="S720" s="40"/>
      <c r="T720" s="40"/>
      <c r="U720" s="40"/>
      <c r="V720" s="40"/>
      <c r="W720" s="40"/>
      <c r="X720" s="42"/>
      <c r="Y720" s="42"/>
      <c r="AA720" s="42"/>
    </row>
    <row r="721" spans="2:27">
      <c r="B721" s="40"/>
      <c r="C721" s="40"/>
      <c r="D721" s="40"/>
      <c r="F721" s="40"/>
      <c r="G721" s="40"/>
      <c r="H721" s="40"/>
      <c r="I721" s="40"/>
      <c r="J721" s="40"/>
      <c r="K721" s="40"/>
      <c r="L721" s="40"/>
      <c r="M721" s="40"/>
      <c r="N721" s="40"/>
      <c r="O721" s="42"/>
      <c r="P721" s="42"/>
      <c r="R721" s="42"/>
      <c r="S721" s="40"/>
      <c r="T721" s="40"/>
      <c r="U721" s="40"/>
      <c r="V721" s="40"/>
      <c r="W721" s="40"/>
      <c r="X721" s="42"/>
      <c r="Y721" s="42"/>
      <c r="AA721" s="42"/>
    </row>
    <row r="722" spans="2:27">
      <c r="B722" s="40"/>
      <c r="C722" s="40"/>
      <c r="D722" s="40"/>
      <c r="F722" s="40"/>
      <c r="G722" s="40"/>
      <c r="H722" s="40"/>
      <c r="I722" s="40"/>
      <c r="J722" s="40"/>
      <c r="K722" s="40"/>
      <c r="L722" s="40"/>
      <c r="M722" s="40"/>
      <c r="N722" s="40"/>
      <c r="O722" s="42"/>
      <c r="P722" s="42"/>
      <c r="R722" s="42"/>
      <c r="S722" s="40"/>
      <c r="T722" s="40"/>
      <c r="U722" s="40"/>
      <c r="V722" s="40"/>
      <c r="W722" s="40"/>
      <c r="X722" s="42"/>
      <c r="Y722" s="42"/>
      <c r="AA722" s="42"/>
    </row>
    <row r="723" spans="2:27">
      <c r="B723" s="40"/>
      <c r="C723" s="40"/>
      <c r="D723" s="40"/>
      <c r="F723" s="40"/>
      <c r="G723" s="40"/>
      <c r="H723" s="40"/>
      <c r="I723" s="40"/>
      <c r="J723" s="40"/>
      <c r="K723" s="40"/>
      <c r="L723" s="40"/>
      <c r="M723" s="40"/>
      <c r="N723" s="40"/>
      <c r="O723" s="42"/>
      <c r="P723" s="42"/>
      <c r="R723" s="42"/>
      <c r="S723" s="40"/>
      <c r="T723" s="40"/>
      <c r="U723" s="40"/>
      <c r="V723" s="40"/>
      <c r="W723" s="40"/>
      <c r="X723" s="42"/>
      <c r="Y723" s="42"/>
      <c r="AA723" s="42"/>
    </row>
    <row r="724" spans="2:27">
      <c r="B724" s="40"/>
      <c r="C724" s="40"/>
      <c r="D724" s="40"/>
      <c r="F724" s="40"/>
      <c r="G724" s="40"/>
      <c r="H724" s="40"/>
      <c r="I724" s="40"/>
      <c r="J724" s="40"/>
      <c r="K724" s="40"/>
      <c r="L724" s="40"/>
      <c r="M724" s="40"/>
      <c r="N724" s="40"/>
      <c r="O724" s="42"/>
      <c r="P724" s="42"/>
      <c r="R724" s="42"/>
      <c r="S724" s="40"/>
      <c r="T724" s="40"/>
      <c r="U724" s="40"/>
      <c r="V724" s="40"/>
      <c r="W724" s="40"/>
      <c r="X724" s="42"/>
      <c r="Y724" s="42"/>
      <c r="AA724" s="42"/>
    </row>
    <row r="725" spans="2:27">
      <c r="B725" s="40"/>
      <c r="C725" s="40"/>
      <c r="D725" s="40"/>
      <c r="F725" s="40"/>
      <c r="G725" s="40"/>
      <c r="H725" s="40"/>
      <c r="I725" s="40"/>
      <c r="J725" s="40"/>
      <c r="K725" s="40"/>
      <c r="L725" s="40"/>
      <c r="M725" s="40"/>
      <c r="N725" s="40"/>
      <c r="O725" s="42"/>
      <c r="P725" s="42"/>
      <c r="R725" s="42"/>
      <c r="S725" s="40"/>
      <c r="T725" s="40"/>
      <c r="U725" s="40"/>
      <c r="V725" s="40"/>
      <c r="W725" s="40"/>
      <c r="X725" s="42"/>
      <c r="Y725" s="42"/>
      <c r="AA725" s="42"/>
    </row>
    <row r="726" spans="2:27">
      <c r="B726" s="40"/>
      <c r="C726" s="40"/>
      <c r="D726" s="40"/>
      <c r="F726" s="40"/>
      <c r="G726" s="40"/>
      <c r="H726" s="40"/>
      <c r="I726" s="40"/>
      <c r="J726" s="40"/>
      <c r="K726" s="40"/>
      <c r="L726" s="40"/>
      <c r="M726" s="40"/>
      <c r="N726" s="40"/>
      <c r="O726" s="42"/>
      <c r="P726" s="42"/>
      <c r="R726" s="42"/>
      <c r="S726" s="40"/>
      <c r="T726" s="40"/>
      <c r="U726" s="40"/>
      <c r="V726" s="40"/>
      <c r="W726" s="40"/>
      <c r="X726" s="42"/>
      <c r="Y726" s="42"/>
      <c r="AA726" s="42"/>
    </row>
    <row r="727" spans="2:27">
      <c r="B727" s="40"/>
      <c r="C727" s="40"/>
      <c r="D727" s="40"/>
      <c r="F727" s="40"/>
      <c r="G727" s="40"/>
      <c r="H727" s="40"/>
      <c r="I727" s="40"/>
      <c r="J727" s="40"/>
      <c r="K727" s="40"/>
      <c r="L727" s="40"/>
      <c r="M727" s="40"/>
      <c r="N727" s="40"/>
      <c r="O727" s="42"/>
      <c r="P727" s="42"/>
      <c r="R727" s="42"/>
      <c r="S727" s="40"/>
      <c r="T727" s="40"/>
      <c r="U727" s="40"/>
      <c r="V727" s="40"/>
      <c r="W727" s="40"/>
      <c r="X727" s="42"/>
      <c r="Y727" s="42"/>
      <c r="AA727" s="42"/>
    </row>
    <row r="728" spans="2:27">
      <c r="B728" s="40"/>
      <c r="C728" s="40"/>
      <c r="D728" s="40"/>
      <c r="F728" s="40"/>
      <c r="G728" s="40"/>
      <c r="H728" s="40"/>
      <c r="I728" s="40"/>
      <c r="J728" s="40"/>
      <c r="K728" s="40"/>
      <c r="L728" s="40"/>
      <c r="M728" s="40"/>
      <c r="N728" s="40"/>
      <c r="O728" s="42"/>
      <c r="P728" s="42"/>
      <c r="R728" s="42"/>
      <c r="S728" s="40"/>
      <c r="T728" s="40"/>
      <c r="U728" s="40"/>
      <c r="V728" s="40"/>
      <c r="W728" s="40"/>
      <c r="X728" s="42"/>
      <c r="Y728" s="42"/>
      <c r="AA728" s="42"/>
    </row>
    <row r="729" spans="2:27">
      <c r="B729" s="40"/>
      <c r="C729" s="40"/>
      <c r="D729" s="40"/>
      <c r="F729" s="40"/>
      <c r="G729" s="40"/>
      <c r="H729" s="40"/>
      <c r="I729" s="40"/>
      <c r="J729" s="40"/>
      <c r="K729" s="40"/>
      <c r="L729" s="40"/>
      <c r="M729" s="40"/>
      <c r="N729" s="40"/>
      <c r="O729" s="42"/>
      <c r="P729" s="42"/>
      <c r="R729" s="42"/>
      <c r="S729" s="40"/>
      <c r="T729" s="40"/>
      <c r="U729" s="40"/>
      <c r="V729" s="40"/>
      <c r="W729" s="40"/>
      <c r="X729" s="42"/>
      <c r="Y729" s="42"/>
      <c r="AA729" s="42"/>
    </row>
    <row r="730" spans="2:27">
      <c r="B730" s="40"/>
      <c r="C730" s="40"/>
      <c r="D730" s="40"/>
      <c r="F730" s="40"/>
      <c r="G730" s="40"/>
      <c r="H730" s="40"/>
      <c r="I730" s="40"/>
      <c r="J730" s="40"/>
      <c r="K730" s="40"/>
      <c r="L730" s="40"/>
      <c r="M730" s="40"/>
      <c r="N730" s="40"/>
      <c r="O730" s="42"/>
      <c r="P730" s="42"/>
      <c r="R730" s="42"/>
      <c r="S730" s="40"/>
      <c r="T730" s="40"/>
      <c r="U730" s="40"/>
      <c r="V730" s="40"/>
      <c r="W730" s="40"/>
      <c r="X730" s="42"/>
      <c r="Y730" s="42"/>
      <c r="AA730" s="42"/>
    </row>
    <row r="731" spans="2:27">
      <c r="B731" s="40"/>
      <c r="C731" s="40"/>
      <c r="D731" s="40"/>
      <c r="F731" s="40"/>
      <c r="G731" s="40"/>
      <c r="H731" s="40"/>
      <c r="I731" s="40"/>
      <c r="J731" s="40"/>
      <c r="K731" s="40"/>
      <c r="L731" s="40"/>
      <c r="M731" s="40"/>
      <c r="N731" s="40"/>
      <c r="O731" s="42"/>
      <c r="P731" s="42"/>
      <c r="R731" s="42"/>
      <c r="S731" s="40"/>
      <c r="T731" s="40"/>
      <c r="U731" s="40"/>
      <c r="V731" s="40"/>
      <c r="W731" s="40"/>
      <c r="X731" s="42"/>
      <c r="Y731" s="42"/>
      <c r="AA731" s="42"/>
    </row>
    <row r="732" spans="2:27">
      <c r="B732" s="40"/>
      <c r="C732" s="40"/>
      <c r="D732" s="40"/>
      <c r="F732" s="40"/>
      <c r="G732" s="40"/>
      <c r="H732" s="40"/>
      <c r="I732" s="40"/>
      <c r="J732" s="40"/>
      <c r="K732" s="40"/>
      <c r="L732" s="40"/>
      <c r="M732" s="40"/>
      <c r="N732" s="40"/>
      <c r="O732" s="42"/>
      <c r="P732" s="42"/>
      <c r="R732" s="42"/>
      <c r="S732" s="40"/>
      <c r="T732" s="40"/>
      <c r="U732" s="40"/>
      <c r="V732" s="40"/>
      <c r="W732" s="40"/>
      <c r="X732" s="42"/>
      <c r="Y732" s="42"/>
      <c r="AA732" s="42"/>
    </row>
    <row r="733" spans="2:27">
      <c r="B733" s="40"/>
      <c r="C733" s="40"/>
      <c r="D733" s="40"/>
      <c r="F733" s="40"/>
      <c r="G733" s="40"/>
      <c r="H733" s="40"/>
      <c r="I733" s="40"/>
      <c r="J733" s="40"/>
      <c r="K733" s="40"/>
      <c r="L733" s="40"/>
      <c r="M733" s="40"/>
      <c r="N733" s="40"/>
      <c r="O733" s="42"/>
      <c r="P733" s="42"/>
      <c r="R733" s="42"/>
      <c r="S733" s="40"/>
      <c r="T733" s="40"/>
      <c r="U733" s="40"/>
      <c r="V733" s="40"/>
      <c r="W733" s="40"/>
      <c r="X733" s="42"/>
      <c r="Y733" s="42"/>
      <c r="AA733" s="42"/>
    </row>
    <row r="734" spans="2:27">
      <c r="B734" s="40"/>
      <c r="C734" s="40"/>
      <c r="D734" s="40"/>
      <c r="F734" s="40"/>
      <c r="G734" s="40"/>
      <c r="H734" s="40"/>
      <c r="I734" s="40"/>
      <c r="J734" s="40"/>
      <c r="K734" s="40"/>
      <c r="L734" s="40"/>
      <c r="M734" s="40"/>
      <c r="N734" s="40"/>
      <c r="O734" s="42"/>
      <c r="P734" s="42"/>
      <c r="R734" s="42"/>
      <c r="S734" s="40"/>
      <c r="T734" s="40"/>
      <c r="U734" s="40"/>
      <c r="V734" s="40"/>
      <c r="W734" s="40"/>
      <c r="X734" s="42"/>
      <c r="Y734" s="42"/>
      <c r="AA734" s="42"/>
    </row>
    <row r="735" spans="2:27">
      <c r="B735" s="40"/>
      <c r="C735" s="40"/>
      <c r="D735" s="40"/>
      <c r="F735" s="40"/>
      <c r="G735" s="40"/>
      <c r="H735" s="40"/>
      <c r="I735" s="40"/>
      <c r="J735" s="40"/>
      <c r="K735" s="40"/>
      <c r="L735" s="40"/>
      <c r="M735" s="40"/>
      <c r="N735" s="40"/>
      <c r="O735" s="42"/>
      <c r="P735" s="42"/>
      <c r="R735" s="42"/>
      <c r="S735" s="40"/>
      <c r="T735" s="40"/>
      <c r="U735" s="40"/>
      <c r="V735" s="40"/>
      <c r="W735" s="40"/>
      <c r="X735" s="42"/>
      <c r="Y735" s="42"/>
      <c r="AA735" s="42"/>
    </row>
    <row r="736" spans="2:27">
      <c r="B736" s="40"/>
      <c r="C736" s="40"/>
      <c r="D736" s="40"/>
      <c r="F736" s="40"/>
      <c r="G736" s="40"/>
      <c r="H736" s="40"/>
      <c r="I736" s="40"/>
      <c r="J736" s="40"/>
      <c r="K736" s="40"/>
      <c r="L736" s="40"/>
      <c r="M736" s="40"/>
      <c r="N736" s="40"/>
      <c r="O736" s="42"/>
      <c r="P736" s="42"/>
      <c r="R736" s="42"/>
      <c r="S736" s="40"/>
      <c r="T736" s="40"/>
      <c r="U736" s="40"/>
      <c r="V736" s="40"/>
      <c r="W736" s="40"/>
      <c r="X736" s="42"/>
      <c r="Y736" s="42"/>
      <c r="AA736" s="42"/>
    </row>
    <row r="737" spans="1:27">
      <c r="B737" s="40"/>
      <c r="C737" s="40"/>
      <c r="D737" s="40"/>
      <c r="F737" s="40"/>
      <c r="G737" s="40"/>
      <c r="H737" s="40"/>
      <c r="I737" s="40"/>
      <c r="J737" s="40"/>
      <c r="K737" s="40"/>
      <c r="L737" s="40"/>
      <c r="M737" s="40"/>
      <c r="N737" s="40"/>
      <c r="O737" s="42"/>
      <c r="P737" s="42"/>
      <c r="R737" s="42"/>
      <c r="S737" s="40"/>
      <c r="T737" s="40"/>
      <c r="U737" s="40"/>
      <c r="V737" s="40"/>
      <c r="W737" s="40"/>
      <c r="X737" s="42"/>
      <c r="Y737" s="42"/>
      <c r="AA737" s="42"/>
    </row>
    <row r="738" spans="1:27">
      <c r="B738" s="40"/>
      <c r="C738" s="40"/>
      <c r="D738" s="40"/>
      <c r="F738" s="40"/>
      <c r="G738" s="40"/>
      <c r="H738" s="40"/>
      <c r="I738" s="40"/>
      <c r="J738" s="40"/>
      <c r="K738" s="40"/>
      <c r="L738" s="40"/>
      <c r="M738" s="40"/>
      <c r="N738" s="40"/>
      <c r="O738" s="42"/>
      <c r="P738" s="42"/>
      <c r="R738" s="42"/>
      <c r="S738" s="40"/>
      <c r="T738" s="40"/>
      <c r="U738" s="40"/>
      <c r="V738" s="40"/>
      <c r="W738" s="40"/>
      <c r="X738" s="42"/>
      <c r="Y738" s="42"/>
      <c r="AA738" s="42"/>
    </row>
    <row r="739" spans="1:27">
      <c r="B739" s="40"/>
      <c r="C739" s="40"/>
      <c r="D739" s="40"/>
      <c r="F739" s="40"/>
      <c r="G739" s="40"/>
      <c r="H739" s="40"/>
      <c r="I739" s="40"/>
      <c r="J739" s="40"/>
      <c r="K739" s="40"/>
      <c r="L739" s="40"/>
      <c r="M739" s="40"/>
      <c r="N739" s="40"/>
      <c r="O739" s="42"/>
      <c r="P739" s="42"/>
      <c r="R739" s="42"/>
      <c r="S739" s="40"/>
      <c r="T739" s="40"/>
      <c r="U739" s="40"/>
      <c r="V739" s="40"/>
      <c r="W739" s="40"/>
      <c r="X739" s="42"/>
      <c r="Y739" s="42"/>
      <c r="AA739" s="42"/>
    </row>
    <row r="740" spans="1:27">
      <c r="B740" s="40"/>
      <c r="C740" s="40"/>
      <c r="D740" s="40"/>
      <c r="F740" s="40"/>
      <c r="G740" s="40"/>
      <c r="H740" s="40"/>
      <c r="I740" s="40"/>
      <c r="J740" s="40"/>
      <c r="K740" s="40"/>
      <c r="L740" s="40"/>
      <c r="M740" s="40"/>
      <c r="N740" s="40"/>
      <c r="O740" s="42"/>
      <c r="P740" s="42"/>
      <c r="R740" s="42"/>
      <c r="S740" s="40"/>
      <c r="T740" s="40"/>
      <c r="U740" s="40"/>
      <c r="V740" s="40"/>
      <c r="W740" s="40"/>
      <c r="X740" s="42"/>
      <c r="Y740" s="42"/>
      <c r="AA740" s="42"/>
    </row>
    <row r="741" spans="1:27">
      <c r="B741" s="40"/>
      <c r="C741" s="40"/>
      <c r="D741" s="40"/>
      <c r="F741" s="40"/>
      <c r="G741" s="40"/>
      <c r="H741" s="40"/>
      <c r="I741" s="40"/>
      <c r="J741" s="40"/>
      <c r="K741" s="40"/>
      <c r="L741" s="40"/>
      <c r="M741" s="40"/>
      <c r="N741" s="40"/>
      <c r="O741" s="42"/>
      <c r="P741" s="42"/>
      <c r="R741" s="42"/>
      <c r="S741" s="40"/>
      <c r="T741" s="40"/>
      <c r="U741" s="40"/>
      <c r="V741" s="40"/>
      <c r="W741" s="40"/>
      <c r="X741" s="42"/>
      <c r="Y741" s="42"/>
      <c r="AA741" s="42"/>
    </row>
    <row r="742" spans="1:27">
      <c r="B742" s="40"/>
      <c r="C742" s="40"/>
      <c r="D742" s="40"/>
      <c r="F742" s="40"/>
      <c r="G742" s="40"/>
      <c r="H742" s="40"/>
      <c r="I742" s="40"/>
      <c r="J742" s="40"/>
      <c r="K742" s="40"/>
      <c r="L742" s="40"/>
      <c r="M742" s="40"/>
      <c r="N742" s="40"/>
      <c r="O742" s="42"/>
      <c r="P742" s="42"/>
      <c r="R742" s="42"/>
      <c r="S742" s="40"/>
      <c r="T742" s="40"/>
      <c r="U742" s="40"/>
      <c r="V742" s="40"/>
      <c r="W742" s="40"/>
      <c r="X742" s="42"/>
      <c r="Y742" s="42"/>
      <c r="AA742" s="42"/>
    </row>
    <row r="743" spans="1:27">
      <c r="B743" s="40"/>
      <c r="C743" s="40"/>
      <c r="D743" s="40"/>
      <c r="F743" s="40"/>
      <c r="G743" s="40"/>
      <c r="H743" s="40"/>
      <c r="I743" s="40"/>
      <c r="J743" s="40"/>
      <c r="K743" s="40"/>
      <c r="L743" s="40"/>
      <c r="M743" s="40"/>
      <c r="N743" s="40"/>
      <c r="O743" s="42"/>
      <c r="P743" s="42"/>
      <c r="R743" s="42"/>
      <c r="S743" s="40"/>
      <c r="T743" s="40"/>
      <c r="U743" s="40"/>
      <c r="V743" s="40"/>
      <c r="W743" s="40"/>
      <c r="X743" s="42"/>
      <c r="Y743" s="42"/>
      <c r="AA743" s="42"/>
    </row>
    <row r="744" spans="1:27">
      <c r="B744" s="40"/>
      <c r="C744" s="40"/>
      <c r="D744" s="40"/>
      <c r="F744" s="40"/>
      <c r="G744" s="40"/>
      <c r="H744" s="40"/>
      <c r="I744" s="40"/>
      <c r="J744" s="40"/>
      <c r="K744" s="40"/>
      <c r="L744" s="40"/>
      <c r="M744" s="40"/>
      <c r="N744" s="40"/>
      <c r="O744" s="42"/>
      <c r="P744" s="42"/>
      <c r="R744" s="42"/>
      <c r="S744" s="40"/>
      <c r="T744" s="40"/>
      <c r="U744" s="40"/>
      <c r="V744" s="40"/>
      <c r="W744" s="40"/>
      <c r="X744" s="42"/>
      <c r="Y744" s="42"/>
      <c r="AA744" s="42"/>
    </row>
    <row r="745" spans="1:27">
      <c r="B745" s="40"/>
      <c r="C745" s="40"/>
      <c r="D745" s="40"/>
      <c r="F745" s="40"/>
      <c r="G745" s="40"/>
      <c r="H745" s="40"/>
      <c r="I745" s="40"/>
      <c r="J745" s="40"/>
      <c r="K745" s="40"/>
      <c r="L745" s="40"/>
      <c r="M745" s="40"/>
      <c r="N745" s="40"/>
      <c r="O745" s="42"/>
      <c r="P745" s="42"/>
      <c r="R745" s="42"/>
      <c r="S745" s="40"/>
      <c r="T745" s="40"/>
      <c r="U745" s="40"/>
      <c r="V745" s="40"/>
      <c r="W745" s="40"/>
      <c r="X745" s="42"/>
      <c r="Y745" s="42"/>
      <c r="AA745" s="42"/>
    </row>
    <row r="746" spans="1:27">
      <c r="A746" s="40" t="s">
        <v>38</v>
      </c>
      <c r="B746" s="40"/>
      <c r="C746" s="40"/>
      <c r="D746" s="40"/>
      <c r="F746" s="40"/>
      <c r="G746" s="40"/>
      <c r="H746" s="40"/>
      <c r="I746" s="40"/>
      <c r="J746" s="40"/>
      <c r="K746" s="40"/>
      <c r="L746" s="40"/>
      <c r="M746" s="40"/>
      <c r="N746" s="40"/>
      <c r="O746" s="42"/>
      <c r="P746" s="42"/>
      <c r="R746" s="42"/>
      <c r="S746" s="40"/>
      <c r="T746" s="40"/>
      <c r="U746" s="40"/>
      <c r="V746" s="40"/>
      <c r="W746" s="40"/>
      <c r="X746" s="42"/>
      <c r="Y746" s="42"/>
      <c r="AA746" s="42"/>
    </row>
    <row r="747" spans="1:27">
      <c r="B747" s="40"/>
      <c r="C747" s="40"/>
      <c r="D747" s="40"/>
      <c r="F747" s="40"/>
      <c r="G747" s="40"/>
      <c r="H747" s="40"/>
      <c r="I747" s="40"/>
      <c r="J747" s="40"/>
      <c r="K747" s="40"/>
      <c r="L747" s="40"/>
      <c r="M747" s="40"/>
      <c r="N747" s="40"/>
      <c r="O747" s="42"/>
      <c r="P747" s="42"/>
      <c r="R747" s="42"/>
      <c r="S747" s="40"/>
      <c r="T747" s="40"/>
      <c r="U747" s="40"/>
      <c r="V747" s="40"/>
      <c r="W747" s="40"/>
      <c r="X747" s="42"/>
      <c r="Y747" s="42"/>
      <c r="AA747" s="42"/>
    </row>
    <row r="748" spans="1:27">
      <c r="B748" s="40"/>
      <c r="C748" s="40"/>
      <c r="D748" s="40"/>
      <c r="F748" s="40"/>
      <c r="G748" s="40"/>
      <c r="H748" s="40"/>
      <c r="I748" s="40"/>
      <c r="J748" s="40"/>
      <c r="K748" s="40"/>
      <c r="L748" s="40"/>
      <c r="M748" s="40"/>
      <c r="N748" s="40"/>
      <c r="O748" s="42"/>
      <c r="P748" s="42"/>
      <c r="R748" s="42"/>
      <c r="S748" s="40"/>
      <c r="T748" s="40"/>
      <c r="U748" s="40"/>
      <c r="V748" s="40"/>
      <c r="W748" s="40"/>
      <c r="X748" s="42"/>
      <c r="Y748" s="42"/>
      <c r="AA748" s="42"/>
    </row>
    <row r="749" spans="1:27">
      <c r="B749" s="40"/>
      <c r="C749" s="40"/>
      <c r="D749" s="40"/>
      <c r="F749" s="40"/>
      <c r="G749" s="40"/>
      <c r="H749" s="40"/>
      <c r="I749" s="40"/>
      <c r="J749" s="40"/>
      <c r="K749" s="40"/>
      <c r="L749" s="40"/>
      <c r="M749" s="40"/>
      <c r="N749" s="40"/>
      <c r="O749" s="42"/>
      <c r="P749" s="42"/>
      <c r="R749" s="42"/>
      <c r="S749" s="40"/>
      <c r="T749" s="40"/>
      <c r="U749" s="40"/>
      <c r="V749" s="40"/>
      <c r="W749" s="40"/>
      <c r="X749" s="42"/>
      <c r="Y749" s="42"/>
      <c r="AA749" s="42"/>
    </row>
    <row r="750" spans="1:27">
      <c r="B750" s="40"/>
      <c r="C750" s="40"/>
      <c r="D750" s="40"/>
      <c r="F750" s="40"/>
      <c r="G750" s="40"/>
      <c r="H750" s="40"/>
      <c r="I750" s="40"/>
      <c r="J750" s="40"/>
      <c r="K750" s="40"/>
      <c r="L750" s="40"/>
      <c r="M750" s="40"/>
      <c r="N750" s="40"/>
      <c r="O750" s="42"/>
      <c r="P750" s="42"/>
      <c r="R750" s="42"/>
      <c r="S750" s="40"/>
      <c r="T750" s="40"/>
      <c r="U750" s="40"/>
      <c r="V750" s="40"/>
      <c r="W750" s="40"/>
      <c r="X750" s="42"/>
      <c r="Y750" s="42"/>
      <c r="AA750" s="42"/>
    </row>
    <row r="751" spans="1:27">
      <c r="B751" s="40"/>
      <c r="C751" s="40"/>
      <c r="D751" s="40"/>
      <c r="F751" s="40"/>
      <c r="G751" s="40"/>
      <c r="H751" s="40"/>
      <c r="I751" s="40"/>
      <c r="J751" s="40"/>
      <c r="K751" s="40"/>
      <c r="L751" s="40"/>
      <c r="M751" s="40"/>
      <c r="N751" s="40"/>
      <c r="O751" s="42"/>
      <c r="P751" s="42"/>
      <c r="R751" s="42"/>
      <c r="S751" s="40"/>
      <c r="T751" s="40"/>
      <c r="U751" s="40"/>
      <c r="V751" s="40"/>
      <c r="W751" s="40"/>
      <c r="X751" s="42"/>
      <c r="Y751" s="42"/>
      <c r="AA751" s="42"/>
    </row>
    <row r="752" spans="1:27">
      <c r="B752" s="40"/>
      <c r="C752" s="40"/>
      <c r="D752" s="40"/>
      <c r="F752" s="40"/>
      <c r="G752" s="40"/>
      <c r="H752" s="40"/>
      <c r="I752" s="40"/>
      <c r="J752" s="40"/>
      <c r="K752" s="40"/>
      <c r="L752" s="40"/>
      <c r="M752" s="40"/>
      <c r="N752" s="40"/>
      <c r="O752" s="42"/>
      <c r="P752" s="42"/>
      <c r="R752" s="42"/>
      <c r="S752" s="40"/>
      <c r="T752" s="40"/>
      <c r="U752" s="40"/>
      <c r="V752" s="40"/>
      <c r="W752" s="40"/>
      <c r="X752" s="42"/>
      <c r="Y752" s="42"/>
      <c r="AA752" s="42"/>
    </row>
    <row r="753" spans="2:27">
      <c r="B753" s="40"/>
      <c r="C753" s="40"/>
      <c r="D753" s="40"/>
      <c r="F753" s="40"/>
      <c r="G753" s="40"/>
      <c r="H753" s="40"/>
      <c r="I753" s="40"/>
      <c r="J753" s="40"/>
      <c r="K753" s="40"/>
      <c r="L753" s="40"/>
      <c r="M753" s="40"/>
      <c r="N753" s="40"/>
      <c r="O753" s="42"/>
      <c r="P753" s="42"/>
      <c r="R753" s="42"/>
      <c r="S753" s="40"/>
      <c r="T753" s="40"/>
      <c r="U753" s="40"/>
      <c r="V753" s="40"/>
      <c r="W753" s="40"/>
      <c r="X753" s="42"/>
      <c r="Y753" s="42"/>
      <c r="AA753" s="42"/>
    </row>
    <row r="754" spans="2:27">
      <c r="B754" s="40"/>
      <c r="C754" s="40"/>
      <c r="D754" s="40"/>
      <c r="F754" s="40"/>
      <c r="G754" s="40"/>
      <c r="H754" s="40"/>
      <c r="I754" s="40"/>
      <c r="J754" s="40"/>
      <c r="K754" s="40"/>
      <c r="L754" s="40"/>
      <c r="M754" s="40"/>
      <c r="N754" s="40"/>
      <c r="O754" s="42"/>
      <c r="P754" s="42"/>
      <c r="R754" s="42"/>
      <c r="S754" s="40"/>
      <c r="T754" s="40"/>
      <c r="U754" s="40"/>
      <c r="V754" s="40"/>
      <c r="W754" s="40"/>
      <c r="X754" s="42"/>
      <c r="Y754" s="42"/>
      <c r="AA754" s="42"/>
    </row>
    <row r="755" spans="2:27">
      <c r="B755" s="40"/>
      <c r="C755" s="40"/>
      <c r="D755" s="40"/>
      <c r="F755" s="40"/>
      <c r="G755" s="40"/>
      <c r="H755" s="40"/>
      <c r="I755" s="40"/>
      <c r="J755" s="40"/>
      <c r="K755" s="40"/>
      <c r="L755" s="40"/>
      <c r="M755" s="40"/>
      <c r="N755" s="40"/>
      <c r="O755" s="42"/>
      <c r="P755" s="42"/>
      <c r="R755" s="42"/>
      <c r="S755" s="40"/>
      <c r="T755" s="40"/>
      <c r="U755" s="40"/>
      <c r="V755" s="40"/>
      <c r="W755" s="40"/>
      <c r="X755" s="42"/>
      <c r="Y755" s="42"/>
      <c r="AA755" s="42"/>
    </row>
    <row r="756" spans="2:27">
      <c r="B756" s="40"/>
      <c r="C756" s="40"/>
      <c r="D756" s="40"/>
      <c r="F756" s="40"/>
      <c r="G756" s="40"/>
      <c r="H756" s="40"/>
      <c r="I756" s="40"/>
      <c r="J756" s="40"/>
      <c r="K756" s="40"/>
      <c r="L756" s="40"/>
      <c r="M756" s="40"/>
      <c r="N756" s="40"/>
      <c r="O756" s="42"/>
      <c r="P756" s="42"/>
      <c r="R756" s="42"/>
      <c r="S756" s="40"/>
      <c r="T756" s="40"/>
      <c r="U756" s="40"/>
      <c r="V756" s="40"/>
      <c r="W756" s="40"/>
      <c r="X756" s="42"/>
      <c r="Y756" s="42"/>
      <c r="AA756" s="42"/>
    </row>
    <row r="757" spans="2:27">
      <c r="B757" s="40"/>
      <c r="C757" s="40"/>
      <c r="D757" s="40"/>
      <c r="F757" s="40"/>
      <c r="G757" s="40"/>
      <c r="H757" s="40"/>
      <c r="I757" s="40"/>
      <c r="J757" s="40"/>
      <c r="K757" s="40"/>
      <c r="L757" s="40"/>
      <c r="M757" s="40"/>
      <c r="N757" s="40"/>
      <c r="O757" s="42"/>
      <c r="P757" s="42"/>
      <c r="R757" s="42"/>
      <c r="S757" s="40"/>
      <c r="T757" s="40"/>
      <c r="U757" s="40"/>
      <c r="V757" s="40"/>
      <c r="W757" s="40"/>
      <c r="X757" s="42"/>
      <c r="Y757" s="42"/>
      <c r="AA757" s="42"/>
    </row>
    <row r="758" spans="2:27">
      <c r="B758" s="40"/>
      <c r="C758" s="40"/>
      <c r="D758" s="40"/>
      <c r="F758" s="40"/>
      <c r="G758" s="40"/>
      <c r="H758" s="40"/>
      <c r="I758" s="40"/>
      <c r="J758" s="40"/>
      <c r="K758" s="40"/>
      <c r="L758" s="40"/>
      <c r="M758" s="40"/>
      <c r="N758" s="40"/>
      <c r="O758" s="42"/>
      <c r="P758" s="42"/>
      <c r="R758" s="42"/>
      <c r="S758" s="40"/>
      <c r="T758" s="40"/>
      <c r="U758" s="40"/>
      <c r="V758" s="40"/>
      <c r="W758" s="40"/>
      <c r="X758" s="42"/>
      <c r="Y758" s="42"/>
      <c r="AA758" s="42"/>
    </row>
    <row r="759" spans="2:27">
      <c r="B759" s="40"/>
      <c r="C759" s="40"/>
      <c r="D759" s="40"/>
      <c r="F759" s="40"/>
      <c r="G759" s="40"/>
      <c r="H759" s="40"/>
      <c r="I759" s="40"/>
      <c r="J759" s="40"/>
      <c r="K759" s="40"/>
      <c r="L759" s="40"/>
      <c r="M759" s="40"/>
      <c r="N759" s="40"/>
      <c r="O759" s="42"/>
      <c r="P759" s="42"/>
      <c r="R759" s="42"/>
      <c r="S759" s="40"/>
      <c r="T759" s="40"/>
      <c r="U759" s="40"/>
      <c r="V759" s="40"/>
      <c r="W759" s="40"/>
      <c r="X759" s="42"/>
      <c r="Y759" s="42"/>
      <c r="AA759" s="42"/>
    </row>
    <row r="760" spans="2:27">
      <c r="B760" s="40"/>
      <c r="C760" s="40"/>
      <c r="D760" s="40"/>
      <c r="F760" s="40"/>
      <c r="G760" s="40"/>
      <c r="H760" s="40"/>
      <c r="I760" s="40"/>
      <c r="J760" s="40"/>
      <c r="K760" s="40"/>
      <c r="L760" s="40"/>
      <c r="M760" s="40"/>
      <c r="N760" s="40"/>
      <c r="O760" s="42"/>
      <c r="P760" s="42"/>
      <c r="R760" s="42"/>
      <c r="S760" s="40"/>
      <c r="T760" s="40"/>
      <c r="U760" s="40"/>
      <c r="V760" s="40"/>
      <c r="W760" s="40"/>
      <c r="X760" s="42"/>
      <c r="Y760" s="42"/>
      <c r="AA760" s="42"/>
    </row>
    <row r="761" spans="2:27">
      <c r="B761" s="40"/>
      <c r="C761" s="40"/>
      <c r="D761" s="40"/>
      <c r="F761" s="40"/>
      <c r="G761" s="40"/>
      <c r="H761" s="40"/>
      <c r="I761" s="40"/>
      <c r="J761" s="40"/>
      <c r="K761" s="40"/>
      <c r="L761" s="40"/>
      <c r="M761" s="40"/>
      <c r="N761" s="40"/>
      <c r="O761" s="42"/>
      <c r="P761" s="42"/>
      <c r="R761" s="42"/>
      <c r="S761" s="40"/>
      <c r="T761" s="40"/>
      <c r="U761" s="40"/>
      <c r="V761" s="40"/>
      <c r="W761" s="40"/>
      <c r="X761" s="42"/>
      <c r="Y761" s="42"/>
      <c r="AA761" s="42"/>
    </row>
    <row r="762" spans="2:27">
      <c r="B762" s="40"/>
      <c r="C762" s="40"/>
      <c r="D762" s="40"/>
      <c r="F762" s="40"/>
      <c r="G762" s="40"/>
      <c r="H762" s="40"/>
      <c r="I762" s="40"/>
      <c r="J762" s="40"/>
      <c r="K762" s="40"/>
      <c r="L762" s="40"/>
      <c r="M762" s="40"/>
      <c r="N762" s="40"/>
      <c r="O762" s="42"/>
      <c r="P762" s="42"/>
      <c r="R762" s="42"/>
      <c r="S762" s="40"/>
      <c r="T762" s="40"/>
      <c r="U762" s="40"/>
      <c r="V762" s="40"/>
      <c r="W762" s="40"/>
      <c r="X762" s="42"/>
      <c r="Y762" s="42"/>
      <c r="AA762" s="42"/>
    </row>
    <row r="763" spans="2:27">
      <c r="B763" s="40"/>
      <c r="C763" s="40"/>
      <c r="D763" s="40"/>
      <c r="F763" s="40"/>
      <c r="G763" s="40"/>
      <c r="H763" s="40"/>
      <c r="I763" s="40"/>
      <c r="J763" s="40"/>
      <c r="K763" s="40"/>
      <c r="L763" s="40"/>
      <c r="M763" s="40"/>
      <c r="N763" s="40"/>
      <c r="O763" s="42"/>
      <c r="P763" s="42"/>
      <c r="R763" s="42"/>
      <c r="S763" s="40"/>
      <c r="T763" s="40"/>
      <c r="U763" s="40"/>
      <c r="V763" s="40"/>
      <c r="W763" s="40"/>
      <c r="X763" s="42"/>
      <c r="Y763" s="42"/>
      <c r="AA763" s="42"/>
    </row>
    <row r="764" spans="2:27">
      <c r="B764" s="40"/>
      <c r="C764" s="40"/>
      <c r="D764" s="40"/>
      <c r="F764" s="40"/>
      <c r="G764" s="40"/>
      <c r="H764" s="40"/>
      <c r="I764" s="40"/>
      <c r="J764" s="40"/>
      <c r="K764" s="40"/>
      <c r="L764" s="40"/>
      <c r="M764" s="40"/>
      <c r="N764" s="40"/>
      <c r="O764" s="42"/>
      <c r="P764" s="42"/>
      <c r="R764" s="42"/>
      <c r="S764" s="40"/>
      <c r="T764" s="40"/>
      <c r="U764" s="40"/>
      <c r="V764" s="40"/>
      <c r="W764" s="40"/>
      <c r="X764" s="42"/>
      <c r="Y764" s="42"/>
      <c r="AA764" s="42"/>
    </row>
    <row r="765" spans="2:27">
      <c r="B765" s="40"/>
      <c r="C765" s="40"/>
      <c r="D765" s="40"/>
      <c r="F765" s="40"/>
      <c r="G765" s="40"/>
      <c r="H765" s="40"/>
      <c r="I765" s="40"/>
      <c r="J765" s="40"/>
      <c r="K765" s="40"/>
      <c r="L765" s="40"/>
      <c r="M765" s="40"/>
      <c r="N765" s="40"/>
      <c r="O765" s="42"/>
      <c r="P765" s="42"/>
      <c r="R765" s="42"/>
      <c r="S765" s="40"/>
      <c r="T765" s="40"/>
      <c r="U765" s="40"/>
      <c r="V765" s="40"/>
      <c r="W765" s="40"/>
      <c r="X765" s="42"/>
      <c r="Y765" s="42"/>
      <c r="AA765" s="42"/>
    </row>
    <row r="766" spans="2:27">
      <c r="B766" s="40"/>
      <c r="C766" s="40"/>
      <c r="D766" s="40"/>
      <c r="F766" s="40"/>
      <c r="G766" s="40"/>
      <c r="H766" s="40"/>
      <c r="I766" s="40"/>
      <c r="J766" s="40"/>
      <c r="K766" s="40"/>
      <c r="L766" s="40"/>
      <c r="M766" s="40"/>
      <c r="N766" s="40"/>
      <c r="O766" s="42"/>
      <c r="P766" s="42"/>
      <c r="R766" s="42"/>
      <c r="S766" s="40"/>
      <c r="T766" s="40"/>
      <c r="U766" s="40"/>
      <c r="V766" s="40"/>
      <c r="W766" s="40"/>
      <c r="X766" s="42"/>
      <c r="Y766" s="42"/>
      <c r="AA766" s="42"/>
    </row>
    <row r="767" spans="2:27">
      <c r="B767" s="40"/>
      <c r="C767" s="40"/>
      <c r="D767" s="40"/>
      <c r="F767" s="40"/>
      <c r="G767" s="40"/>
      <c r="H767" s="40"/>
      <c r="I767" s="40"/>
      <c r="J767" s="40"/>
      <c r="K767" s="40"/>
      <c r="L767" s="40"/>
      <c r="M767" s="40"/>
      <c r="N767" s="40"/>
      <c r="O767" s="42"/>
      <c r="P767" s="42"/>
      <c r="R767" s="42"/>
      <c r="S767" s="40"/>
      <c r="T767" s="40"/>
      <c r="U767" s="40"/>
      <c r="V767" s="40"/>
      <c r="W767" s="40"/>
      <c r="X767" s="42"/>
      <c r="Y767" s="42"/>
      <c r="AA767" s="42"/>
    </row>
    <row r="768" spans="2:27">
      <c r="B768" s="40"/>
      <c r="C768" s="40"/>
      <c r="D768" s="40"/>
      <c r="F768" s="40"/>
      <c r="G768" s="40"/>
      <c r="H768" s="40"/>
      <c r="I768" s="40"/>
      <c r="J768" s="40"/>
      <c r="K768" s="40"/>
      <c r="L768" s="40"/>
      <c r="M768" s="40"/>
      <c r="N768" s="40"/>
      <c r="O768" s="42"/>
      <c r="P768" s="42"/>
      <c r="R768" s="42"/>
      <c r="S768" s="40"/>
      <c r="T768" s="40"/>
      <c r="U768" s="40"/>
      <c r="V768" s="40"/>
      <c r="W768" s="40"/>
      <c r="X768" s="42"/>
      <c r="Y768" s="42"/>
      <c r="AA768" s="42"/>
    </row>
    <row r="769" spans="2:27">
      <c r="B769" s="40"/>
      <c r="C769" s="40"/>
      <c r="D769" s="40"/>
      <c r="F769" s="40"/>
      <c r="G769" s="40"/>
      <c r="H769" s="40"/>
      <c r="I769" s="40"/>
      <c r="J769" s="40"/>
      <c r="K769" s="40"/>
      <c r="L769" s="40"/>
      <c r="M769" s="40"/>
      <c r="N769" s="40"/>
      <c r="O769" s="42"/>
      <c r="P769" s="42"/>
      <c r="R769" s="42"/>
      <c r="S769" s="40"/>
      <c r="T769" s="40"/>
      <c r="U769" s="40"/>
      <c r="V769" s="40"/>
      <c r="W769" s="40"/>
      <c r="X769" s="42"/>
      <c r="Y769" s="42"/>
      <c r="AA769" s="42"/>
    </row>
    <row r="770" spans="2:27">
      <c r="B770" s="40"/>
      <c r="C770" s="40"/>
      <c r="D770" s="40"/>
      <c r="F770" s="40"/>
      <c r="G770" s="40"/>
      <c r="H770" s="40"/>
      <c r="I770" s="40"/>
      <c r="J770" s="40"/>
      <c r="K770" s="40"/>
      <c r="L770" s="40"/>
      <c r="M770" s="40"/>
      <c r="N770" s="40"/>
      <c r="O770" s="42"/>
      <c r="P770" s="42"/>
      <c r="R770" s="42"/>
      <c r="S770" s="40"/>
      <c r="T770" s="40"/>
      <c r="U770" s="40"/>
      <c r="V770" s="40"/>
      <c r="W770" s="40"/>
      <c r="X770" s="42"/>
      <c r="Y770" s="42"/>
      <c r="AA770" s="42"/>
    </row>
    <row r="771" spans="2:27">
      <c r="B771" s="40"/>
      <c r="C771" s="40"/>
      <c r="D771" s="40"/>
      <c r="F771" s="40"/>
      <c r="G771" s="40"/>
      <c r="H771" s="40"/>
      <c r="I771" s="40"/>
      <c r="J771" s="40"/>
      <c r="K771" s="40"/>
      <c r="L771" s="40"/>
      <c r="M771" s="40"/>
      <c r="N771" s="40"/>
      <c r="O771" s="42"/>
      <c r="P771" s="42"/>
      <c r="R771" s="42"/>
      <c r="S771" s="40"/>
      <c r="T771" s="40"/>
      <c r="U771" s="40"/>
      <c r="V771" s="40"/>
      <c r="W771" s="40"/>
      <c r="X771" s="42"/>
      <c r="Y771" s="42"/>
      <c r="AA771" s="42"/>
    </row>
    <row r="772" spans="2:27">
      <c r="B772" s="40"/>
      <c r="C772" s="40"/>
      <c r="D772" s="40"/>
      <c r="F772" s="40"/>
      <c r="G772" s="40"/>
      <c r="H772" s="40"/>
      <c r="I772" s="40"/>
      <c r="J772" s="40"/>
      <c r="K772" s="40"/>
      <c r="L772" s="40"/>
      <c r="M772" s="40"/>
      <c r="N772" s="40"/>
      <c r="O772" s="42"/>
      <c r="P772" s="42"/>
      <c r="R772" s="42"/>
      <c r="S772" s="40"/>
      <c r="T772" s="40"/>
      <c r="U772" s="40"/>
      <c r="V772" s="40"/>
      <c r="W772" s="40"/>
      <c r="X772" s="42"/>
      <c r="Y772" s="42"/>
      <c r="AA772" s="42"/>
    </row>
    <row r="773" spans="2:27">
      <c r="B773" s="40"/>
      <c r="C773" s="40"/>
      <c r="D773" s="40"/>
      <c r="F773" s="40"/>
      <c r="G773" s="40"/>
      <c r="H773" s="40"/>
      <c r="I773" s="40"/>
      <c r="J773" s="40"/>
      <c r="K773" s="40"/>
      <c r="L773" s="40"/>
      <c r="M773" s="40"/>
      <c r="N773" s="40"/>
      <c r="O773" s="42"/>
      <c r="P773" s="42"/>
      <c r="R773" s="42"/>
      <c r="S773" s="40"/>
      <c r="T773" s="40"/>
      <c r="U773" s="40"/>
      <c r="V773" s="40"/>
      <c r="W773" s="40"/>
      <c r="X773" s="42"/>
      <c r="Y773" s="42"/>
      <c r="AA773" s="42"/>
    </row>
    <row r="774" spans="2:27">
      <c r="B774" s="40"/>
      <c r="C774" s="40"/>
      <c r="D774" s="40"/>
      <c r="F774" s="40"/>
      <c r="G774" s="40"/>
      <c r="H774" s="40"/>
      <c r="I774" s="40"/>
      <c r="J774" s="40"/>
      <c r="K774" s="40"/>
      <c r="L774" s="40"/>
      <c r="M774" s="40"/>
      <c r="N774" s="40"/>
      <c r="O774" s="42"/>
      <c r="P774" s="42"/>
      <c r="R774" s="42"/>
      <c r="S774" s="40"/>
      <c r="T774" s="40"/>
      <c r="U774" s="40"/>
      <c r="V774" s="40"/>
      <c r="W774" s="40"/>
      <c r="X774" s="42"/>
      <c r="Y774" s="42"/>
      <c r="AA774" s="42"/>
    </row>
    <row r="775" spans="2:27">
      <c r="B775" s="40"/>
      <c r="C775" s="40"/>
      <c r="D775" s="40"/>
      <c r="F775" s="40"/>
      <c r="G775" s="40"/>
      <c r="H775" s="40"/>
      <c r="I775" s="40"/>
      <c r="J775" s="40"/>
      <c r="K775" s="40"/>
      <c r="L775" s="40"/>
      <c r="M775" s="40"/>
      <c r="N775" s="40"/>
      <c r="O775" s="42"/>
      <c r="P775" s="42"/>
      <c r="R775" s="42"/>
      <c r="S775" s="40"/>
      <c r="T775" s="40"/>
      <c r="U775" s="40"/>
      <c r="V775" s="40"/>
      <c r="W775" s="40"/>
      <c r="X775" s="42"/>
      <c r="Y775" s="42"/>
      <c r="AA775" s="42"/>
    </row>
    <row r="776" spans="2:27">
      <c r="B776" s="40"/>
      <c r="C776" s="40"/>
      <c r="D776" s="40"/>
      <c r="F776" s="40"/>
      <c r="G776" s="40"/>
      <c r="H776" s="40"/>
      <c r="I776" s="40"/>
      <c r="J776" s="40"/>
      <c r="K776" s="40"/>
      <c r="L776" s="40"/>
      <c r="M776" s="40"/>
      <c r="N776" s="40"/>
      <c r="O776" s="42"/>
      <c r="P776" s="42"/>
      <c r="R776" s="42"/>
      <c r="S776" s="40"/>
      <c r="T776" s="40"/>
      <c r="U776" s="40"/>
      <c r="V776" s="40"/>
      <c r="W776" s="40"/>
      <c r="X776" s="42"/>
      <c r="Y776" s="42"/>
      <c r="AA776" s="42"/>
    </row>
    <row r="777" spans="2:27">
      <c r="B777" s="40"/>
      <c r="C777" s="40"/>
      <c r="D777" s="40"/>
      <c r="F777" s="40"/>
      <c r="G777" s="40"/>
      <c r="H777" s="40"/>
      <c r="I777" s="40"/>
      <c r="J777" s="40"/>
      <c r="K777" s="40"/>
      <c r="L777" s="40"/>
      <c r="M777" s="40"/>
      <c r="N777" s="40"/>
      <c r="O777" s="42"/>
      <c r="P777" s="42"/>
      <c r="R777" s="42"/>
      <c r="S777" s="40"/>
      <c r="T777" s="40"/>
      <c r="U777" s="40"/>
      <c r="V777" s="40"/>
      <c r="W777" s="40"/>
      <c r="X777" s="42"/>
      <c r="Y777" s="42"/>
      <c r="AA777" s="42"/>
    </row>
    <row r="778" spans="2:27">
      <c r="B778" s="40"/>
      <c r="C778" s="40"/>
      <c r="D778" s="40"/>
      <c r="F778" s="40"/>
      <c r="G778" s="40"/>
      <c r="H778" s="40"/>
      <c r="I778" s="40"/>
      <c r="J778" s="40"/>
      <c r="K778" s="40"/>
      <c r="L778" s="40"/>
      <c r="M778" s="40"/>
      <c r="N778" s="40"/>
      <c r="O778" s="42"/>
      <c r="P778" s="42"/>
      <c r="R778" s="42"/>
      <c r="S778" s="40"/>
      <c r="T778" s="40"/>
      <c r="U778" s="40"/>
      <c r="V778" s="40"/>
      <c r="W778" s="40"/>
      <c r="X778" s="42"/>
      <c r="Y778" s="42"/>
      <c r="AA778" s="42"/>
    </row>
    <row r="779" spans="2:27">
      <c r="B779" s="40"/>
      <c r="C779" s="40"/>
      <c r="D779" s="40"/>
      <c r="F779" s="40"/>
      <c r="G779" s="40"/>
      <c r="H779" s="40"/>
      <c r="I779" s="40"/>
      <c r="J779" s="40"/>
      <c r="K779" s="40"/>
      <c r="L779" s="40"/>
      <c r="M779" s="40"/>
      <c r="N779" s="40"/>
      <c r="O779" s="42"/>
      <c r="P779" s="42"/>
      <c r="R779" s="42"/>
      <c r="S779" s="40"/>
      <c r="T779" s="40"/>
      <c r="U779" s="40"/>
      <c r="V779" s="40"/>
      <c r="W779" s="40"/>
      <c r="X779" s="42"/>
      <c r="Y779" s="42"/>
      <c r="AA779" s="42"/>
    </row>
    <row r="780" spans="2:27">
      <c r="B780" s="40"/>
      <c r="C780" s="40"/>
      <c r="D780" s="40"/>
      <c r="F780" s="40"/>
      <c r="G780" s="40"/>
      <c r="H780" s="40"/>
      <c r="I780" s="40"/>
      <c r="J780" s="40"/>
      <c r="K780" s="40"/>
      <c r="L780" s="40"/>
      <c r="M780" s="40"/>
      <c r="N780" s="40"/>
      <c r="O780" s="42"/>
      <c r="P780" s="42"/>
      <c r="R780" s="42"/>
      <c r="S780" s="40"/>
      <c r="T780" s="40"/>
      <c r="U780" s="40"/>
      <c r="V780" s="40"/>
      <c r="W780" s="40"/>
      <c r="X780" s="42"/>
      <c r="Y780" s="42"/>
      <c r="AA780" s="42"/>
    </row>
    <row r="781" spans="2:27">
      <c r="B781" s="40"/>
      <c r="C781" s="40"/>
      <c r="D781" s="40"/>
      <c r="F781" s="40"/>
      <c r="G781" s="40"/>
      <c r="H781" s="40"/>
      <c r="I781" s="40"/>
      <c r="J781" s="40"/>
      <c r="K781" s="40"/>
      <c r="L781" s="40"/>
      <c r="M781" s="40"/>
      <c r="N781" s="40"/>
      <c r="O781" s="42"/>
      <c r="P781" s="42"/>
      <c r="R781" s="42"/>
      <c r="S781" s="40"/>
      <c r="T781" s="40"/>
      <c r="U781" s="40"/>
      <c r="V781" s="40"/>
      <c r="W781" s="40"/>
      <c r="X781" s="42"/>
      <c r="Y781" s="42"/>
      <c r="AA781" s="42"/>
    </row>
    <row r="782" spans="2:27">
      <c r="B782" s="40"/>
      <c r="C782" s="40"/>
      <c r="D782" s="40"/>
      <c r="F782" s="40"/>
      <c r="G782" s="40"/>
      <c r="H782" s="40"/>
      <c r="I782" s="40"/>
      <c r="J782" s="40"/>
      <c r="K782" s="40"/>
      <c r="L782" s="40"/>
      <c r="M782" s="40"/>
      <c r="N782" s="40"/>
      <c r="O782" s="42"/>
      <c r="P782" s="42"/>
      <c r="R782" s="42"/>
      <c r="S782" s="40"/>
      <c r="T782" s="40"/>
      <c r="U782" s="40"/>
      <c r="V782" s="40"/>
      <c r="W782" s="40"/>
      <c r="X782" s="42"/>
      <c r="Y782" s="42"/>
      <c r="AA782" s="42"/>
    </row>
    <row r="783" spans="2:27">
      <c r="B783" s="40"/>
      <c r="C783" s="40"/>
      <c r="D783" s="40"/>
      <c r="F783" s="40"/>
      <c r="G783" s="40"/>
      <c r="H783" s="40"/>
      <c r="I783" s="40"/>
      <c r="J783" s="40"/>
      <c r="K783" s="40"/>
      <c r="L783" s="40"/>
      <c r="M783" s="40"/>
      <c r="N783" s="40"/>
      <c r="O783" s="42"/>
      <c r="P783" s="42"/>
      <c r="R783" s="42"/>
      <c r="S783" s="40"/>
      <c r="T783" s="40"/>
      <c r="U783" s="40"/>
      <c r="V783" s="40"/>
      <c r="W783" s="40"/>
      <c r="X783" s="42"/>
      <c r="Y783" s="42"/>
      <c r="AA783" s="42"/>
    </row>
    <row r="784" spans="2:27">
      <c r="B784" s="40"/>
      <c r="C784" s="40"/>
      <c r="D784" s="40"/>
      <c r="F784" s="40"/>
      <c r="G784" s="40"/>
      <c r="H784" s="40"/>
      <c r="I784" s="40"/>
      <c r="J784" s="40"/>
      <c r="K784" s="40"/>
      <c r="L784" s="40"/>
      <c r="M784" s="40"/>
      <c r="N784" s="40"/>
      <c r="O784" s="42"/>
      <c r="P784" s="42"/>
      <c r="R784" s="42"/>
      <c r="S784" s="40"/>
      <c r="T784" s="40"/>
      <c r="U784" s="40"/>
      <c r="V784" s="40"/>
      <c r="W784" s="40"/>
      <c r="X784" s="42"/>
      <c r="Y784" s="42"/>
      <c r="AA784" s="42"/>
    </row>
    <row r="785" spans="2:27">
      <c r="B785" s="40"/>
      <c r="C785" s="40"/>
      <c r="D785" s="40"/>
      <c r="F785" s="40"/>
      <c r="G785" s="40"/>
      <c r="H785" s="40"/>
      <c r="I785" s="40"/>
      <c r="J785" s="40"/>
      <c r="K785" s="40"/>
      <c r="L785" s="40"/>
      <c r="M785" s="40"/>
      <c r="N785" s="40"/>
      <c r="O785" s="42"/>
      <c r="P785" s="42"/>
      <c r="R785" s="42"/>
      <c r="S785" s="40"/>
      <c r="T785" s="40"/>
      <c r="U785" s="40"/>
      <c r="V785" s="40"/>
      <c r="W785" s="40"/>
      <c r="X785" s="42"/>
      <c r="Y785" s="42"/>
      <c r="AA785" s="42"/>
    </row>
    <row r="786" spans="2:27">
      <c r="B786" s="40"/>
      <c r="C786" s="40"/>
      <c r="D786" s="40"/>
      <c r="F786" s="40"/>
      <c r="G786" s="40"/>
      <c r="H786" s="40"/>
      <c r="I786" s="40"/>
      <c r="J786" s="40"/>
      <c r="K786" s="40"/>
      <c r="L786" s="40"/>
      <c r="M786" s="40"/>
      <c r="N786" s="40"/>
      <c r="O786" s="42"/>
      <c r="P786" s="42"/>
      <c r="R786" s="42"/>
      <c r="S786" s="40"/>
      <c r="T786" s="40"/>
      <c r="U786" s="40"/>
      <c r="V786" s="40"/>
      <c r="W786" s="40"/>
      <c r="X786" s="42"/>
      <c r="Y786" s="42"/>
      <c r="AA786" s="42"/>
    </row>
    <row r="787" spans="2:27">
      <c r="B787" s="40"/>
      <c r="C787" s="40"/>
      <c r="D787" s="40"/>
      <c r="F787" s="40"/>
      <c r="G787" s="40"/>
      <c r="H787" s="40"/>
      <c r="I787" s="40"/>
      <c r="J787" s="40"/>
      <c r="K787" s="40"/>
      <c r="L787" s="40"/>
      <c r="M787" s="40"/>
      <c r="N787" s="40"/>
      <c r="O787" s="42"/>
      <c r="P787" s="42"/>
      <c r="R787" s="42"/>
      <c r="S787" s="40"/>
      <c r="T787" s="40"/>
      <c r="U787" s="40"/>
      <c r="V787" s="40"/>
      <c r="W787" s="40"/>
      <c r="X787" s="42"/>
      <c r="Y787" s="42"/>
      <c r="AA787" s="42"/>
    </row>
    <row r="788" spans="2:27">
      <c r="B788" s="40"/>
      <c r="C788" s="40"/>
      <c r="D788" s="40"/>
      <c r="F788" s="40"/>
      <c r="G788" s="40"/>
      <c r="H788" s="40"/>
      <c r="I788" s="40"/>
      <c r="J788" s="40"/>
      <c r="K788" s="40"/>
      <c r="L788" s="40"/>
      <c r="M788" s="40"/>
      <c r="N788" s="40"/>
      <c r="O788" s="42"/>
      <c r="P788" s="42"/>
      <c r="R788" s="42"/>
      <c r="S788" s="40"/>
      <c r="T788" s="40"/>
      <c r="U788" s="40"/>
      <c r="V788" s="40"/>
      <c r="W788" s="40"/>
      <c r="X788" s="42"/>
      <c r="Y788" s="42"/>
      <c r="AA788" s="42"/>
    </row>
    <row r="789" spans="2:27">
      <c r="B789" s="40"/>
      <c r="C789" s="40"/>
      <c r="D789" s="40"/>
      <c r="F789" s="40"/>
      <c r="G789" s="40"/>
      <c r="H789" s="40"/>
      <c r="I789" s="40"/>
      <c r="J789" s="40"/>
      <c r="K789" s="40"/>
      <c r="L789" s="40"/>
      <c r="M789" s="40"/>
      <c r="N789" s="40"/>
      <c r="O789" s="42"/>
      <c r="P789" s="42"/>
      <c r="R789" s="42"/>
      <c r="S789" s="40"/>
      <c r="T789" s="40"/>
      <c r="U789" s="40"/>
      <c r="V789" s="40"/>
      <c r="W789" s="40"/>
      <c r="X789" s="42"/>
      <c r="Y789" s="42"/>
      <c r="AA789" s="42"/>
    </row>
    <row r="790" spans="2:27">
      <c r="B790" s="40"/>
      <c r="C790" s="40"/>
      <c r="D790" s="40"/>
      <c r="F790" s="40"/>
      <c r="G790" s="40"/>
      <c r="H790" s="40"/>
      <c r="I790" s="40"/>
      <c r="J790" s="40"/>
      <c r="K790" s="40"/>
      <c r="L790" s="40"/>
      <c r="M790" s="40"/>
      <c r="N790" s="40"/>
      <c r="O790" s="42"/>
      <c r="P790" s="42"/>
      <c r="R790" s="42"/>
      <c r="S790" s="40"/>
      <c r="T790" s="40"/>
      <c r="U790" s="40"/>
      <c r="V790" s="40"/>
      <c r="W790" s="40"/>
      <c r="X790" s="42"/>
      <c r="Y790" s="42"/>
      <c r="AA790" s="42"/>
    </row>
    <row r="791" spans="2:27">
      <c r="B791" s="40"/>
      <c r="C791" s="40"/>
      <c r="D791" s="40"/>
      <c r="F791" s="40"/>
      <c r="G791" s="40"/>
      <c r="H791" s="40"/>
      <c r="I791" s="40"/>
      <c r="J791" s="40"/>
      <c r="K791" s="40"/>
      <c r="L791" s="40"/>
      <c r="M791" s="40"/>
      <c r="N791" s="40"/>
      <c r="O791" s="42"/>
      <c r="P791" s="42"/>
      <c r="R791" s="42"/>
      <c r="S791" s="40"/>
      <c r="T791" s="40"/>
      <c r="U791" s="40"/>
      <c r="V791" s="40"/>
      <c r="W791" s="40"/>
      <c r="X791" s="42"/>
      <c r="Y791" s="42"/>
      <c r="AA791" s="42"/>
    </row>
    <row r="792" spans="2:27">
      <c r="B792" s="40"/>
      <c r="C792" s="40"/>
      <c r="D792" s="40"/>
      <c r="F792" s="40"/>
      <c r="G792" s="40"/>
      <c r="H792" s="40"/>
      <c r="I792" s="40"/>
      <c r="J792" s="40"/>
      <c r="K792" s="40"/>
      <c r="L792" s="40"/>
      <c r="M792" s="40"/>
      <c r="N792" s="40"/>
      <c r="O792" s="42"/>
      <c r="P792" s="42"/>
      <c r="R792" s="42"/>
      <c r="S792" s="40"/>
      <c r="T792" s="40"/>
      <c r="U792" s="40"/>
      <c r="V792" s="40"/>
      <c r="W792" s="40"/>
      <c r="X792" s="42"/>
      <c r="Y792" s="42"/>
      <c r="AA792" s="42"/>
    </row>
    <row r="793" spans="2:27">
      <c r="B793" s="40"/>
      <c r="C793" s="40"/>
      <c r="D793" s="40"/>
      <c r="F793" s="40"/>
      <c r="G793" s="40"/>
      <c r="H793" s="40"/>
      <c r="I793" s="40"/>
      <c r="J793" s="40"/>
      <c r="K793" s="40"/>
      <c r="L793" s="40"/>
      <c r="M793" s="40"/>
      <c r="N793" s="40"/>
      <c r="O793" s="42"/>
      <c r="P793" s="42"/>
      <c r="R793" s="42"/>
      <c r="S793" s="40"/>
      <c r="T793" s="40"/>
      <c r="U793" s="40"/>
      <c r="V793" s="40"/>
      <c r="W793" s="40"/>
      <c r="X793" s="42"/>
      <c r="Y793" s="42"/>
      <c r="AA793" s="42"/>
    </row>
    <row r="794" spans="2:27">
      <c r="B794" s="40"/>
      <c r="C794" s="40"/>
      <c r="D794" s="40"/>
      <c r="F794" s="40"/>
      <c r="G794" s="40"/>
      <c r="H794" s="40"/>
      <c r="I794" s="40"/>
      <c r="J794" s="40"/>
      <c r="K794" s="40"/>
      <c r="L794" s="40"/>
      <c r="M794" s="40"/>
      <c r="N794" s="40"/>
      <c r="O794" s="42"/>
      <c r="P794" s="42"/>
      <c r="R794" s="42"/>
      <c r="S794" s="40"/>
      <c r="T794" s="40"/>
      <c r="U794" s="40"/>
      <c r="V794" s="40"/>
      <c r="W794" s="40"/>
      <c r="X794" s="42"/>
      <c r="Y794" s="42"/>
      <c r="AA794" s="42"/>
    </row>
    <row r="795" spans="2:27">
      <c r="B795" s="40"/>
      <c r="C795" s="40"/>
      <c r="D795" s="40"/>
      <c r="F795" s="40"/>
      <c r="G795" s="40"/>
      <c r="H795" s="40"/>
      <c r="I795" s="40"/>
      <c r="J795" s="40"/>
      <c r="K795" s="40"/>
      <c r="L795" s="40"/>
      <c r="M795" s="40"/>
      <c r="N795" s="40"/>
      <c r="O795" s="42"/>
      <c r="P795" s="42"/>
      <c r="R795" s="42"/>
      <c r="S795" s="40"/>
      <c r="T795" s="40"/>
      <c r="U795" s="40"/>
      <c r="V795" s="40"/>
      <c r="W795" s="40"/>
      <c r="X795" s="42"/>
      <c r="Y795" s="42"/>
      <c r="AA795" s="42"/>
    </row>
    <row r="796" spans="2:27">
      <c r="B796" s="40"/>
      <c r="C796" s="40"/>
      <c r="D796" s="40"/>
      <c r="F796" s="40"/>
      <c r="G796" s="40"/>
      <c r="H796" s="40"/>
      <c r="I796" s="40"/>
      <c r="J796" s="40"/>
      <c r="K796" s="40"/>
      <c r="L796" s="40"/>
      <c r="M796" s="40"/>
      <c r="N796" s="40"/>
      <c r="O796" s="42"/>
      <c r="P796" s="42"/>
      <c r="R796" s="42"/>
      <c r="S796" s="40"/>
      <c r="T796" s="40"/>
      <c r="U796" s="40"/>
      <c r="V796" s="40"/>
      <c r="W796" s="40"/>
      <c r="X796" s="42"/>
      <c r="Y796" s="42"/>
      <c r="AA796" s="42"/>
    </row>
    <row r="797" spans="2:27">
      <c r="B797" s="40"/>
      <c r="C797" s="40"/>
      <c r="D797" s="40"/>
      <c r="F797" s="40"/>
      <c r="G797" s="40"/>
      <c r="H797" s="40"/>
      <c r="I797" s="40"/>
      <c r="J797" s="40"/>
      <c r="K797" s="40"/>
      <c r="L797" s="40"/>
      <c r="M797" s="40"/>
      <c r="N797" s="40"/>
      <c r="O797" s="42"/>
      <c r="P797" s="42"/>
      <c r="R797" s="42"/>
      <c r="S797" s="40"/>
      <c r="T797" s="40"/>
      <c r="U797" s="40"/>
      <c r="V797" s="40"/>
      <c r="W797" s="40"/>
      <c r="X797" s="42"/>
      <c r="Y797" s="42"/>
      <c r="AA797" s="42"/>
    </row>
    <row r="798" spans="2:27">
      <c r="B798" s="40"/>
      <c r="C798" s="40"/>
      <c r="D798" s="40"/>
      <c r="F798" s="40"/>
      <c r="G798" s="40"/>
      <c r="H798" s="40"/>
      <c r="I798" s="40"/>
      <c r="J798" s="40"/>
      <c r="K798" s="40"/>
      <c r="L798" s="40"/>
      <c r="M798" s="40"/>
      <c r="N798" s="40"/>
      <c r="O798" s="42"/>
      <c r="P798" s="42"/>
      <c r="R798" s="42"/>
      <c r="S798" s="40"/>
      <c r="T798" s="40"/>
      <c r="U798" s="40"/>
      <c r="V798" s="40"/>
      <c r="W798" s="40"/>
      <c r="X798" s="42"/>
      <c r="Y798" s="42"/>
      <c r="AA798" s="42"/>
    </row>
    <row r="799" spans="2:27">
      <c r="B799" s="40"/>
      <c r="C799" s="40"/>
      <c r="D799" s="40"/>
      <c r="F799" s="40"/>
      <c r="G799" s="40"/>
      <c r="H799" s="40"/>
      <c r="I799" s="40"/>
      <c r="J799" s="40"/>
      <c r="K799" s="40"/>
      <c r="L799" s="40"/>
      <c r="M799" s="40"/>
      <c r="N799" s="40"/>
      <c r="O799" s="42"/>
      <c r="P799" s="42"/>
      <c r="R799" s="42"/>
      <c r="S799" s="40"/>
      <c r="T799" s="40"/>
      <c r="U799" s="40"/>
      <c r="V799" s="40"/>
      <c r="W799" s="40"/>
      <c r="X799" s="42"/>
      <c r="Y799" s="42"/>
      <c r="AA799" s="42"/>
    </row>
    <row r="800" spans="2:27">
      <c r="B800" s="40"/>
      <c r="C800" s="40"/>
      <c r="D800" s="40"/>
      <c r="F800" s="40"/>
      <c r="G800" s="40"/>
      <c r="H800" s="40"/>
      <c r="I800" s="40"/>
      <c r="J800" s="40"/>
      <c r="K800" s="40"/>
      <c r="L800" s="40"/>
      <c r="M800" s="40"/>
      <c r="N800" s="40"/>
      <c r="O800" s="42"/>
      <c r="P800" s="42"/>
      <c r="R800" s="42"/>
      <c r="S800" s="40"/>
      <c r="T800" s="40"/>
      <c r="U800" s="40"/>
      <c r="V800" s="40"/>
      <c r="W800" s="40"/>
      <c r="X800" s="42"/>
      <c r="Y800" s="42"/>
      <c r="AA800" s="42"/>
    </row>
    <row r="801" spans="2:27">
      <c r="B801" s="40"/>
      <c r="C801" s="40"/>
      <c r="D801" s="40"/>
      <c r="F801" s="40"/>
      <c r="G801" s="40"/>
      <c r="H801" s="40"/>
      <c r="I801" s="40"/>
      <c r="J801" s="40"/>
      <c r="K801" s="40"/>
      <c r="L801" s="40"/>
      <c r="M801" s="40"/>
      <c r="N801" s="40"/>
      <c r="O801" s="42"/>
      <c r="P801" s="42"/>
      <c r="R801" s="42"/>
      <c r="S801" s="40"/>
      <c r="T801" s="40"/>
      <c r="U801" s="40"/>
      <c r="V801" s="40"/>
      <c r="W801" s="40"/>
      <c r="X801" s="42"/>
      <c r="Y801" s="42"/>
      <c r="AA801" s="42"/>
    </row>
    <row r="802" spans="2:27">
      <c r="B802" s="40"/>
      <c r="C802" s="40"/>
      <c r="D802" s="40"/>
      <c r="F802" s="40"/>
      <c r="G802" s="40"/>
      <c r="H802" s="40"/>
      <c r="I802" s="40"/>
      <c r="J802" s="40"/>
      <c r="K802" s="40"/>
      <c r="L802" s="40"/>
      <c r="M802" s="40"/>
      <c r="N802" s="40"/>
      <c r="O802" s="42"/>
      <c r="P802" s="42"/>
      <c r="R802" s="42"/>
      <c r="S802" s="40"/>
      <c r="T802" s="40"/>
      <c r="U802" s="40"/>
      <c r="V802" s="40"/>
      <c r="W802" s="40"/>
      <c r="X802" s="42"/>
      <c r="Y802" s="42"/>
      <c r="AA802" s="42"/>
    </row>
    <row r="803" spans="2:27">
      <c r="B803" s="40"/>
      <c r="C803" s="40"/>
      <c r="D803" s="40"/>
      <c r="F803" s="40"/>
      <c r="G803" s="40"/>
      <c r="H803" s="40"/>
      <c r="I803" s="40"/>
      <c r="J803" s="40"/>
      <c r="K803" s="40"/>
      <c r="L803" s="40"/>
      <c r="M803" s="40"/>
      <c r="N803" s="40"/>
      <c r="O803" s="42"/>
      <c r="P803" s="42"/>
      <c r="R803" s="42"/>
      <c r="S803" s="40"/>
      <c r="T803" s="40"/>
      <c r="U803" s="40"/>
      <c r="V803" s="40"/>
      <c r="W803" s="40"/>
      <c r="X803" s="42"/>
      <c r="Y803" s="42"/>
      <c r="AA803" s="42"/>
    </row>
    <row r="804" spans="2:27">
      <c r="B804" s="40"/>
      <c r="C804" s="40"/>
      <c r="D804" s="40"/>
      <c r="F804" s="40"/>
      <c r="G804" s="40"/>
      <c r="H804" s="40"/>
      <c r="I804" s="40"/>
      <c r="J804" s="40"/>
      <c r="K804" s="40"/>
      <c r="L804" s="40"/>
      <c r="M804" s="40"/>
      <c r="N804" s="40"/>
      <c r="O804" s="42"/>
      <c r="P804" s="42"/>
      <c r="R804" s="42"/>
      <c r="S804" s="40"/>
      <c r="T804" s="40"/>
      <c r="U804" s="40"/>
      <c r="V804" s="40"/>
      <c r="W804" s="40"/>
      <c r="X804" s="42"/>
      <c r="Y804" s="42"/>
      <c r="AA804" s="42"/>
    </row>
    <row r="805" spans="2:27">
      <c r="B805" s="40"/>
      <c r="C805" s="40"/>
      <c r="D805" s="40"/>
      <c r="F805" s="40"/>
      <c r="G805" s="40"/>
      <c r="H805" s="40"/>
      <c r="I805" s="40"/>
      <c r="J805" s="40"/>
      <c r="K805" s="40"/>
      <c r="L805" s="40"/>
      <c r="M805" s="40"/>
      <c r="N805" s="40"/>
      <c r="O805" s="42"/>
      <c r="P805" s="42"/>
      <c r="R805" s="42"/>
      <c r="S805" s="40"/>
      <c r="T805" s="40"/>
      <c r="U805" s="40"/>
      <c r="V805" s="40"/>
      <c r="W805" s="40"/>
      <c r="X805" s="42"/>
      <c r="Y805" s="42"/>
      <c r="AA805" s="42"/>
    </row>
    <row r="806" spans="2:27">
      <c r="B806" s="40"/>
      <c r="C806" s="40"/>
      <c r="D806" s="40"/>
      <c r="F806" s="40"/>
      <c r="G806" s="40"/>
      <c r="H806" s="40"/>
      <c r="I806" s="40"/>
      <c r="J806" s="40"/>
      <c r="K806" s="40"/>
      <c r="L806" s="40"/>
      <c r="M806" s="40"/>
      <c r="N806" s="40"/>
      <c r="O806" s="42"/>
      <c r="P806" s="42"/>
      <c r="R806" s="42"/>
      <c r="S806" s="40"/>
      <c r="T806" s="40"/>
      <c r="U806" s="40"/>
      <c r="V806" s="40"/>
      <c r="W806" s="40"/>
      <c r="X806" s="42"/>
      <c r="Y806" s="42"/>
      <c r="AA806" s="42"/>
    </row>
    <row r="807" spans="2:27">
      <c r="B807" s="40"/>
      <c r="C807" s="40"/>
      <c r="D807" s="40"/>
      <c r="F807" s="40"/>
      <c r="G807" s="40"/>
      <c r="H807" s="40"/>
      <c r="I807" s="40"/>
      <c r="J807" s="40"/>
      <c r="K807" s="40"/>
      <c r="L807" s="40"/>
      <c r="M807" s="40"/>
      <c r="N807" s="40"/>
      <c r="O807" s="42"/>
      <c r="P807" s="42"/>
      <c r="R807" s="42"/>
      <c r="S807" s="40"/>
      <c r="T807" s="40"/>
      <c r="U807" s="40"/>
      <c r="V807" s="40"/>
      <c r="W807" s="40"/>
      <c r="X807" s="42"/>
      <c r="Y807" s="42"/>
      <c r="AA807" s="42"/>
    </row>
    <row r="808" spans="2:27">
      <c r="B808" s="40"/>
      <c r="C808" s="40"/>
      <c r="D808" s="40"/>
      <c r="F808" s="40"/>
      <c r="G808" s="40"/>
      <c r="H808" s="40"/>
      <c r="I808" s="40"/>
      <c r="J808" s="40"/>
      <c r="K808" s="40"/>
      <c r="L808" s="40"/>
      <c r="M808" s="40"/>
      <c r="N808" s="40"/>
      <c r="O808" s="42"/>
      <c r="P808" s="42"/>
      <c r="R808" s="42"/>
      <c r="S808" s="40"/>
      <c r="T808" s="40"/>
      <c r="U808" s="40"/>
      <c r="V808" s="40"/>
      <c r="W808" s="40"/>
      <c r="X808" s="42"/>
      <c r="Y808" s="42"/>
      <c r="AA808" s="42"/>
    </row>
    <row r="809" spans="2:27">
      <c r="B809" s="40"/>
      <c r="C809" s="40"/>
      <c r="D809" s="40"/>
      <c r="F809" s="40"/>
      <c r="G809" s="40"/>
      <c r="H809" s="40"/>
      <c r="I809" s="40"/>
      <c r="J809" s="40"/>
      <c r="K809" s="40"/>
      <c r="L809" s="40"/>
      <c r="M809" s="40"/>
      <c r="N809" s="40"/>
      <c r="O809" s="42"/>
      <c r="P809" s="42"/>
      <c r="R809" s="42"/>
      <c r="S809" s="40"/>
      <c r="T809" s="40"/>
      <c r="U809" s="40"/>
      <c r="V809" s="40"/>
      <c r="W809" s="40"/>
      <c r="X809" s="42"/>
      <c r="Y809" s="42"/>
      <c r="AA809" s="42"/>
    </row>
    <row r="810" spans="2:27">
      <c r="B810" s="40"/>
      <c r="C810" s="40"/>
      <c r="D810" s="40"/>
      <c r="F810" s="40"/>
      <c r="G810" s="40"/>
      <c r="H810" s="40"/>
      <c r="I810" s="40"/>
      <c r="J810" s="40"/>
      <c r="K810" s="40"/>
      <c r="L810" s="40"/>
      <c r="M810" s="40"/>
      <c r="N810" s="40"/>
      <c r="O810" s="42"/>
      <c r="P810" s="42"/>
      <c r="R810" s="42"/>
      <c r="S810" s="40"/>
      <c r="T810" s="40"/>
      <c r="U810" s="40"/>
      <c r="V810" s="40"/>
      <c r="W810" s="40"/>
      <c r="X810" s="42"/>
      <c r="Y810" s="42"/>
      <c r="AA810" s="42"/>
    </row>
    <row r="811" spans="2:27">
      <c r="B811" s="40"/>
      <c r="C811" s="40"/>
      <c r="D811" s="40"/>
      <c r="F811" s="40"/>
      <c r="G811" s="40"/>
      <c r="H811" s="40"/>
      <c r="I811" s="40"/>
      <c r="J811" s="40"/>
      <c r="K811" s="40"/>
      <c r="L811" s="40"/>
      <c r="M811" s="40"/>
      <c r="N811" s="40"/>
      <c r="O811" s="42"/>
      <c r="P811" s="42"/>
      <c r="R811" s="42"/>
      <c r="S811" s="40"/>
      <c r="T811" s="40"/>
      <c r="U811" s="40"/>
      <c r="V811" s="40"/>
      <c r="W811" s="40"/>
      <c r="X811" s="42"/>
      <c r="Y811" s="42"/>
      <c r="AA811" s="42"/>
    </row>
    <row r="812" spans="2:27">
      <c r="B812" s="40"/>
      <c r="C812" s="40"/>
      <c r="D812" s="40"/>
      <c r="F812" s="40"/>
      <c r="G812" s="40"/>
      <c r="H812" s="40"/>
      <c r="I812" s="40"/>
      <c r="J812" s="40"/>
      <c r="K812" s="40"/>
      <c r="L812" s="40"/>
      <c r="M812" s="40"/>
      <c r="N812" s="40"/>
      <c r="O812" s="42"/>
      <c r="P812" s="42"/>
      <c r="R812" s="42"/>
      <c r="S812" s="40"/>
      <c r="T812" s="40"/>
      <c r="U812" s="40"/>
      <c r="V812" s="40"/>
      <c r="W812" s="40"/>
      <c r="X812" s="42"/>
      <c r="Y812" s="42"/>
      <c r="AA812" s="42"/>
    </row>
    <row r="813" spans="2:27">
      <c r="B813" s="40"/>
      <c r="C813" s="40"/>
      <c r="D813" s="40"/>
      <c r="F813" s="40"/>
      <c r="G813" s="40"/>
      <c r="H813" s="40"/>
      <c r="I813" s="40"/>
      <c r="J813" s="40"/>
      <c r="K813" s="40"/>
      <c r="L813" s="40"/>
      <c r="M813" s="40"/>
      <c r="N813" s="40"/>
      <c r="O813" s="42"/>
      <c r="P813" s="42"/>
      <c r="R813" s="42"/>
      <c r="S813" s="40"/>
      <c r="T813" s="40"/>
      <c r="U813" s="40"/>
      <c r="V813" s="40"/>
      <c r="W813" s="40"/>
      <c r="X813" s="42"/>
      <c r="Y813" s="42"/>
      <c r="AA813" s="42"/>
    </row>
    <row r="814" spans="2:27">
      <c r="B814" s="40"/>
      <c r="C814" s="40"/>
      <c r="D814" s="40"/>
      <c r="F814" s="40"/>
      <c r="G814" s="40"/>
      <c r="H814" s="40"/>
      <c r="I814" s="40"/>
      <c r="J814" s="40"/>
      <c r="K814" s="40"/>
      <c r="L814" s="40"/>
      <c r="M814" s="40"/>
      <c r="N814" s="40"/>
      <c r="O814" s="42"/>
      <c r="P814" s="42"/>
      <c r="R814" s="42"/>
      <c r="S814" s="40"/>
      <c r="T814" s="40"/>
      <c r="U814" s="40"/>
      <c r="V814" s="40"/>
      <c r="W814" s="40"/>
      <c r="X814" s="42"/>
      <c r="Y814" s="42"/>
      <c r="AA814" s="42"/>
    </row>
    <row r="815" spans="2:27">
      <c r="B815" s="40"/>
      <c r="C815" s="40"/>
      <c r="D815" s="40"/>
      <c r="F815" s="40"/>
      <c r="G815" s="40"/>
      <c r="H815" s="40"/>
      <c r="I815" s="40"/>
      <c r="J815" s="40"/>
      <c r="K815" s="40"/>
      <c r="L815" s="40"/>
      <c r="M815" s="40"/>
      <c r="N815" s="40"/>
      <c r="O815" s="42"/>
      <c r="P815" s="42"/>
      <c r="R815" s="42"/>
      <c r="S815" s="40"/>
      <c r="T815" s="40"/>
      <c r="U815" s="40"/>
      <c r="V815" s="40"/>
      <c r="W815" s="40"/>
      <c r="X815" s="42"/>
      <c r="Y815" s="42"/>
      <c r="AA815" s="42"/>
    </row>
    <row r="816" spans="2:27">
      <c r="B816" s="40"/>
      <c r="C816" s="40"/>
      <c r="D816" s="40"/>
      <c r="F816" s="40"/>
      <c r="G816" s="40"/>
      <c r="H816" s="40"/>
      <c r="I816" s="40"/>
      <c r="J816" s="40"/>
      <c r="K816" s="40"/>
      <c r="L816" s="40"/>
      <c r="M816" s="40"/>
      <c r="N816" s="40"/>
      <c r="O816" s="42"/>
      <c r="P816" s="42"/>
      <c r="R816" s="42"/>
      <c r="S816" s="40"/>
      <c r="T816" s="40"/>
      <c r="U816" s="40"/>
      <c r="V816" s="40"/>
      <c r="W816" s="40"/>
      <c r="X816" s="42"/>
      <c r="Y816" s="42"/>
      <c r="AA816" s="42"/>
    </row>
    <row r="817" spans="2:27">
      <c r="B817" s="40"/>
      <c r="C817" s="40"/>
      <c r="D817" s="40"/>
      <c r="F817" s="40"/>
      <c r="G817" s="40"/>
      <c r="H817" s="40"/>
      <c r="I817" s="40"/>
      <c r="J817" s="40"/>
      <c r="K817" s="40"/>
      <c r="L817" s="40"/>
      <c r="M817" s="40"/>
      <c r="N817" s="40"/>
      <c r="O817" s="42"/>
      <c r="P817" s="42"/>
      <c r="R817" s="42"/>
      <c r="S817" s="40"/>
      <c r="T817" s="40"/>
      <c r="U817" s="40"/>
      <c r="V817" s="40"/>
      <c r="W817" s="40"/>
      <c r="X817" s="42"/>
      <c r="Y817" s="42"/>
      <c r="AA817" s="42"/>
    </row>
    <row r="818" spans="2:27">
      <c r="B818" s="40"/>
      <c r="C818" s="40"/>
      <c r="D818" s="40"/>
      <c r="F818" s="40"/>
      <c r="G818" s="40"/>
      <c r="H818" s="40"/>
      <c r="I818" s="40"/>
      <c r="J818" s="40"/>
      <c r="K818" s="40"/>
      <c r="L818" s="40"/>
      <c r="M818" s="40"/>
      <c r="N818" s="40"/>
      <c r="O818" s="42"/>
      <c r="P818" s="42"/>
      <c r="R818" s="42"/>
      <c r="S818" s="40"/>
      <c r="T818" s="40"/>
      <c r="U818" s="40"/>
      <c r="V818" s="40"/>
      <c r="W818" s="40"/>
      <c r="X818" s="42"/>
      <c r="Y818" s="42"/>
      <c r="AA818" s="42"/>
    </row>
    <row r="819" spans="2:27">
      <c r="B819" s="40"/>
      <c r="C819" s="40"/>
      <c r="D819" s="40"/>
      <c r="F819" s="40"/>
      <c r="G819" s="40"/>
      <c r="H819" s="40"/>
      <c r="I819" s="40"/>
      <c r="J819" s="40"/>
      <c r="K819" s="40"/>
      <c r="L819" s="40"/>
      <c r="M819" s="40"/>
      <c r="N819" s="40"/>
      <c r="O819" s="42"/>
      <c r="P819" s="42"/>
      <c r="R819" s="42"/>
      <c r="S819" s="40"/>
      <c r="T819" s="40"/>
      <c r="U819" s="40"/>
      <c r="V819" s="40"/>
      <c r="W819" s="40"/>
      <c r="X819" s="42"/>
      <c r="Y819" s="42"/>
      <c r="AA819" s="42"/>
    </row>
    <row r="820" spans="2:27">
      <c r="B820" s="40"/>
      <c r="C820" s="40"/>
      <c r="D820" s="40"/>
      <c r="F820" s="40"/>
      <c r="G820" s="40"/>
      <c r="H820" s="40"/>
      <c r="I820" s="40"/>
      <c r="J820" s="40"/>
      <c r="K820" s="40"/>
      <c r="L820" s="40"/>
      <c r="M820" s="40"/>
      <c r="N820" s="40"/>
      <c r="O820" s="42"/>
      <c r="P820" s="42"/>
      <c r="R820" s="42"/>
      <c r="S820" s="40"/>
      <c r="T820" s="40"/>
      <c r="U820" s="40"/>
      <c r="V820" s="40"/>
      <c r="W820" s="40"/>
      <c r="X820" s="42"/>
      <c r="Y820" s="42"/>
      <c r="AA820" s="42"/>
    </row>
    <row r="821" spans="2:27">
      <c r="B821" s="40"/>
      <c r="C821" s="40"/>
      <c r="D821" s="40"/>
      <c r="F821" s="40"/>
      <c r="G821" s="40"/>
      <c r="H821" s="40"/>
      <c r="I821" s="40"/>
      <c r="J821" s="40"/>
      <c r="K821" s="40"/>
      <c r="L821" s="40"/>
      <c r="M821" s="40"/>
      <c r="N821" s="40"/>
      <c r="O821" s="42"/>
      <c r="P821" s="42"/>
      <c r="R821" s="42"/>
      <c r="S821" s="40"/>
      <c r="T821" s="40"/>
      <c r="U821" s="40"/>
      <c r="V821" s="40"/>
      <c r="W821" s="40"/>
      <c r="X821" s="42"/>
      <c r="Y821" s="42"/>
      <c r="AA821" s="42"/>
    </row>
    <row r="822" spans="2:27">
      <c r="B822" s="40"/>
      <c r="C822" s="40"/>
      <c r="D822" s="40"/>
      <c r="F822" s="40"/>
      <c r="G822" s="40"/>
      <c r="H822" s="40"/>
      <c r="I822" s="40"/>
      <c r="J822" s="40"/>
      <c r="K822" s="40"/>
      <c r="L822" s="40"/>
      <c r="M822" s="40"/>
      <c r="N822" s="40"/>
      <c r="O822" s="42"/>
      <c r="P822" s="42"/>
      <c r="R822" s="42"/>
      <c r="S822" s="40"/>
      <c r="T822" s="40"/>
      <c r="U822" s="40"/>
      <c r="V822" s="40"/>
      <c r="W822" s="40"/>
      <c r="X822" s="42"/>
      <c r="Y822" s="42"/>
    </row>
    <row r="823" spans="2:27">
      <c r="B823" s="40"/>
      <c r="C823" s="40"/>
      <c r="D823" s="40"/>
      <c r="F823" s="40"/>
      <c r="G823" s="40"/>
      <c r="H823" s="40"/>
      <c r="I823" s="40"/>
      <c r="J823" s="40"/>
      <c r="K823" s="40"/>
      <c r="L823" s="40"/>
      <c r="M823" s="40"/>
      <c r="N823" s="40"/>
      <c r="O823" s="42"/>
      <c r="P823" s="42"/>
      <c r="R823" s="42"/>
      <c r="S823" s="40"/>
      <c r="T823" s="40"/>
      <c r="U823" s="40"/>
      <c r="V823" s="40"/>
      <c r="W823" s="40"/>
      <c r="X823" s="42"/>
      <c r="Y823" s="42"/>
    </row>
    <row r="824" spans="2:27">
      <c r="B824" s="40"/>
      <c r="C824" s="40"/>
      <c r="D824" s="40"/>
      <c r="F824" s="40"/>
      <c r="G824" s="40"/>
      <c r="H824" s="40"/>
      <c r="I824" s="40"/>
      <c r="J824" s="40"/>
      <c r="K824" s="40"/>
      <c r="L824" s="40"/>
      <c r="M824" s="40"/>
      <c r="N824" s="40"/>
      <c r="O824" s="42"/>
      <c r="P824" s="42"/>
      <c r="R824" s="42"/>
      <c r="S824" s="40"/>
      <c r="T824" s="40"/>
      <c r="U824" s="40"/>
      <c r="V824" s="40"/>
      <c r="W824" s="40"/>
      <c r="X824" s="42"/>
      <c r="Y824" s="42"/>
    </row>
  </sheetData>
  <sheetProtection password="CA4D" sheet="1" objects="1" scenarios="1"/>
  <mergeCells count="36">
    <mergeCell ref="C306:C335"/>
    <mergeCell ref="B307:B325"/>
    <mergeCell ref="B327:B335"/>
    <mergeCell ref="C336:C366"/>
    <mergeCell ref="B337:B352"/>
    <mergeCell ref="B354:B366"/>
    <mergeCell ref="C245:C274"/>
    <mergeCell ref="B246:B263"/>
    <mergeCell ref="B265:B274"/>
    <mergeCell ref="C275:C305"/>
    <mergeCell ref="B276:B294"/>
    <mergeCell ref="B296:B305"/>
    <mergeCell ref="C183:C213"/>
    <mergeCell ref="B184:B201"/>
    <mergeCell ref="B203:B213"/>
    <mergeCell ref="C214:C244"/>
    <mergeCell ref="B215:B232"/>
    <mergeCell ref="B234:B244"/>
    <mergeCell ref="C122:C152"/>
    <mergeCell ref="B123:B139"/>
    <mergeCell ref="B141:B152"/>
    <mergeCell ref="C153:C182"/>
    <mergeCell ref="B154:B170"/>
    <mergeCell ref="B172:B182"/>
    <mergeCell ref="C61:C91"/>
    <mergeCell ref="B62:B76"/>
    <mergeCell ref="B78:B91"/>
    <mergeCell ref="C92:C121"/>
    <mergeCell ref="B93:B108"/>
    <mergeCell ref="B110:B121"/>
    <mergeCell ref="C2:C32"/>
    <mergeCell ref="B3:B15"/>
    <mergeCell ref="B17:B32"/>
    <mergeCell ref="C33:C60"/>
    <mergeCell ref="B34:B46"/>
    <mergeCell ref="B48:B60"/>
  </mergeCells>
  <conditionalFormatting sqref="E2:E373">
    <cfRule type="expression" priority="1">
      <formula>$AC$7</formula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E2:E373">
      <formula1>$AC$7:$AC$8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90"/>
  <sheetViews>
    <sheetView tabSelected="1" zoomScale="55" zoomScaleNormal="55" workbookViewId="0">
      <selection activeCell="M24" sqref="M24"/>
    </sheetView>
  </sheetViews>
  <sheetFormatPr baseColWidth="10" defaultRowHeight="15"/>
  <cols>
    <col min="1" max="1" width="106.5703125" bestFit="1" customWidth="1"/>
    <col min="2" max="2" width="11.28515625" customWidth="1"/>
    <col min="3" max="3" width="11.85546875" bestFit="1" customWidth="1"/>
    <col min="4" max="4" width="20.7109375" bestFit="1" customWidth="1"/>
    <col min="5" max="5" width="18.85546875" customWidth="1"/>
    <col min="6" max="6" width="26.140625" bestFit="1" customWidth="1"/>
    <col min="7" max="7" width="11.5703125" bestFit="1" customWidth="1"/>
    <col min="8" max="8" width="11.28515625" bestFit="1" customWidth="1"/>
    <col min="9" max="14" width="9.85546875" bestFit="1" customWidth="1"/>
  </cols>
  <sheetData>
    <row r="1" spans="1:14" ht="15.75">
      <c r="A1" s="232" t="s">
        <v>53</v>
      </c>
      <c r="B1" s="232"/>
      <c r="C1" s="232"/>
      <c r="D1" s="232"/>
      <c r="E1" s="121"/>
      <c r="F1" s="121"/>
      <c r="G1" s="121"/>
      <c r="H1" s="122"/>
      <c r="I1" s="122"/>
      <c r="J1" s="121"/>
      <c r="K1" s="121"/>
      <c r="L1" s="121"/>
      <c r="M1" s="121"/>
      <c r="N1" s="121"/>
    </row>
    <row r="2" spans="1:14" ht="15.75">
      <c r="A2" s="233" t="s">
        <v>85</v>
      </c>
      <c r="B2" s="233"/>
      <c r="C2" s="233"/>
      <c r="D2" s="233"/>
      <c r="E2" s="233"/>
      <c r="F2" s="233"/>
      <c r="G2" s="233"/>
      <c r="H2" s="233"/>
      <c r="I2" s="233"/>
      <c r="J2" s="121"/>
      <c r="K2" s="121"/>
      <c r="L2" s="121"/>
      <c r="M2" s="121"/>
      <c r="N2" s="121"/>
    </row>
    <row r="3" spans="1:14" ht="15.75">
      <c r="A3" s="234" t="s">
        <v>54</v>
      </c>
      <c r="B3" s="234"/>
      <c r="C3" s="235"/>
      <c r="D3" s="236" t="s">
        <v>55</v>
      </c>
      <c r="E3" s="237"/>
      <c r="F3" s="238">
        <f>'Année 2019'!A4</f>
        <v>0</v>
      </c>
      <c r="G3" s="239"/>
      <c r="H3" s="240"/>
      <c r="J3" s="121"/>
      <c r="K3" s="121"/>
      <c r="L3" s="121"/>
      <c r="M3" s="121"/>
      <c r="N3" s="121"/>
    </row>
    <row r="4" spans="1:14" ht="15.75">
      <c r="A4" s="121"/>
      <c r="B4" s="121"/>
      <c r="C4" s="121"/>
      <c r="D4" s="236" t="s">
        <v>56</v>
      </c>
      <c r="E4" s="237"/>
      <c r="F4" s="241">
        <f>'Année 2019'!A8</f>
        <v>0</v>
      </c>
      <c r="G4" s="242"/>
      <c r="H4" s="243"/>
      <c r="I4" s="121"/>
      <c r="J4" s="121"/>
      <c r="K4" s="121"/>
      <c r="L4" s="121"/>
      <c r="M4" s="121"/>
      <c r="N4" s="121"/>
    </row>
    <row r="5" spans="1:14" ht="15.75">
      <c r="A5" s="123" t="s">
        <v>57</v>
      </c>
      <c r="B5" s="123"/>
      <c r="C5" s="123"/>
      <c r="D5" s="123" t="s">
        <v>58</v>
      </c>
      <c r="E5" s="123"/>
      <c r="F5" s="123" t="s">
        <v>59</v>
      </c>
      <c r="G5" s="123"/>
      <c r="H5" s="123"/>
      <c r="I5" s="123"/>
      <c r="J5" s="123"/>
      <c r="K5" s="121"/>
      <c r="L5" s="121"/>
      <c r="M5" s="121"/>
      <c r="N5" s="121"/>
    </row>
    <row r="6" spans="1:14" ht="15.75">
      <c r="A6" s="121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spans="1:14" ht="15.75">
      <c r="A7" s="123" t="s">
        <v>54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</row>
    <row r="8" spans="1:14" ht="15.75">
      <c r="A8" s="121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</row>
    <row r="9" spans="1:14" ht="15.75">
      <c r="A9" s="124" t="s">
        <v>60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</row>
    <row r="10" spans="1:14" ht="15.75">
      <c r="A10" s="121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</row>
    <row r="11" spans="1:14" ht="15.75">
      <c r="A11" s="244" t="s">
        <v>61</v>
      </c>
      <c r="B11" s="244"/>
      <c r="C11" s="137">
        <v>43466</v>
      </c>
      <c r="D11" s="137">
        <v>43497</v>
      </c>
      <c r="E11" s="137">
        <v>43525</v>
      </c>
      <c r="F11" s="137">
        <v>43556</v>
      </c>
      <c r="G11" s="137">
        <v>43586</v>
      </c>
      <c r="H11" s="137">
        <v>43617</v>
      </c>
      <c r="I11" s="137">
        <v>43647</v>
      </c>
      <c r="J11" s="137">
        <v>43678</v>
      </c>
      <c r="K11" s="137">
        <v>43709</v>
      </c>
      <c r="L11" s="137">
        <v>43739</v>
      </c>
      <c r="M11" s="137">
        <v>43770</v>
      </c>
      <c r="N11" s="137">
        <v>43800</v>
      </c>
    </row>
    <row r="12" spans="1:14" ht="15.75">
      <c r="A12" s="245" t="s">
        <v>62</v>
      </c>
      <c r="B12" s="245"/>
      <c r="C12" s="210"/>
      <c r="D12" s="210"/>
      <c r="E12" s="210"/>
      <c r="F12" s="210"/>
      <c r="G12" s="210"/>
      <c r="H12" s="210"/>
      <c r="I12" s="211"/>
      <c r="J12" s="211"/>
      <c r="K12" s="211"/>
      <c r="L12" s="211"/>
      <c r="M12" s="211"/>
      <c r="N12" s="211"/>
    </row>
    <row r="13" spans="1:14" ht="15.75" hidden="1" customHeight="1">
      <c r="A13" t="s">
        <v>63</v>
      </c>
      <c r="C13" s="155">
        <f>SUM('Année 2019'!R2:R32)</f>
        <v>8.4583333333333321</v>
      </c>
      <c r="D13" s="155">
        <f>SUM('Année 2019'!R33:R60)</f>
        <v>8.8333333333333321</v>
      </c>
      <c r="E13" s="155">
        <f>SUM('Année 2019'!R61:R91)</f>
        <v>8.4166666666666643</v>
      </c>
      <c r="F13" s="155">
        <f>SUM('Année 2019'!R92:R121)</f>
        <v>8.7499999999999982</v>
      </c>
      <c r="G13" s="155">
        <f>SUM('Année 2019'!R122:R152)</f>
        <v>7.4166666666666652</v>
      </c>
      <c r="H13" s="155">
        <f>SUM('Année 2019'!R153:R182)</f>
        <v>7.8749999999999973</v>
      </c>
      <c r="I13" s="156">
        <f>SUM('Année 2019'!R183:R213)</f>
        <v>9.25</v>
      </c>
      <c r="J13" s="156">
        <f>SUM('Année 2019'!R214:R244)</f>
        <v>8.9166666666666661</v>
      </c>
      <c r="K13" s="156">
        <f>SUM('Année 2019'!R245:R274)</f>
        <v>7.9166666666666643</v>
      </c>
      <c r="L13" s="156">
        <f>SUM('Année 2019'!R275:R305)</f>
        <v>9.3333333333333321</v>
      </c>
      <c r="M13" s="156">
        <f>SUM('Année 2019'!R306:R335)</f>
        <v>7.4166666666666643</v>
      </c>
      <c r="N13" s="156">
        <f>SUM('Année 2019'!R336:R366)</f>
        <v>7.5624999999999982</v>
      </c>
    </row>
    <row r="14" spans="1:14" ht="15.75">
      <c r="A14" s="246" t="s">
        <v>63</v>
      </c>
      <c r="B14" s="247"/>
      <c r="C14" s="157">
        <f>C13*24</f>
        <v>202.99999999999997</v>
      </c>
      <c r="D14" s="157">
        <f t="shared" ref="D14:N14" si="0">D13*24</f>
        <v>211.99999999999997</v>
      </c>
      <c r="E14" s="157">
        <f t="shared" si="0"/>
        <v>201.99999999999994</v>
      </c>
      <c r="F14" s="157">
        <f t="shared" si="0"/>
        <v>209.99999999999994</v>
      </c>
      <c r="G14" s="157">
        <f t="shared" si="0"/>
        <v>177.99999999999997</v>
      </c>
      <c r="H14" s="157">
        <f t="shared" si="0"/>
        <v>188.99999999999994</v>
      </c>
      <c r="I14" s="157">
        <f t="shared" si="0"/>
        <v>222</v>
      </c>
      <c r="J14" s="157">
        <f t="shared" si="0"/>
        <v>214</v>
      </c>
      <c r="K14" s="157">
        <f t="shared" si="0"/>
        <v>189.99999999999994</v>
      </c>
      <c r="L14" s="157">
        <f t="shared" si="0"/>
        <v>223.99999999999997</v>
      </c>
      <c r="M14" s="157">
        <f t="shared" si="0"/>
        <v>177.99999999999994</v>
      </c>
      <c r="N14" s="157">
        <f t="shared" si="0"/>
        <v>181.49999999999994</v>
      </c>
    </row>
    <row r="15" spans="1:14" ht="15.75">
      <c r="A15" s="248" t="s">
        <v>64</v>
      </c>
      <c r="B15" s="249"/>
      <c r="C15" s="125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</row>
    <row r="16" spans="1:14" ht="15.75">
      <c r="A16" s="121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</row>
    <row r="17" spans="1:14" ht="15.75">
      <c r="A17" s="127" t="s">
        <v>65</v>
      </c>
      <c r="B17" s="127"/>
      <c r="C17" s="128"/>
      <c r="D17" s="128"/>
      <c r="E17" s="129">
        <f>SUMPRODUCT((C14:N14&gt;=36)*(C14:N14&lt;=72)*(C14:N14&lt;&gt;""))</f>
        <v>0</v>
      </c>
      <c r="F17" s="128" t="s">
        <v>66</v>
      </c>
      <c r="G17" s="130">
        <f>E17*40</f>
        <v>0</v>
      </c>
      <c r="H17" s="230" t="s">
        <v>67</v>
      </c>
      <c r="I17" s="231"/>
      <c r="J17" s="121"/>
      <c r="K17" s="121"/>
      <c r="L17" s="121"/>
      <c r="M17" s="121"/>
      <c r="N17" s="121"/>
    </row>
    <row r="18" spans="1:14" ht="15.75">
      <c r="A18" s="131"/>
      <c r="B18" s="13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</row>
    <row r="19" spans="1:14" ht="15.75">
      <c r="A19" s="132" t="s">
        <v>68</v>
      </c>
      <c r="B19" s="132"/>
      <c r="C19" s="133"/>
      <c r="D19" s="133"/>
      <c r="E19" s="129">
        <f>SUMPRODUCT((C14:N14&gt;72)*(C14:N14&lt;=180)*(C14:N14&lt;&gt;""))</f>
        <v>2</v>
      </c>
      <c r="F19" s="133" t="s">
        <v>69</v>
      </c>
      <c r="G19" s="130">
        <f>E19*120</f>
        <v>240</v>
      </c>
      <c r="H19" s="230" t="s">
        <v>70</v>
      </c>
      <c r="I19" s="231"/>
      <c r="J19" s="121"/>
      <c r="K19" s="121"/>
      <c r="L19" s="121"/>
      <c r="M19" s="121"/>
      <c r="N19" s="121"/>
    </row>
    <row r="20" spans="1:14" ht="15.75">
      <c r="A20" s="131"/>
      <c r="B20" s="13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</row>
    <row r="21" spans="1:14" ht="15.75">
      <c r="A21" s="133" t="s">
        <v>65</v>
      </c>
      <c r="B21" s="133"/>
      <c r="C21" s="133"/>
      <c r="D21" s="133"/>
      <c r="E21" s="129">
        <f>SUMPRODUCT((C14:N14&gt;180)*(C14:N14&lt;&gt;""))</f>
        <v>10</v>
      </c>
      <c r="F21" s="133" t="s">
        <v>71</v>
      </c>
      <c r="G21" s="130">
        <f>E21*240</f>
        <v>2400</v>
      </c>
      <c r="H21" s="250" t="s">
        <v>72</v>
      </c>
      <c r="I21" s="251"/>
      <c r="J21" s="121"/>
      <c r="K21" s="121"/>
      <c r="L21" s="121"/>
      <c r="M21" s="121"/>
      <c r="N21" s="121"/>
    </row>
    <row r="22" spans="1:14" ht="15.75">
      <c r="A22" s="121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</row>
    <row r="23" spans="1:14" ht="15.75">
      <c r="A23" s="121" t="s">
        <v>73</v>
      </c>
      <c r="B23" s="121"/>
      <c r="C23" s="121"/>
      <c r="D23" s="121"/>
      <c r="E23" s="134">
        <f>SUM(G17+G19+G21)</f>
        <v>2640</v>
      </c>
      <c r="F23" s="121"/>
      <c r="G23" s="135"/>
      <c r="H23" s="121"/>
      <c r="I23" s="121"/>
      <c r="J23" s="121"/>
      <c r="K23" s="121"/>
      <c r="L23" s="121"/>
      <c r="M23" s="121"/>
      <c r="N23" s="121"/>
    </row>
    <row r="24" spans="1:14" ht="15.75">
      <c r="A24" s="121"/>
      <c r="B24" s="121"/>
      <c r="C24" s="121"/>
      <c r="D24" s="121"/>
      <c r="E24" s="136"/>
      <c r="F24" s="121"/>
      <c r="G24" s="135"/>
      <c r="H24" s="121"/>
      <c r="I24" s="121"/>
      <c r="J24" s="121"/>
      <c r="K24" s="121"/>
      <c r="L24" s="121"/>
      <c r="M24" s="121"/>
      <c r="N24" s="121"/>
    </row>
    <row r="25" spans="1:14" ht="15.75">
      <c r="A25" s="121"/>
      <c r="B25" s="121"/>
      <c r="C25" s="121"/>
      <c r="D25" s="121"/>
      <c r="E25" s="136"/>
      <c r="F25" s="121"/>
      <c r="G25" s="135"/>
      <c r="H25" s="121"/>
      <c r="I25" s="121"/>
      <c r="J25" s="121"/>
      <c r="K25" s="121"/>
      <c r="L25" s="121"/>
      <c r="M25" s="121"/>
      <c r="N25" s="121"/>
    </row>
    <row r="26" spans="1:14" ht="15.75">
      <c r="A26" s="121"/>
      <c r="B26" s="121"/>
      <c r="C26" s="121"/>
      <c r="D26" s="121"/>
      <c r="E26" s="136"/>
      <c r="F26" s="121"/>
      <c r="G26" s="135"/>
      <c r="H26" s="121"/>
      <c r="I26" s="121"/>
      <c r="J26" s="121"/>
      <c r="K26" s="121"/>
      <c r="L26" s="121"/>
      <c r="M26" s="121"/>
      <c r="N26" s="121"/>
    </row>
    <row r="27" spans="1:14" ht="15.75">
      <c r="A27" s="121"/>
      <c r="B27" s="121"/>
      <c r="C27" s="121"/>
      <c r="D27" s="121"/>
      <c r="E27" s="136"/>
      <c r="F27" s="121"/>
      <c r="G27" s="135"/>
      <c r="H27" s="121"/>
      <c r="I27" s="121"/>
      <c r="J27" s="121"/>
      <c r="K27" s="121"/>
      <c r="L27" s="121"/>
      <c r="M27" s="121"/>
      <c r="N27" s="121"/>
    </row>
    <row r="28" spans="1:14" ht="15.75">
      <c r="A28" s="121"/>
      <c r="B28" s="121"/>
      <c r="C28" s="121"/>
      <c r="D28" s="121"/>
      <c r="E28" s="136"/>
      <c r="F28" s="121"/>
      <c r="G28" s="135"/>
      <c r="H28" s="121"/>
      <c r="I28" s="121"/>
      <c r="J28" s="121"/>
      <c r="K28" s="121"/>
      <c r="L28" s="121"/>
      <c r="M28" s="121"/>
      <c r="N28" s="121"/>
    </row>
    <row r="29" spans="1:14" ht="15.75">
      <c r="A29" s="121"/>
      <c r="B29" s="121"/>
      <c r="C29" s="121"/>
      <c r="D29" s="121"/>
      <c r="E29" s="136"/>
      <c r="F29" s="121"/>
      <c r="G29" s="135"/>
      <c r="H29" s="121"/>
      <c r="I29" s="121"/>
      <c r="J29" s="121"/>
      <c r="K29" s="121"/>
      <c r="L29" s="121"/>
      <c r="M29" s="121"/>
      <c r="N29" s="121"/>
    </row>
    <row r="30" spans="1:14" ht="15.75">
      <c r="A30" s="121"/>
      <c r="B30" s="121"/>
      <c r="C30" s="121"/>
      <c r="D30" s="121"/>
      <c r="E30" s="136"/>
      <c r="F30" s="121"/>
      <c r="G30" s="135"/>
      <c r="H30" s="121"/>
      <c r="I30" s="121"/>
      <c r="J30" s="121"/>
      <c r="K30" s="121"/>
      <c r="L30" s="121"/>
      <c r="M30" s="121"/>
      <c r="N30" s="121"/>
    </row>
    <row r="31" spans="1:14" ht="15.75">
      <c r="A31" s="121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</row>
    <row r="32" spans="1:14" ht="15.75">
      <c r="A32" s="124" t="s">
        <v>74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</row>
    <row r="33" spans="1:15" ht="15.75">
      <c r="A33" s="121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</row>
    <row r="34" spans="1:15" ht="15.75">
      <c r="A34" s="244" t="s">
        <v>61</v>
      </c>
      <c r="B34" s="244"/>
      <c r="C34" s="137">
        <v>43466</v>
      </c>
      <c r="D34" s="137">
        <v>43497</v>
      </c>
      <c r="E34" s="137">
        <v>43525</v>
      </c>
      <c r="F34" s="137">
        <v>43556</v>
      </c>
      <c r="G34" s="137">
        <v>43586</v>
      </c>
      <c r="H34" s="137">
        <v>43617</v>
      </c>
      <c r="I34" s="137">
        <v>43647</v>
      </c>
      <c r="J34" s="137">
        <v>43678</v>
      </c>
      <c r="K34" s="137">
        <v>43709</v>
      </c>
      <c r="L34" s="137">
        <v>43739</v>
      </c>
      <c r="M34" s="137">
        <v>43770</v>
      </c>
      <c r="N34" s="137">
        <v>43800</v>
      </c>
      <c r="O34" s="138" t="s">
        <v>75</v>
      </c>
    </row>
    <row r="35" spans="1:15" ht="15.75">
      <c r="A35" s="245" t="s">
        <v>62</v>
      </c>
      <c r="B35" s="245"/>
      <c r="C35" s="139"/>
      <c r="D35" s="139"/>
      <c r="E35" s="139"/>
      <c r="F35" s="139"/>
      <c r="G35" s="139"/>
      <c r="H35" s="139"/>
      <c r="I35" s="126"/>
      <c r="J35" s="126"/>
      <c r="K35" s="126"/>
      <c r="L35" s="126"/>
      <c r="M35" s="126"/>
      <c r="N35" s="126"/>
      <c r="O35" s="140">
        <f>SUM(C35:N35)</f>
        <v>0</v>
      </c>
    </row>
    <row r="36" spans="1:15" ht="47.25" customHeight="1">
      <c r="A36" s="253" t="s">
        <v>86</v>
      </c>
      <c r="B36" s="254"/>
      <c r="C36" s="139">
        <f>C37*24</f>
        <v>102.00000000000003</v>
      </c>
      <c r="D36" s="139">
        <f t="shared" ref="D36:N36" si="1">D37*24</f>
        <v>92.500000000000057</v>
      </c>
      <c r="E36" s="139">
        <f t="shared" si="1"/>
        <v>114.00000000000004</v>
      </c>
      <c r="F36" s="139">
        <f t="shared" si="1"/>
        <v>92.500000000000057</v>
      </c>
      <c r="G36" s="139">
        <f t="shared" si="1"/>
        <v>133.99999999999997</v>
      </c>
      <c r="H36" s="139">
        <f t="shared" si="1"/>
        <v>112.49999999999997</v>
      </c>
      <c r="I36" s="139">
        <f t="shared" si="1"/>
        <v>92.000000000000071</v>
      </c>
      <c r="J36" s="139">
        <f t="shared" si="1"/>
        <v>102.50000000000003</v>
      </c>
      <c r="K36" s="139">
        <f t="shared" si="1"/>
        <v>102.50000000000003</v>
      </c>
      <c r="L36" s="139">
        <f t="shared" si="1"/>
        <v>93.000000000000057</v>
      </c>
      <c r="M36" s="139">
        <f t="shared" si="1"/>
        <v>123.99999999999994</v>
      </c>
      <c r="N36" s="139">
        <f t="shared" si="1"/>
        <v>108.98333333333335</v>
      </c>
      <c r="O36" s="140">
        <f>SUM(C36:N36)</f>
        <v>1270.4833333333336</v>
      </c>
    </row>
    <row r="37" spans="1:15" ht="15.75" hidden="1">
      <c r="A37" s="252" t="s">
        <v>76</v>
      </c>
      <c r="B37" s="247"/>
      <c r="C37" s="158">
        <f>SUM('Année 2019'!AA2:AA32)</f>
        <v>4.2500000000000009</v>
      </c>
      <c r="D37" s="158">
        <f>SUM('Année 2019'!AA33:AA60)</f>
        <v>3.8541666666666692</v>
      </c>
      <c r="E37" s="158">
        <f>SUM('Année 2019'!AA61:AA91)</f>
        <v>4.7500000000000018</v>
      </c>
      <c r="F37" s="158">
        <f>SUM('Année 2019'!AA92:AA121)</f>
        <v>3.8541666666666687</v>
      </c>
      <c r="G37" s="158">
        <f>SUM('Année 2019'!AA122:AA152)</f>
        <v>5.5833333333333321</v>
      </c>
      <c r="H37" s="158">
        <f>SUM('Année 2019'!AA153:AA182)</f>
        <v>4.6874999999999991</v>
      </c>
      <c r="I37" s="156">
        <f>SUM('Année 2019'!AA183:AA213)</f>
        <v>3.8333333333333361</v>
      </c>
      <c r="J37" s="156">
        <f>SUM('Année 2019'!AA214:AA244)</f>
        <v>4.2708333333333348</v>
      </c>
      <c r="K37" s="156">
        <f>SUM('Année 2019'!AA245:AA274)</f>
        <v>4.2708333333333348</v>
      </c>
      <c r="L37" s="156">
        <f>SUM('Année 2019'!AA275:AA305)</f>
        <v>3.8750000000000022</v>
      </c>
      <c r="M37" s="156">
        <f>SUM('Année 2019'!AA306:AA335)</f>
        <v>5.1666666666666643</v>
      </c>
      <c r="N37" s="156">
        <f>SUM('Année 2019'!AA336:AA366)</f>
        <v>4.5409722222222229</v>
      </c>
    </row>
    <row r="38" spans="1:15" ht="15.75">
      <c r="A38" s="248" t="s">
        <v>64</v>
      </c>
      <c r="B38" s="249"/>
      <c r="C38" s="139"/>
      <c r="D38" s="139"/>
      <c r="E38" s="139"/>
      <c r="F38" s="139"/>
      <c r="G38" s="139"/>
      <c r="H38" s="139"/>
      <c r="I38" s="126"/>
      <c r="J38" s="126"/>
      <c r="K38" s="126"/>
      <c r="L38" s="126"/>
      <c r="M38" s="126"/>
      <c r="N38" s="126"/>
      <c r="O38" s="140">
        <f>SUM(O35:O36)</f>
        <v>1270.4833333333336</v>
      </c>
    </row>
    <row r="39" spans="1:15" ht="15.75">
      <c r="A39" s="260"/>
      <c r="B39" s="260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</row>
    <row r="40" spans="1:15" ht="15.75">
      <c r="A40" s="255" t="s">
        <v>77</v>
      </c>
      <c r="B40" s="255"/>
      <c r="C40" s="255"/>
      <c r="D40" s="255"/>
      <c r="E40" s="255"/>
      <c r="F40" s="255"/>
      <c r="G40" s="255"/>
      <c r="H40" s="255"/>
      <c r="I40" s="255"/>
      <c r="J40" s="121"/>
      <c r="K40" s="121"/>
      <c r="L40" s="121"/>
      <c r="M40" s="121"/>
      <c r="N40" s="121"/>
    </row>
    <row r="41" spans="1:15" ht="15.7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</row>
    <row r="42" spans="1:15" ht="15.75">
      <c r="A42" s="121" t="s">
        <v>78</v>
      </c>
      <c r="B42" s="121"/>
      <c r="C42" s="141" t="str">
        <f>IF(O36&lt;10,"X","")</f>
        <v/>
      </c>
      <c r="D42" s="256" t="s">
        <v>79</v>
      </c>
      <c r="E42" s="257"/>
      <c r="F42" s="141" t="str">
        <f>IF(AND(O36&gt;=10,O36&lt;=60),"X","")</f>
        <v/>
      </c>
      <c r="G42" s="256" t="s">
        <v>80</v>
      </c>
      <c r="H42" s="257"/>
      <c r="I42" s="141" t="str">
        <f>IF(O36&gt;60,"X","")</f>
        <v>X</v>
      </c>
      <c r="J42" s="121"/>
      <c r="K42" s="121"/>
      <c r="L42" s="121"/>
      <c r="M42" s="121"/>
      <c r="N42" s="121"/>
    </row>
    <row r="43" spans="1:15" ht="15.75">
      <c r="A43" s="121"/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</row>
    <row r="44" spans="1:15" ht="15.75">
      <c r="A44" s="124" t="s">
        <v>81</v>
      </c>
      <c r="B44" s="121"/>
      <c r="C44" s="121"/>
      <c r="D44" s="121"/>
      <c r="E44" s="121"/>
      <c r="F44" s="141">
        <f>IF(C42="x",0,IF(F42="x",450,IF(I42="x",900,"")))</f>
        <v>900</v>
      </c>
      <c r="G44" s="121"/>
      <c r="H44" s="121"/>
      <c r="I44" s="121"/>
      <c r="J44" s="121"/>
      <c r="K44" s="121"/>
      <c r="L44" s="121"/>
      <c r="M44" s="121"/>
      <c r="N44" s="121"/>
    </row>
    <row r="45" spans="1:15" ht="15.75">
      <c r="A45" s="121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</row>
    <row r="46" spans="1:15" ht="15.75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</row>
    <row r="47" spans="1:15" ht="15.75">
      <c r="A47" s="123" t="s">
        <v>82</v>
      </c>
      <c r="B47" s="123"/>
      <c r="C47" s="123"/>
      <c r="D47" s="123"/>
      <c r="E47" s="134">
        <f>F44+E23</f>
        <v>3540</v>
      </c>
      <c r="F47" s="121"/>
      <c r="G47" s="121"/>
      <c r="H47" s="121"/>
      <c r="I47" s="121"/>
      <c r="J47" s="121"/>
      <c r="K47" s="121"/>
      <c r="L47" s="121"/>
      <c r="M47" s="121"/>
      <c r="N47" s="121"/>
    </row>
    <row r="48" spans="1:15" ht="15.75">
      <c r="A48" s="121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</row>
    <row r="49" spans="1:14" ht="15.75">
      <c r="A49" s="258" t="s">
        <v>83</v>
      </c>
      <c r="B49" s="259"/>
      <c r="C49" s="259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</row>
    <row r="50" spans="1:14" ht="15.75">
      <c r="A50" s="121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</row>
    <row r="51" spans="1:14" ht="15.75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</row>
    <row r="52" spans="1:14" ht="15.75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</row>
    <row r="53" spans="1:14" ht="15.75">
      <c r="A53" s="121"/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</row>
    <row r="54" spans="1:14" ht="15.75">
      <c r="A54" s="121"/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</row>
    <row r="55" spans="1:14" ht="15.75">
      <c r="A55" s="121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</row>
    <row r="56" spans="1:14" ht="15.75">
      <c r="A56" s="121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</row>
    <row r="57" spans="1:14" ht="15.75">
      <c r="A57" s="123"/>
      <c r="B57" s="123"/>
      <c r="C57" s="123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</row>
    <row r="58" spans="1:14" ht="15.75">
      <c r="A58" s="121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</row>
    <row r="59" spans="1:14" ht="15.75">
      <c r="A59" s="121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</row>
    <row r="60" spans="1:14" ht="15.75">
      <c r="A60" s="121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</row>
    <row r="61" spans="1:14" ht="15.75">
      <c r="A61" s="121"/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</row>
    <row r="62" spans="1:14" ht="15.75">
      <c r="A62" s="142"/>
      <c r="B62" s="142"/>
      <c r="C62" s="142"/>
      <c r="D62" s="142"/>
      <c r="E62" s="142"/>
      <c r="F62" s="142"/>
      <c r="G62" s="142"/>
      <c r="H62" s="142"/>
      <c r="I62" s="142"/>
      <c r="J62" s="121"/>
      <c r="K62" s="121"/>
      <c r="L62" s="121"/>
      <c r="M62" s="121"/>
      <c r="N62" s="121"/>
    </row>
    <row r="63" spans="1:14" ht="15.75">
      <c r="A63" s="209"/>
      <c r="B63" s="209"/>
      <c r="C63" s="209"/>
      <c r="D63" s="209"/>
      <c r="E63" s="209"/>
      <c r="F63" s="209"/>
      <c r="G63" s="209"/>
      <c r="H63" s="209"/>
      <c r="I63" s="209"/>
      <c r="J63" s="121"/>
      <c r="K63" s="121"/>
      <c r="L63" s="121"/>
      <c r="M63" s="121"/>
      <c r="N63" s="121"/>
    </row>
    <row r="64" spans="1:14" ht="15.75">
      <c r="A64" s="209"/>
      <c r="B64" s="209"/>
      <c r="C64" s="209"/>
      <c r="D64" s="209"/>
      <c r="E64" s="209"/>
      <c r="F64" s="209"/>
      <c r="G64" s="209"/>
      <c r="H64" s="209"/>
      <c r="I64" s="209"/>
      <c r="J64" s="121"/>
      <c r="K64" s="121"/>
      <c r="L64" s="121"/>
      <c r="M64" s="121"/>
      <c r="N64" s="121"/>
    </row>
    <row r="65" spans="1:14" ht="15.75">
      <c r="A65" s="178"/>
      <c r="B65" s="178"/>
      <c r="C65" s="178"/>
      <c r="D65" s="178"/>
      <c r="E65" s="178"/>
      <c r="F65" s="178"/>
      <c r="G65" s="178"/>
      <c r="H65" s="178"/>
      <c r="I65" s="178"/>
      <c r="J65" s="121"/>
      <c r="K65" s="121"/>
      <c r="L65" s="121"/>
      <c r="M65" s="121"/>
      <c r="N65" s="121"/>
    </row>
    <row r="66" spans="1:14" ht="15.75">
      <c r="A66" s="209"/>
      <c r="B66" s="209"/>
      <c r="C66" s="209"/>
      <c r="D66" s="209"/>
      <c r="E66" s="209"/>
      <c r="F66" s="209"/>
      <c r="G66" s="209"/>
      <c r="H66" s="209"/>
      <c r="I66" s="209"/>
      <c r="J66" s="121"/>
      <c r="K66" s="121"/>
      <c r="L66" s="121"/>
      <c r="M66" s="121"/>
      <c r="N66" s="121"/>
    </row>
    <row r="67" spans="1:14" ht="15.75">
      <c r="A67" s="209"/>
      <c r="B67" s="209"/>
      <c r="C67" s="209"/>
      <c r="D67" s="209"/>
      <c r="E67" s="209"/>
      <c r="F67" s="209"/>
      <c r="G67" s="209"/>
      <c r="H67" s="209"/>
      <c r="I67" s="209"/>
      <c r="J67" s="121"/>
      <c r="K67" s="121"/>
      <c r="L67" s="121"/>
      <c r="M67" s="121"/>
      <c r="N67" s="121"/>
    </row>
    <row r="68" spans="1:14" ht="15.75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</row>
    <row r="69" spans="1:14" ht="15.75">
      <c r="A69" s="121"/>
      <c r="B69" s="121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</row>
    <row r="70" spans="1:14" ht="15.75">
      <c r="A70" s="121"/>
      <c r="B70" s="121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</row>
    <row r="71" spans="1:14" ht="15.75">
      <c r="A71" s="121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</row>
    <row r="72" spans="1:14" ht="15.75">
      <c r="A72" s="121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</row>
    <row r="73" spans="1:14" ht="15.75">
      <c r="A73" s="121"/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</row>
    <row r="74" spans="1:14" ht="15.75">
      <c r="A74" s="121"/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</row>
    <row r="75" spans="1:14" ht="15.75">
      <c r="A75" s="121"/>
      <c r="B75" s="121"/>
      <c r="C75" s="121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</row>
    <row r="76" spans="1:14" ht="15.75">
      <c r="A76" s="121"/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</row>
    <row r="77" spans="1:14" ht="15.75">
      <c r="A77" s="121"/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</row>
    <row r="78" spans="1:14" ht="15.75">
      <c r="A78" s="121"/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</row>
    <row r="79" spans="1:14" ht="15.75">
      <c r="A79" s="121"/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</row>
    <row r="80" spans="1:14" ht="15.75">
      <c r="A80" s="121"/>
      <c r="B80" s="121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</row>
    <row r="81" spans="1:14" ht="15.75">
      <c r="A81" s="121"/>
      <c r="B81" s="121"/>
      <c r="C81" s="121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</row>
    <row r="82" spans="1:14" ht="15.75">
      <c r="A82" s="121"/>
      <c r="B82" s="121"/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</row>
    <row r="83" spans="1:14" ht="15.75">
      <c r="A83" s="121"/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</row>
    <row r="84" spans="1:14" ht="15.75">
      <c r="A84" s="121"/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</row>
    <row r="85" spans="1:14" ht="15.75">
      <c r="A85" s="121"/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</row>
    <row r="86" spans="1:14" ht="15.75">
      <c r="A86" s="121"/>
      <c r="B86" s="121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</row>
    <row r="87" spans="1:14" ht="15.75">
      <c r="A87" s="121"/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</row>
    <row r="88" spans="1:14" ht="15.75">
      <c r="A88" s="121"/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</row>
    <row r="89" spans="1:14" ht="15.75">
      <c r="A89" s="121"/>
      <c r="B89" s="121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</row>
    <row r="90" spans="1:14" ht="15.75">
      <c r="A90" s="121"/>
      <c r="B90" s="121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</row>
    <row r="91" spans="1:14" ht="15.75">
      <c r="A91" s="121"/>
      <c r="B91" s="121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</row>
    <row r="92" spans="1:14" ht="15.75">
      <c r="A92" s="121"/>
      <c r="B92" s="121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</row>
    <row r="93" spans="1:14" ht="15.75">
      <c r="A93" s="121"/>
      <c r="B93" s="121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</row>
    <row r="94" spans="1:14" ht="15.75">
      <c r="A94" s="121"/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</row>
    <row r="95" spans="1:14" ht="15.75">
      <c r="A95" s="121"/>
      <c r="B95" s="121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</row>
    <row r="96" spans="1:14" ht="15.75">
      <c r="A96" s="121"/>
      <c r="B96" s="121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</row>
    <row r="97" spans="1:14" ht="15.75">
      <c r="A97" s="121"/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</row>
    <row r="98" spans="1:14" ht="15.75">
      <c r="A98" s="121"/>
      <c r="B98" s="121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</row>
    <row r="99" spans="1:14" ht="15.75">
      <c r="A99" s="121"/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</row>
    <row r="100" spans="1:14" ht="15.75">
      <c r="A100" s="121"/>
      <c r="B100" s="121"/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</row>
    <row r="101" spans="1:14" ht="15.75">
      <c r="A101" s="121"/>
      <c r="B101" s="121"/>
      <c r="C101" s="121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</row>
    <row r="102" spans="1:14" ht="15.75">
      <c r="A102" s="121"/>
      <c r="B102" s="121"/>
      <c r="C102" s="121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</row>
    <row r="103" spans="1:14" ht="15.75">
      <c r="A103" s="121"/>
      <c r="B103" s="121"/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</row>
    <row r="104" spans="1:14" ht="15.75">
      <c r="A104" s="12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</row>
    <row r="105" spans="1:14" ht="15.75">
      <c r="A105" s="121"/>
      <c r="B105" s="121"/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</row>
    <row r="106" spans="1:14" ht="15.75">
      <c r="A106" s="121"/>
      <c r="B106" s="121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</row>
    <row r="107" spans="1:14" ht="15.75">
      <c r="A107" s="121"/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</row>
    <row r="108" spans="1:14" ht="15.75">
      <c r="A108" s="121"/>
      <c r="B108" s="121"/>
      <c r="C108" s="121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</row>
    <row r="109" spans="1:14" ht="15.75">
      <c r="A109" s="121"/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</row>
    <row r="110" spans="1:14" ht="15.75">
      <c r="A110" s="121"/>
      <c r="B110" s="121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</row>
    <row r="111" spans="1:14" ht="15.75">
      <c r="A111" s="121"/>
      <c r="B111" s="121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</row>
    <row r="112" spans="1:14" ht="15.75">
      <c r="A112" s="121"/>
      <c r="B112" s="121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</row>
    <row r="113" spans="1:14" ht="15.75">
      <c r="A113" s="121"/>
      <c r="B113" s="121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  <c r="N113" s="121"/>
    </row>
    <row r="114" spans="1:14" ht="15.75">
      <c r="A114" s="121"/>
      <c r="B114" s="121"/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</row>
    <row r="115" spans="1:14" ht="15.75">
      <c r="A115" s="121"/>
      <c r="B115" s="121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</row>
    <row r="116" spans="1:14" ht="15.75">
      <c r="A116" s="121"/>
      <c r="B116" s="121"/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</row>
    <row r="117" spans="1:14" ht="15.75">
      <c r="A117" s="121"/>
      <c r="B117" s="121"/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</row>
    <row r="118" spans="1:14" ht="15.75">
      <c r="A118" s="121"/>
      <c r="B118" s="121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</row>
    <row r="119" spans="1:14" ht="15.75">
      <c r="A119" s="121"/>
      <c r="B119" s="121"/>
      <c r="C119" s="121"/>
      <c r="D119" s="121"/>
      <c r="E119" s="121"/>
      <c r="F119" s="121"/>
      <c r="G119" s="121"/>
      <c r="H119" s="121"/>
      <c r="I119" s="121"/>
      <c r="J119" s="121"/>
      <c r="K119" s="121"/>
      <c r="L119" s="121"/>
      <c r="M119" s="121"/>
      <c r="N119" s="121"/>
    </row>
    <row r="120" spans="1:14" ht="15.75">
      <c r="A120" s="121"/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</row>
    <row r="121" spans="1:14" ht="15.75">
      <c r="A121" s="121"/>
      <c r="B121" s="121"/>
      <c r="C121" s="121"/>
      <c r="D121" s="121"/>
      <c r="E121" s="121"/>
      <c r="F121" s="121"/>
      <c r="G121" s="121"/>
      <c r="H121" s="121"/>
      <c r="I121" s="121"/>
      <c r="J121" s="121"/>
      <c r="K121" s="121"/>
      <c r="L121" s="121"/>
      <c r="M121" s="121"/>
      <c r="N121" s="121"/>
    </row>
    <row r="122" spans="1:14" ht="15.75">
      <c r="A122" s="121"/>
      <c r="B122" s="121"/>
      <c r="C122" s="121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</row>
    <row r="123" spans="1:14" ht="15.75">
      <c r="A123" s="121"/>
      <c r="B123" s="121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</row>
    <row r="124" spans="1:14" ht="15.75">
      <c r="A124" s="121"/>
      <c r="B124" s="121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</row>
    <row r="125" spans="1:14" ht="15.75">
      <c r="A125" s="121"/>
      <c r="B125" s="121"/>
      <c r="C125" s="121"/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</row>
    <row r="126" spans="1:14" ht="15.75">
      <c r="A126" s="121"/>
      <c r="B126" s="121"/>
      <c r="C126" s="121"/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</row>
    <row r="127" spans="1:14" ht="15.75">
      <c r="A127" s="121"/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</row>
    <row r="128" spans="1:14" ht="15.75">
      <c r="A128" s="121"/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</row>
    <row r="129" spans="1:14" ht="15.75">
      <c r="A129" s="121"/>
      <c r="B129" s="121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</row>
    <row r="130" spans="1:14" ht="15.75">
      <c r="A130" s="121"/>
      <c r="B130" s="121"/>
      <c r="C130" s="121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/>
      <c r="N130" s="121"/>
    </row>
    <row r="131" spans="1:14" ht="15.75">
      <c r="A131" s="121"/>
      <c r="B131" s="121"/>
      <c r="C131" s="121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</row>
    <row r="132" spans="1:14" ht="15.75">
      <c r="A132" s="121"/>
      <c r="B132" s="121"/>
      <c r="C132" s="121"/>
      <c r="D132" s="121"/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</row>
    <row r="133" spans="1:14" ht="15.75">
      <c r="A133" s="121"/>
      <c r="B133" s="121"/>
      <c r="C133" s="121"/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</row>
    <row r="134" spans="1:14" ht="15.75">
      <c r="A134" s="121"/>
      <c r="B134" s="121"/>
      <c r="C134" s="121"/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</row>
    <row r="135" spans="1:14" ht="15.75">
      <c r="A135" s="121"/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</row>
    <row r="136" spans="1:14" ht="15.75">
      <c r="A136" s="121"/>
      <c r="B136" s="121"/>
      <c r="C136" s="121"/>
      <c r="D136" s="121"/>
      <c r="E136" s="121"/>
      <c r="F136" s="121"/>
      <c r="G136" s="121"/>
      <c r="H136" s="121"/>
      <c r="I136" s="121"/>
      <c r="J136" s="121"/>
      <c r="K136" s="121"/>
      <c r="L136" s="121"/>
      <c r="M136" s="121"/>
      <c r="N136" s="121"/>
    </row>
    <row r="137" spans="1:14" ht="15.75">
      <c r="A137" s="121"/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</row>
    <row r="138" spans="1:14" ht="15.75">
      <c r="A138" s="121"/>
      <c r="B138" s="121"/>
      <c r="C138" s="121"/>
      <c r="D138" s="121"/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</row>
    <row r="139" spans="1:14" ht="15.75">
      <c r="A139" s="121"/>
      <c r="B139" s="121"/>
      <c r="C139" s="121"/>
      <c r="D139" s="121"/>
      <c r="E139" s="121"/>
      <c r="F139" s="121"/>
      <c r="G139" s="121"/>
      <c r="H139" s="121"/>
      <c r="I139" s="121"/>
      <c r="J139" s="121"/>
      <c r="K139" s="121"/>
      <c r="L139" s="121"/>
      <c r="M139" s="121"/>
      <c r="N139" s="121"/>
    </row>
    <row r="140" spans="1:14" ht="15.75">
      <c r="A140" s="121"/>
      <c r="B140" s="121"/>
      <c r="C140" s="121"/>
      <c r="D140" s="121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</row>
    <row r="141" spans="1:14" ht="15.75">
      <c r="A141" s="121"/>
      <c r="B141" s="121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</row>
    <row r="142" spans="1:14" ht="15.75">
      <c r="A142" s="121"/>
      <c r="B142" s="121"/>
      <c r="C142" s="121"/>
      <c r="D142" s="121"/>
      <c r="E142" s="121"/>
      <c r="F142" s="121"/>
      <c r="G142" s="121"/>
      <c r="H142" s="121"/>
      <c r="I142" s="121"/>
      <c r="J142" s="121"/>
      <c r="K142" s="121"/>
      <c r="L142" s="121"/>
      <c r="M142" s="121"/>
      <c r="N142" s="121"/>
    </row>
    <row r="143" spans="1:14" ht="15.75">
      <c r="A143" s="121"/>
      <c r="B143" s="121"/>
      <c r="C143" s="121"/>
      <c r="D143" s="121"/>
      <c r="E143" s="121"/>
      <c r="F143" s="121"/>
      <c r="G143" s="121"/>
      <c r="H143" s="121"/>
      <c r="I143" s="121"/>
      <c r="J143" s="121"/>
      <c r="K143" s="121"/>
      <c r="L143" s="121"/>
      <c r="M143" s="121"/>
      <c r="N143" s="121"/>
    </row>
    <row r="144" spans="1:14" ht="15.75">
      <c r="A144" s="121"/>
      <c r="B144" s="121"/>
      <c r="C144" s="121"/>
      <c r="D144" s="121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</row>
    <row r="145" spans="1:14" ht="15.75">
      <c r="A145" s="121"/>
      <c r="B145" s="121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</row>
    <row r="146" spans="1:14" ht="15.75">
      <c r="A146" s="121"/>
      <c r="B146" s="121"/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</row>
    <row r="147" spans="1:14" ht="15.75">
      <c r="A147" s="121"/>
      <c r="B147" s="121"/>
      <c r="C147" s="121"/>
      <c r="D147" s="121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</row>
    <row r="148" spans="1:14" ht="15.75">
      <c r="A148" s="121"/>
      <c r="B148" s="121"/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</row>
    <row r="149" spans="1:14" ht="15.75">
      <c r="A149" s="121"/>
      <c r="B149" s="121"/>
      <c r="C149" s="121"/>
      <c r="D149" s="121"/>
      <c r="E149" s="121"/>
      <c r="F149" s="121"/>
      <c r="G149" s="121"/>
      <c r="H149" s="121"/>
      <c r="I149" s="121"/>
      <c r="J149" s="121"/>
      <c r="K149" s="121"/>
      <c r="L149" s="121"/>
      <c r="M149" s="121"/>
      <c r="N149" s="121"/>
    </row>
    <row r="150" spans="1:14" ht="15.75">
      <c r="A150" s="121"/>
      <c r="B150" s="121"/>
      <c r="C150" s="121"/>
      <c r="D150" s="121"/>
      <c r="E150" s="121"/>
      <c r="F150" s="121"/>
      <c r="G150" s="121"/>
      <c r="H150" s="121"/>
      <c r="I150" s="121"/>
      <c r="J150" s="121"/>
      <c r="K150" s="121"/>
      <c r="L150" s="121"/>
      <c r="M150" s="121"/>
      <c r="N150" s="121"/>
    </row>
    <row r="151" spans="1:14" ht="15.75">
      <c r="A151" s="121"/>
      <c r="B151" s="121"/>
      <c r="C151" s="121"/>
      <c r="D151" s="121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</row>
    <row r="152" spans="1:14" ht="15.75">
      <c r="A152" s="121"/>
      <c r="B152" s="121"/>
      <c r="C152" s="121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</row>
    <row r="153" spans="1:14" ht="15.75">
      <c r="A153" s="121"/>
      <c r="B153" s="121"/>
      <c r="C153" s="121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</row>
    <row r="154" spans="1:14" ht="15.75">
      <c r="A154" s="121"/>
      <c r="B154" s="121"/>
      <c r="C154" s="121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</row>
    <row r="155" spans="1:14" ht="15.75">
      <c r="A155" s="121"/>
      <c r="B155" s="121"/>
      <c r="C155" s="121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</row>
    <row r="156" spans="1:14" ht="15.75">
      <c r="A156" s="121"/>
      <c r="B156" s="121"/>
      <c r="C156" s="121"/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</row>
    <row r="157" spans="1:14" ht="15.75">
      <c r="A157" s="121"/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</row>
    <row r="158" spans="1:14" ht="15.75">
      <c r="A158" s="121"/>
      <c r="B158" s="121"/>
      <c r="C158" s="121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</row>
    <row r="159" spans="1:14" ht="15.75">
      <c r="A159" s="121"/>
      <c r="B159" s="121"/>
      <c r="C159" s="121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</row>
    <row r="160" spans="1:14" ht="15.75">
      <c r="A160" s="121"/>
      <c r="B160" s="121"/>
      <c r="C160" s="121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</row>
    <row r="161" spans="1:14" ht="15.75">
      <c r="A161" s="121"/>
      <c r="B161" s="121"/>
      <c r="C161" s="121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</row>
    <row r="162" spans="1:14" ht="15.75">
      <c r="A162" s="121"/>
      <c r="B162" s="121"/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</row>
    <row r="163" spans="1:14" ht="15.75">
      <c r="A163" s="121"/>
      <c r="B163" s="121"/>
      <c r="C163" s="121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</row>
    <row r="164" spans="1:14" ht="15.75">
      <c r="A164" s="121"/>
      <c r="B164" s="121"/>
      <c r="C164" s="121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</row>
    <row r="165" spans="1:14" ht="15.75">
      <c r="A165" s="121"/>
      <c r="B165" s="121"/>
      <c r="C165" s="121"/>
      <c r="D165" s="121"/>
      <c r="E165" s="121"/>
      <c r="F165" s="121"/>
      <c r="G165" s="121"/>
      <c r="H165" s="121"/>
      <c r="I165" s="121"/>
      <c r="J165" s="121"/>
      <c r="K165" s="121"/>
      <c r="L165" s="121"/>
      <c r="M165" s="121"/>
      <c r="N165" s="121"/>
    </row>
    <row r="166" spans="1:14" ht="15.75">
      <c r="A166" s="121"/>
      <c r="B166" s="121"/>
      <c r="C166" s="121"/>
      <c r="D166" s="121"/>
      <c r="E166" s="121"/>
      <c r="F166" s="121"/>
      <c r="G166" s="121"/>
      <c r="H166" s="121"/>
      <c r="I166" s="121"/>
      <c r="J166" s="121"/>
      <c r="K166" s="121"/>
      <c r="L166" s="121"/>
      <c r="M166" s="121"/>
      <c r="N166" s="121"/>
    </row>
    <row r="167" spans="1:14" ht="15.75">
      <c r="A167" s="121"/>
      <c r="B167" s="121"/>
      <c r="C167" s="121"/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</row>
    <row r="168" spans="1:14" ht="15.75">
      <c r="A168" s="121"/>
      <c r="B168" s="121"/>
      <c r="C168" s="121"/>
      <c r="D168" s="121"/>
      <c r="E168" s="121"/>
      <c r="F168" s="121"/>
      <c r="G168" s="121"/>
      <c r="H168" s="121"/>
      <c r="I168" s="121"/>
      <c r="J168" s="121"/>
      <c r="K168" s="121"/>
      <c r="L168" s="121"/>
      <c r="M168" s="121"/>
      <c r="N168" s="121"/>
    </row>
    <row r="169" spans="1:14" ht="15.75">
      <c r="A169" s="121"/>
      <c r="B169" s="121"/>
      <c r="C169" s="121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</row>
    <row r="170" spans="1:14" ht="15.75">
      <c r="A170" s="121"/>
      <c r="B170" s="121"/>
      <c r="C170" s="121"/>
      <c r="D170" s="121"/>
      <c r="E170" s="121"/>
      <c r="F170" s="121"/>
      <c r="G170" s="121"/>
      <c r="H170" s="121"/>
      <c r="I170" s="121"/>
      <c r="J170" s="121"/>
      <c r="K170" s="121"/>
      <c r="L170" s="121"/>
      <c r="M170" s="121"/>
      <c r="N170" s="121"/>
    </row>
    <row r="171" spans="1:14" ht="15.75">
      <c r="A171" s="121"/>
      <c r="B171" s="121"/>
      <c r="C171" s="121"/>
      <c r="D171" s="121"/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</row>
    <row r="172" spans="1:14" ht="15.75">
      <c r="A172" s="121"/>
      <c r="B172" s="121"/>
      <c r="C172" s="121"/>
      <c r="D172" s="121"/>
      <c r="E172" s="121"/>
      <c r="F172" s="121"/>
      <c r="G172" s="121"/>
      <c r="H172" s="121"/>
      <c r="I172" s="121"/>
      <c r="J172" s="121"/>
      <c r="K172" s="121"/>
      <c r="L172" s="121"/>
      <c r="M172" s="121"/>
      <c r="N172" s="121"/>
    </row>
    <row r="173" spans="1:14" ht="15.75">
      <c r="A173" s="121"/>
      <c r="B173" s="121"/>
      <c r="C173" s="121"/>
      <c r="D173" s="121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/>
    </row>
    <row r="174" spans="1:14" ht="15.75">
      <c r="A174" s="121"/>
      <c r="B174" s="121"/>
      <c r="C174" s="121"/>
      <c r="D174" s="121"/>
      <c r="E174" s="121"/>
      <c r="F174" s="121"/>
      <c r="G174" s="121"/>
      <c r="H174" s="121"/>
      <c r="I174" s="121"/>
      <c r="J174" s="121"/>
      <c r="K174" s="121"/>
      <c r="L174" s="121"/>
      <c r="M174" s="121"/>
      <c r="N174" s="121"/>
    </row>
    <row r="175" spans="1:14" ht="15.75">
      <c r="A175" s="121"/>
      <c r="B175" s="121"/>
      <c r="C175" s="121"/>
      <c r="D175" s="121"/>
      <c r="E175" s="121"/>
      <c r="F175" s="121"/>
      <c r="G175" s="121"/>
      <c r="H175" s="121"/>
      <c r="I175" s="121"/>
      <c r="J175" s="121"/>
      <c r="K175" s="121"/>
      <c r="L175" s="121"/>
      <c r="M175" s="121"/>
      <c r="N175" s="121"/>
    </row>
    <row r="176" spans="1:14" ht="15.75">
      <c r="A176" s="121"/>
      <c r="B176" s="121"/>
      <c r="C176" s="121"/>
      <c r="D176" s="121"/>
      <c r="E176" s="121"/>
      <c r="F176" s="121"/>
      <c r="G176" s="121"/>
      <c r="H176" s="121"/>
      <c r="I176" s="121"/>
      <c r="J176" s="121"/>
      <c r="K176" s="121"/>
      <c r="L176" s="121"/>
      <c r="M176" s="121"/>
      <c r="N176" s="121"/>
    </row>
    <row r="177" spans="1:14" ht="15.75">
      <c r="A177" s="121"/>
      <c r="B177" s="121"/>
      <c r="C177" s="121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</row>
    <row r="178" spans="1:14" ht="15.75">
      <c r="A178" s="121"/>
      <c r="B178" s="121"/>
      <c r="C178" s="121"/>
      <c r="D178" s="121"/>
      <c r="E178" s="121"/>
      <c r="F178" s="121"/>
      <c r="G178" s="121"/>
      <c r="H178" s="121"/>
      <c r="I178" s="121"/>
      <c r="J178" s="121"/>
      <c r="K178" s="121"/>
      <c r="L178" s="121"/>
      <c r="M178" s="121"/>
      <c r="N178" s="121"/>
    </row>
    <row r="179" spans="1:14" ht="15.75">
      <c r="A179" s="121"/>
      <c r="B179" s="121"/>
      <c r="C179" s="121"/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</row>
    <row r="180" spans="1:14" ht="15.75">
      <c r="A180" s="121"/>
      <c r="B180" s="121"/>
      <c r="C180" s="121"/>
      <c r="D180" s="121"/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</row>
    <row r="181" spans="1:14" ht="15.75">
      <c r="A181" s="121"/>
      <c r="B181" s="121"/>
      <c r="C181" s="121"/>
      <c r="D181" s="121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</row>
    <row r="182" spans="1:14" ht="15.75">
      <c r="A182" s="121"/>
      <c r="B182" s="121"/>
      <c r="C182" s="121"/>
      <c r="D182" s="121"/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</row>
    <row r="183" spans="1:14" ht="15.75">
      <c r="A183" s="121"/>
      <c r="B183" s="121"/>
      <c r="C183" s="121"/>
      <c r="D183" s="121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</row>
    <row r="184" spans="1:14" ht="15.75">
      <c r="A184" s="121"/>
      <c r="B184" s="121"/>
      <c r="C184" s="121"/>
      <c r="D184" s="121"/>
      <c r="E184" s="121"/>
      <c r="F184" s="121"/>
      <c r="G184" s="121"/>
      <c r="H184" s="121"/>
      <c r="I184" s="121"/>
      <c r="J184" s="121"/>
      <c r="K184" s="121"/>
      <c r="L184" s="121"/>
      <c r="M184" s="121"/>
      <c r="N184" s="121"/>
    </row>
    <row r="185" spans="1:14" ht="15.75">
      <c r="A185" s="121"/>
      <c r="B185" s="121"/>
      <c r="C185" s="121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</row>
    <row r="186" spans="1:14" ht="15.75">
      <c r="A186" s="121"/>
      <c r="B186" s="121"/>
      <c r="C186" s="121"/>
      <c r="D186" s="121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</row>
    <row r="187" spans="1:14" ht="15.75">
      <c r="A187" s="121"/>
      <c r="B187" s="121"/>
      <c r="C187" s="121"/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</row>
    <row r="188" spans="1:14" ht="15.75">
      <c r="A188" s="121"/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</row>
    <row r="189" spans="1:14" ht="15.75">
      <c r="A189" s="121"/>
      <c r="B189" s="121"/>
      <c r="C189" s="121"/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</row>
    <row r="190" spans="1:14" ht="15.75">
      <c r="A190" s="121"/>
      <c r="B190" s="121"/>
      <c r="C190" s="121"/>
      <c r="D190" s="121"/>
      <c r="E190" s="121"/>
      <c r="F190" s="121"/>
      <c r="G190" s="121"/>
      <c r="H190" s="121"/>
      <c r="I190" s="121"/>
      <c r="J190" s="121"/>
      <c r="K190" s="121"/>
      <c r="L190" s="121"/>
      <c r="M190" s="121"/>
      <c r="N190" s="121"/>
    </row>
  </sheetData>
  <sheetProtection password="CA4D" sheet="1" objects="1" scenarios="1"/>
  <protectedRanges>
    <protectedRange sqref="E17" name="Plage1"/>
  </protectedRanges>
  <mergeCells count="24">
    <mergeCell ref="A40:I40"/>
    <mergeCell ref="D42:E42"/>
    <mergeCell ref="G42:H42"/>
    <mergeCell ref="A49:C49"/>
    <mergeCell ref="A39:B39"/>
    <mergeCell ref="H21:I21"/>
    <mergeCell ref="A34:B34"/>
    <mergeCell ref="A35:B35"/>
    <mergeCell ref="A37:B37"/>
    <mergeCell ref="A38:B38"/>
    <mergeCell ref="A36:B36"/>
    <mergeCell ref="H19:I19"/>
    <mergeCell ref="A1:D1"/>
    <mergeCell ref="A2:I2"/>
    <mergeCell ref="A3:C3"/>
    <mergeCell ref="D3:E3"/>
    <mergeCell ref="F3:H3"/>
    <mergeCell ref="D4:E4"/>
    <mergeCell ref="F4:H4"/>
    <mergeCell ref="A11:B11"/>
    <mergeCell ref="A12:B12"/>
    <mergeCell ref="A14:B14"/>
    <mergeCell ref="A15:B15"/>
    <mergeCell ref="H17:I17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825"/>
  <sheetViews>
    <sheetView zoomScale="70" zoomScaleNormal="70" workbookViewId="0">
      <pane ySplit="1" topLeftCell="A2" activePane="bottomLeft" state="frozen"/>
      <selection pane="bottomLeft" activeCell="E14" sqref="E14 AC38 Q14"/>
    </sheetView>
  </sheetViews>
  <sheetFormatPr baseColWidth="10" defaultRowHeight="15"/>
  <cols>
    <col min="1" max="1" width="38.140625" style="40" customWidth="1"/>
    <col min="2" max="2" width="36.85546875" style="9" bestFit="1" customWidth="1"/>
    <col min="3" max="3" width="26.42578125" style="9" bestFit="1" customWidth="1"/>
    <col min="4" max="4" width="12.42578125" style="9" bestFit="1" customWidth="1"/>
    <col min="5" max="5" width="29.7109375" style="40" bestFit="1" customWidth="1"/>
    <col min="6" max="6" width="26.28515625" style="9" bestFit="1" customWidth="1"/>
    <col min="7" max="7" width="27.7109375" style="9" bestFit="1" customWidth="1"/>
    <col min="8" max="8" width="27.42578125" style="9" bestFit="1" customWidth="1"/>
    <col min="9" max="10" width="19.85546875" style="26" hidden="1" customWidth="1"/>
    <col min="11" max="11" width="19.5703125" style="26" hidden="1" customWidth="1"/>
    <col min="12" max="14" width="23.140625" style="26" hidden="1" customWidth="1"/>
    <col min="15" max="16" width="23.140625" style="11" hidden="1" customWidth="1"/>
    <col min="17" max="17" width="6.42578125" style="11" hidden="1" customWidth="1"/>
    <col min="18" max="18" width="37.140625" style="12" bestFit="1" customWidth="1"/>
    <col min="19" max="19" width="20.140625" style="26" hidden="1" customWidth="1"/>
    <col min="20" max="20" width="35.42578125" style="26" hidden="1" customWidth="1"/>
    <col min="21" max="21" width="18.28515625" style="26" hidden="1" customWidth="1"/>
    <col min="22" max="22" width="40.28515625" style="26" hidden="1" customWidth="1"/>
    <col min="23" max="23" width="30" style="26" hidden="1" customWidth="1"/>
    <col min="24" max="25" width="25.28515625" style="11" hidden="1" customWidth="1"/>
    <col min="26" max="26" width="25.5703125" style="11" hidden="1" customWidth="1"/>
    <col min="27" max="27" width="42" style="12" bestFit="1" customWidth="1"/>
    <col min="28" max="28" width="35" style="40" hidden="1" customWidth="1"/>
    <col min="29" max="29" width="37.5703125" style="40" hidden="1" customWidth="1"/>
    <col min="30" max="30" width="11.28515625" style="40" customWidth="1"/>
    <col min="31" max="31" width="11.42578125" style="40" customWidth="1"/>
    <col min="32" max="32" width="98.28515625" style="40" bestFit="1" customWidth="1"/>
    <col min="33" max="36" width="0" style="40" hidden="1" customWidth="1"/>
    <col min="37" max="37" width="8.140625" style="40" hidden="1" customWidth="1"/>
    <col min="38" max="38" width="29.42578125" style="40" bestFit="1" customWidth="1"/>
    <col min="39" max="61" width="11.42578125" style="40"/>
    <col min="62" max="16384" width="11.42578125" style="9"/>
  </cols>
  <sheetData>
    <row r="1" spans="1:40" ht="27" thickBot="1">
      <c r="A1" s="195" t="s">
        <v>19</v>
      </c>
      <c r="B1" s="196" t="s">
        <v>36</v>
      </c>
      <c r="C1" s="196" t="s">
        <v>35</v>
      </c>
      <c r="D1" s="197" t="s">
        <v>18</v>
      </c>
      <c r="E1" s="198" t="s">
        <v>41</v>
      </c>
      <c r="F1" s="199" t="s">
        <v>5</v>
      </c>
      <c r="G1" s="199" t="s">
        <v>2</v>
      </c>
      <c r="H1" s="199" t="s">
        <v>33</v>
      </c>
      <c r="I1" s="200"/>
      <c r="J1" s="200"/>
      <c r="K1" s="201"/>
      <c r="L1" s="200"/>
      <c r="M1" s="200"/>
      <c r="N1" s="200"/>
      <c r="O1" s="201"/>
      <c r="P1" s="201"/>
      <c r="Q1" s="201"/>
      <c r="R1" s="202" t="s">
        <v>48</v>
      </c>
      <c r="S1" s="201"/>
      <c r="T1" s="201"/>
      <c r="U1" s="201"/>
      <c r="V1" s="201"/>
      <c r="W1" s="201"/>
      <c r="X1" s="201"/>
      <c r="Y1" s="201"/>
      <c r="Z1" s="201"/>
      <c r="AA1" s="203" t="s">
        <v>49</v>
      </c>
      <c r="AB1" s="40" t="s">
        <v>43</v>
      </c>
    </row>
    <row r="2" spans="1:40" ht="15" customHeight="1">
      <c r="A2" s="38" t="s">
        <v>7</v>
      </c>
      <c r="B2" s="143" t="s">
        <v>10</v>
      </c>
      <c r="C2" s="266" t="s">
        <v>31</v>
      </c>
      <c r="D2" s="153">
        <v>43831</v>
      </c>
      <c r="E2" s="161" t="s">
        <v>39</v>
      </c>
      <c r="F2" s="60">
        <v>0.33333333333333331</v>
      </c>
      <c r="G2" s="60">
        <v>0.8125</v>
      </c>
      <c r="H2" s="60">
        <v>0</v>
      </c>
      <c r="I2" s="61">
        <f t="shared" ref="I2:I27" si="0">(O2+X2)</f>
        <v>0.47916666666666669</v>
      </c>
      <c r="J2" s="61">
        <f t="shared" ref="J2:J32" si="1">IF(I2&lt;0,0,I2)</f>
        <v>0.47916666666666669</v>
      </c>
      <c r="K2" s="62">
        <f t="shared" ref="K2:K32" si="2">(G2-F2)-W2</f>
        <v>0.45833333333333331</v>
      </c>
      <c r="L2" s="63">
        <f t="shared" ref="L2:L32" si="3">IF(K2&lt;0,0,K2)</f>
        <v>0.45833333333333331</v>
      </c>
      <c r="M2" s="63">
        <f t="shared" ref="M2:M32" si="4">(L2-$AB$38)</f>
        <v>-4.1666666666666685E-2</v>
      </c>
      <c r="N2" s="63">
        <f t="shared" ref="N2:N32" si="5">IF(M2&lt;0,0,M2)</f>
        <v>0</v>
      </c>
      <c r="O2" s="63">
        <f t="shared" ref="O2:O32" si="6">(L2-N2)-H2</f>
        <v>0.45833333333333331</v>
      </c>
      <c r="P2" s="63">
        <f t="shared" ref="P2:P32" si="7">O2-J2</f>
        <v>-2.083333333333337E-2</v>
      </c>
      <c r="Q2" s="63">
        <f t="shared" ref="Q2:Q32" si="8">IF(P2&lt;0,0,P2)</f>
        <v>0</v>
      </c>
      <c r="R2" s="49">
        <f t="shared" ref="R2:R32" si="9">IF(E2=$AC$38,Q2,0)</f>
        <v>0</v>
      </c>
      <c r="S2" s="63">
        <f t="shared" ref="S2:S32" si="10">($AB$36-F2)</f>
        <v>-4.166666666666663E-2</v>
      </c>
      <c r="T2" s="63">
        <f t="shared" ref="T2:T32" si="11">IF(S2&lt;0,0,S2)</f>
        <v>0</v>
      </c>
      <c r="U2" s="62">
        <f t="shared" ref="U2:U32" si="12">(G2-$AC$36)</f>
        <v>2.083333333333337E-2</v>
      </c>
      <c r="V2" s="63">
        <f t="shared" ref="V2:V32" si="13">IF(U2&lt;0,0,U2)</f>
        <v>2.083333333333337E-2</v>
      </c>
      <c r="W2" s="64">
        <f t="shared" ref="W2:W32" si="14">T2+V2</f>
        <v>2.083333333333337E-2</v>
      </c>
      <c r="X2" s="62">
        <f t="shared" ref="X2:X32" si="15">W2+N2</f>
        <v>2.083333333333337E-2</v>
      </c>
      <c r="Y2" s="62">
        <f t="shared" ref="Y2:Y32" si="16">J2-(T2+V2)</f>
        <v>0.45833333333333331</v>
      </c>
      <c r="Z2" s="62">
        <f t="shared" ref="Z2:Z32" si="17">IF(Y2&lt;0,X2,Y2)</f>
        <v>0.45833333333333331</v>
      </c>
      <c r="AA2" s="144">
        <f t="shared" ref="AA2:AA32" si="18">IF(E2=$AC$38,Z2,0)</f>
        <v>0.45833333333333331</v>
      </c>
      <c r="AE2" s="41"/>
      <c r="AG2" s="41"/>
      <c r="AH2" s="41"/>
      <c r="AJ2" s="41"/>
      <c r="AK2" s="41"/>
      <c r="AL2" s="41"/>
      <c r="AM2" s="41"/>
      <c r="AN2" s="41"/>
    </row>
    <row r="3" spans="1:40" ht="15" customHeight="1">
      <c r="B3" s="270">
        <f>SUM(R2:R32)</f>
        <v>8.0694444444444429</v>
      </c>
      <c r="C3" s="264"/>
      <c r="D3" s="148">
        <v>43832</v>
      </c>
      <c r="E3" s="160" t="s">
        <v>39</v>
      </c>
      <c r="F3" s="3">
        <v>0.25</v>
      </c>
      <c r="G3" s="3">
        <v>0.8125</v>
      </c>
      <c r="H3" s="3">
        <v>0</v>
      </c>
      <c r="I3" s="5"/>
      <c r="J3" s="5">
        <f t="shared" si="1"/>
        <v>0</v>
      </c>
      <c r="K3" s="21">
        <f t="shared" si="2"/>
        <v>0.49999999999999994</v>
      </c>
      <c r="L3" s="22">
        <f t="shared" si="3"/>
        <v>0.49999999999999994</v>
      </c>
      <c r="M3" s="22">
        <f t="shared" si="4"/>
        <v>-5.5511151231257827E-17</v>
      </c>
      <c r="N3" s="22">
        <f t="shared" si="5"/>
        <v>0</v>
      </c>
      <c r="O3" s="22">
        <f t="shared" si="6"/>
        <v>0.49999999999999994</v>
      </c>
      <c r="P3" s="22">
        <f t="shared" si="7"/>
        <v>0.49999999999999994</v>
      </c>
      <c r="Q3" s="22">
        <f t="shared" si="8"/>
        <v>0.49999999999999994</v>
      </c>
      <c r="R3" s="23">
        <f t="shared" si="9"/>
        <v>0.49999999999999994</v>
      </c>
      <c r="S3" s="22">
        <f t="shared" si="10"/>
        <v>4.1666666666666685E-2</v>
      </c>
      <c r="T3" s="22">
        <f t="shared" si="11"/>
        <v>4.1666666666666685E-2</v>
      </c>
      <c r="U3" s="21">
        <f t="shared" si="12"/>
        <v>2.083333333333337E-2</v>
      </c>
      <c r="V3" s="22">
        <f t="shared" si="13"/>
        <v>2.083333333333337E-2</v>
      </c>
      <c r="W3" s="24">
        <f t="shared" si="14"/>
        <v>6.2500000000000056E-2</v>
      </c>
      <c r="X3" s="21">
        <f t="shared" si="15"/>
        <v>6.2500000000000056E-2</v>
      </c>
      <c r="Y3" s="21">
        <f t="shared" si="16"/>
        <v>-6.2500000000000056E-2</v>
      </c>
      <c r="Z3" s="21">
        <f t="shared" si="17"/>
        <v>6.2500000000000056E-2</v>
      </c>
      <c r="AA3" s="25">
        <f t="shared" si="18"/>
        <v>6.2500000000000056E-2</v>
      </c>
    </row>
    <row r="4" spans="1:40">
      <c r="A4" s="38" t="s">
        <v>47</v>
      </c>
      <c r="B4" s="270"/>
      <c r="C4" s="264"/>
      <c r="D4" s="148">
        <v>43833</v>
      </c>
      <c r="E4" s="160" t="s">
        <v>39</v>
      </c>
      <c r="F4" s="3">
        <v>0.28472222222222221</v>
      </c>
      <c r="G4" s="3">
        <v>0.79166666666666663</v>
      </c>
      <c r="H4" s="3">
        <v>0</v>
      </c>
      <c r="I4" s="5"/>
      <c r="J4" s="5">
        <f t="shared" si="1"/>
        <v>0</v>
      </c>
      <c r="K4" s="21">
        <f t="shared" si="2"/>
        <v>0.49999999999999994</v>
      </c>
      <c r="L4" s="22">
        <f t="shared" si="3"/>
        <v>0.49999999999999994</v>
      </c>
      <c r="M4" s="22">
        <f t="shared" si="4"/>
        <v>-5.5511151231257827E-17</v>
      </c>
      <c r="N4" s="22">
        <f t="shared" si="5"/>
        <v>0</v>
      </c>
      <c r="O4" s="22">
        <f t="shared" si="6"/>
        <v>0.49999999999999994</v>
      </c>
      <c r="P4" s="22">
        <f t="shared" si="7"/>
        <v>0.49999999999999994</v>
      </c>
      <c r="Q4" s="22">
        <f t="shared" si="8"/>
        <v>0.49999999999999994</v>
      </c>
      <c r="R4" s="23">
        <f t="shared" si="9"/>
        <v>0.49999999999999994</v>
      </c>
      <c r="S4" s="22">
        <f t="shared" si="10"/>
        <v>6.9444444444444753E-3</v>
      </c>
      <c r="T4" s="22">
        <f t="shared" si="11"/>
        <v>6.9444444444444753E-3</v>
      </c>
      <c r="U4" s="21">
        <f t="shared" si="12"/>
        <v>0</v>
      </c>
      <c r="V4" s="22">
        <f t="shared" si="13"/>
        <v>0</v>
      </c>
      <c r="W4" s="24">
        <f t="shared" si="14"/>
        <v>6.9444444444444753E-3</v>
      </c>
      <c r="X4" s="21">
        <f t="shared" si="15"/>
        <v>6.9444444444444753E-3</v>
      </c>
      <c r="Y4" s="21">
        <f t="shared" si="16"/>
        <v>-6.9444444444444753E-3</v>
      </c>
      <c r="Z4" s="21">
        <f t="shared" si="17"/>
        <v>6.9444444444444753E-3</v>
      </c>
      <c r="AA4" s="25">
        <f t="shared" si="18"/>
        <v>6.9444444444444753E-3</v>
      </c>
      <c r="AB4" s="41" t="s">
        <v>6</v>
      </c>
      <c r="AC4" s="41"/>
    </row>
    <row r="5" spans="1:40">
      <c r="A5" s="9"/>
      <c r="B5" s="270"/>
      <c r="C5" s="264"/>
      <c r="D5" s="93">
        <v>43834</v>
      </c>
      <c r="E5" s="160" t="s">
        <v>39</v>
      </c>
      <c r="F5" s="3">
        <v>0.16666666666666666</v>
      </c>
      <c r="G5" s="3">
        <v>0.85416666666666663</v>
      </c>
      <c r="H5" s="3">
        <v>6.9444444444444441E-3</v>
      </c>
      <c r="I5" s="5">
        <f t="shared" si="0"/>
        <v>0.68055555555555558</v>
      </c>
      <c r="J5" s="5">
        <f t="shared" si="1"/>
        <v>0.68055555555555558</v>
      </c>
      <c r="K5" s="21">
        <f t="shared" si="2"/>
        <v>0.5</v>
      </c>
      <c r="L5" s="22">
        <f t="shared" si="3"/>
        <v>0.5</v>
      </c>
      <c r="M5" s="22">
        <f t="shared" si="4"/>
        <v>0</v>
      </c>
      <c r="N5" s="22">
        <f t="shared" si="5"/>
        <v>0</v>
      </c>
      <c r="O5" s="22">
        <f t="shared" si="6"/>
        <v>0.49305555555555558</v>
      </c>
      <c r="P5" s="22">
        <f t="shared" si="7"/>
        <v>-0.1875</v>
      </c>
      <c r="Q5" s="22">
        <f t="shared" si="8"/>
        <v>0</v>
      </c>
      <c r="R5" s="23">
        <f t="shared" si="9"/>
        <v>0</v>
      </c>
      <c r="S5" s="22">
        <f t="shared" si="10"/>
        <v>0.12500000000000003</v>
      </c>
      <c r="T5" s="22">
        <f t="shared" si="11"/>
        <v>0.12500000000000003</v>
      </c>
      <c r="U5" s="21">
        <f t="shared" si="12"/>
        <v>6.25E-2</v>
      </c>
      <c r="V5" s="22">
        <f t="shared" si="13"/>
        <v>6.25E-2</v>
      </c>
      <c r="W5" s="24">
        <f t="shared" si="14"/>
        <v>0.18750000000000003</v>
      </c>
      <c r="X5" s="21">
        <f t="shared" si="15"/>
        <v>0.18750000000000003</v>
      </c>
      <c r="Y5" s="21">
        <f t="shared" si="16"/>
        <v>0.49305555555555558</v>
      </c>
      <c r="Z5" s="21">
        <f t="shared" si="17"/>
        <v>0.49305555555555558</v>
      </c>
      <c r="AA5" s="25">
        <f t="shared" si="18"/>
        <v>0.49305555555555558</v>
      </c>
      <c r="AB5" s="42"/>
      <c r="AC5" s="42"/>
      <c r="AE5" s="42"/>
      <c r="AF5" s="41"/>
      <c r="AG5" s="42"/>
      <c r="AH5" s="42"/>
      <c r="AI5" s="42"/>
      <c r="AJ5" s="42"/>
      <c r="AM5" s="42"/>
      <c r="AN5" s="42"/>
    </row>
    <row r="6" spans="1:40" ht="15.75" thickBot="1">
      <c r="A6" s="38" t="s">
        <v>8</v>
      </c>
      <c r="B6" s="270"/>
      <c r="C6" s="264"/>
      <c r="D6" s="93">
        <v>43835</v>
      </c>
      <c r="E6" s="161" t="s">
        <v>39</v>
      </c>
      <c r="F6" s="60">
        <v>0.28472222222222221</v>
      </c>
      <c r="G6" s="60">
        <v>0.79861111111111116</v>
      </c>
      <c r="H6" s="60">
        <v>0</v>
      </c>
      <c r="I6" s="5">
        <f t="shared" si="0"/>
        <v>0.51388888888888895</v>
      </c>
      <c r="J6" s="61">
        <f t="shared" si="1"/>
        <v>0.51388888888888895</v>
      </c>
      <c r="K6" s="62">
        <f t="shared" si="2"/>
        <v>0.49999999999999994</v>
      </c>
      <c r="L6" s="63">
        <f t="shared" si="3"/>
        <v>0.49999999999999994</v>
      </c>
      <c r="M6" s="63">
        <f t="shared" si="4"/>
        <v>-5.5511151231257827E-17</v>
      </c>
      <c r="N6" s="63">
        <f t="shared" si="5"/>
        <v>0</v>
      </c>
      <c r="O6" s="63">
        <f t="shared" si="6"/>
        <v>0.49999999999999994</v>
      </c>
      <c r="P6" s="63">
        <f t="shared" si="7"/>
        <v>-1.3888888888889006E-2</v>
      </c>
      <c r="Q6" s="63">
        <f t="shared" si="8"/>
        <v>0</v>
      </c>
      <c r="R6" s="49">
        <f t="shared" si="9"/>
        <v>0</v>
      </c>
      <c r="S6" s="63">
        <f t="shared" si="10"/>
        <v>6.9444444444444753E-3</v>
      </c>
      <c r="T6" s="63">
        <f t="shared" si="11"/>
        <v>6.9444444444444753E-3</v>
      </c>
      <c r="U6" s="62">
        <f t="shared" si="12"/>
        <v>6.9444444444445308E-3</v>
      </c>
      <c r="V6" s="63">
        <f t="shared" si="13"/>
        <v>6.9444444444445308E-3</v>
      </c>
      <c r="W6" s="64">
        <f t="shared" si="14"/>
        <v>1.3888888888889006E-2</v>
      </c>
      <c r="X6" s="62">
        <f t="shared" si="15"/>
        <v>1.3888888888889006E-2</v>
      </c>
      <c r="Y6" s="62">
        <f t="shared" si="16"/>
        <v>0.49999999999999994</v>
      </c>
      <c r="Z6" s="71">
        <f t="shared" si="17"/>
        <v>0.49999999999999994</v>
      </c>
      <c r="AA6" s="144">
        <f t="shared" si="18"/>
        <v>0.49999999999999994</v>
      </c>
      <c r="AB6" s="42"/>
      <c r="AC6" s="42"/>
      <c r="AE6" s="42"/>
      <c r="AF6" s="41"/>
      <c r="AG6" s="42"/>
      <c r="AH6" s="42"/>
      <c r="AI6" s="42"/>
      <c r="AJ6" s="42"/>
      <c r="AM6" s="42"/>
      <c r="AN6" s="42"/>
    </row>
    <row r="7" spans="1:40" ht="15.75" thickBot="1">
      <c r="A7" s="9"/>
      <c r="B7" s="270"/>
      <c r="C7" s="264"/>
      <c r="D7" s="148">
        <v>43836</v>
      </c>
      <c r="E7" s="160" t="s">
        <v>40</v>
      </c>
      <c r="F7" s="3">
        <v>0.28472222222222221</v>
      </c>
      <c r="G7" s="3">
        <v>0.8125</v>
      </c>
      <c r="H7" s="3">
        <v>0</v>
      </c>
      <c r="I7" s="5"/>
      <c r="J7" s="5">
        <f t="shared" si="1"/>
        <v>0</v>
      </c>
      <c r="K7" s="21">
        <f t="shared" si="2"/>
        <v>0.49999999999999994</v>
      </c>
      <c r="L7" s="22">
        <f t="shared" si="3"/>
        <v>0.49999999999999994</v>
      </c>
      <c r="M7" s="22">
        <f t="shared" si="4"/>
        <v>-5.5511151231257827E-17</v>
      </c>
      <c r="N7" s="22">
        <f t="shared" si="5"/>
        <v>0</v>
      </c>
      <c r="O7" s="22">
        <f t="shared" si="6"/>
        <v>0.49999999999999994</v>
      </c>
      <c r="P7" s="22">
        <f t="shared" si="7"/>
        <v>0.49999999999999994</v>
      </c>
      <c r="Q7" s="22">
        <f t="shared" si="8"/>
        <v>0.49999999999999994</v>
      </c>
      <c r="R7" s="23">
        <f t="shared" si="9"/>
        <v>0</v>
      </c>
      <c r="S7" s="16">
        <f t="shared" si="10"/>
        <v>6.9444444444444753E-3</v>
      </c>
      <c r="T7" s="22">
        <f t="shared" si="11"/>
        <v>6.9444444444444753E-3</v>
      </c>
      <c r="U7" s="21">
        <f t="shared" si="12"/>
        <v>2.083333333333337E-2</v>
      </c>
      <c r="V7" s="22">
        <f t="shared" si="13"/>
        <v>2.083333333333337E-2</v>
      </c>
      <c r="W7" s="24">
        <f t="shared" si="14"/>
        <v>2.7777777777777846E-2</v>
      </c>
      <c r="X7" s="21">
        <f t="shared" si="15"/>
        <v>2.7777777777777846E-2</v>
      </c>
      <c r="Y7" s="21">
        <f t="shared" si="16"/>
        <v>-2.7777777777777846E-2</v>
      </c>
      <c r="Z7" s="69">
        <f t="shared" si="17"/>
        <v>2.7777777777777846E-2</v>
      </c>
      <c r="AA7" s="25">
        <f t="shared" si="18"/>
        <v>0</v>
      </c>
      <c r="AB7" s="42"/>
      <c r="AC7" s="42"/>
      <c r="AE7" s="42"/>
      <c r="AF7" s="41"/>
      <c r="AG7" s="42"/>
      <c r="AH7" s="42"/>
      <c r="AI7" s="42"/>
      <c r="AJ7" s="42"/>
      <c r="AM7" s="42"/>
      <c r="AN7" s="42"/>
    </row>
    <row r="8" spans="1:40" ht="15.75" thickBot="1">
      <c r="A8" s="38"/>
      <c r="B8" s="270"/>
      <c r="C8" s="264"/>
      <c r="D8" s="148">
        <v>43837</v>
      </c>
      <c r="E8" s="160" t="s">
        <v>40</v>
      </c>
      <c r="F8" s="3">
        <v>0.28472222222222221</v>
      </c>
      <c r="G8" s="3">
        <v>0.8125</v>
      </c>
      <c r="H8" s="3">
        <v>0</v>
      </c>
      <c r="I8" s="5"/>
      <c r="J8" s="5">
        <f t="shared" si="1"/>
        <v>0</v>
      </c>
      <c r="K8" s="21">
        <f t="shared" si="2"/>
        <v>0.49999999999999994</v>
      </c>
      <c r="L8" s="22">
        <f t="shared" si="3"/>
        <v>0.49999999999999994</v>
      </c>
      <c r="M8" s="22">
        <f t="shared" si="4"/>
        <v>-5.5511151231257827E-17</v>
      </c>
      <c r="N8" s="22">
        <f t="shared" si="5"/>
        <v>0</v>
      </c>
      <c r="O8" s="22">
        <f t="shared" si="6"/>
        <v>0.49999999999999994</v>
      </c>
      <c r="P8" s="22">
        <f t="shared" si="7"/>
        <v>0.49999999999999994</v>
      </c>
      <c r="Q8" s="22">
        <f t="shared" si="8"/>
        <v>0.49999999999999994</v>
      </c>
      <c r="R8" s="23">
        <f t="shared" si="9"/>
        <v>0</v>
      </c>
      <c r="S8" s="16">
        <f t="shared" si="10"/>
        <v>6.9444444444444753E-3</v>
      </c>
      <c r="T8" s="22">
        <f t="shared" si="11"/>
        <v>6.9444444444444753E-3</v>
      </c>
      <c r="U8" s="21">
        <f t="shared" si="12"/>
        <v>2.083333333333337E-2</v>
      </c>
      <c r="V8" s="22">
        <f t="shared" si="13"/>
        <v>2.083333333333337E-2</v>
      </c>
      <c r="W8" s="24">
        <f t="shared" si="14"/>
        <v>2.7777777777777846E-2</v>
      </c>
      <c r="X8" s="21">
        <f t="shared" si="15"/>
        <v>2.7777777777777846E-2</v>
      </c>
      <c r="Y8" s="21">
        <f t="shared" si="16"/>
        <v>-2.7777777777777846E-2</v>
      </c>
      <c r="Z8" s="69">
        <f t="shared" si="17"/>
        <v>2.7777777777777846E-2</v>
      </c>
      <c r="AA8" s="25">
        <f t="shared" si="18"/>
        <v>0</v>
      </c>
      <c r="AB8" s="42"/>
      <c r="AC8" s="42"/>
      <c r="AE8" s="42"/>
      <c r="AF8" s="41"/>
      <c r="AG8" s="42"/>
      <c r="AH8" s="42"/>
      <c r="AI8" s="42"/>
      <c r="AJ8" s="42"/>
      <c r="AM8" s="42"/>
      <c r="AN8" s="42"/>
    </row>
    <row r="9" spans="1:40" ht="15.75" thickBot="1">
      <c r="A9" s="38"/>
      <c r="B9" s="270"/>
      <c r="C9" s="264"/>
      <c r="D9" s="148">
        <v>43838</v>
      </c>
      <c r="E9" s="160" t="s">
        <v>40</v>
      </c>
      <c r="F9" s="3">
        <v>0.28472222222222221</v>
      </c>
      <c r="G9" s="3">
        <v>0.8125</v>
      </c>
      <c r="H9" s="3">
        <v>0</v>
      </c>
      <c r="I9" s="5"/>
      <c r="J9" s="5">
        <f t="shared" si="1"/>
        <v>0</v>
      </c>
      <c r="K9" s="21">
        <f t="shared" si="2"/>
        <v>0.49999999999999994</v>
      </c>
      <c r="L9" s="22">
        <f t="shared" si="3"/>
        <v>0.49999999999999994</v>
      </c>
      <c r="M9" s="22">
        <f t="shared" si="4"/>
        <v>-5.5511151231257827E-17</v>
      </c>
      <c r="N9" s="22">
        <f t="shared" si="5"/>
        <v>0</v>
      </c>
      <c r="O9" s="22">
        <f t="shared" si="6"/>
        <v>0.49999999999999994</v>
      </c>
      <c r="P9" s="22">
        <f t="shared" si="7"/>
        <v>0.49999999999999994</v>
      </c>
      <c r="Q9" s="22">
        <f t="shared" si="8"/>
        <v>0.49999999999999994</v>
      </c>
      <c r="R9" s="23">
        <f t="shared" si="9"/>
        <v>0</v>
      </c>
      <c r="S9" s="16">
        <f t="shared" si="10"/>
        <v>6.9444444444444753E-3</v>
      </c>
      <c r="T9" s="22">
        <f t="shared" si="11"/>
        <v>6.9444444444444753E-3</v>
      </c>
      <c r="U9" s="21">
        <f t="shared" si="12"/>
        <v>2.083333333333337E-2</v>
      </c>
      <c r="V9" s="22">
        <f t="shared" si="13"/>
        <v>2.083333333333337E-2</v>
      </c>
      <c r="W9" s="24">
        <f t="shared" si="14"/>
        <v>2.7777777777777846E-2</v>
      </c>
      <c r="X9" s="21">
        <f t="shared" si="15"/>
        <v>2.7777777777777846E-2</v>
      </c>
      <c r="Y9" s="21">
        <f t="shared" si="16"/>
        <v>-2.7777777777777846E-2</v>
      </c>
      <c r="Z9" s="69">
        <f t="shared" si="17"/>
        <v>2.7777777777777846E-2</v>
      </c>
      <c r="AA9" s="25">
        <f t="shared" si="18"/>
        <v>0</v>
      </c>
      <c r="AB9" s="42"/>
      <c r="AC9" s="42"/>
      <c r="AE9" s="42"/>
      <c r="AF9" s="41"/>
      <c r="AG9" s="42"/>
      <c r="AH9" s="42"/>
      <c r="AI9" s="42"/>
      <c r="AJ9" s="42"/>
      <c r="AM9" s="42"/>
      <c r="AN9" s="42"/>
    </row>
    <row r="10" spans="1:40" ht="15.75" thickBot="1">
      <c r="A10" s="38"/>
      <c r="B10" s="270"/>
      <c r="C10" s="264"/>
      <c r="D10" s="148">
        <v>43839</v>
      </c>
      <c r="E10" s="160" t="s">
        <v>39</v>
      </c>
      <c r="F10" s="3">
        <v>0.28472222222222221</v>
      </c>
      <c r="G10" s="3">
        <v>0.8125</v>
      </c>
      <c r="H10" s="3">
        <v>0</v>
      </c>
      <c r="I10" s="5"/>
      <c r="J10" s="5">
        <f t="shared" si="1"/>
        <v>0</v>
      </c>
      <c r="K10" s="21">
        <f t="shared" si="2"/>
        <v>0.49999999999999994</v>
      </c>
      <c r="L10" s="22">
        <f t="shared" si="3"/>
        <v>0.49999999999999994</v>
      </c>
      <c r="M10" s="22">
        <f t="shared" si="4"/>
        <v>-5.5511151231257827E-17</v>
      </c>
      <c r="N10" s="22">
        <f t="shared" si="5"/>
        <v>0</v>
      </c>
      <c r="O10" s="22">
        <f t="shared" si="6"/>
        <v>0.49999999999999994</v>
      </c>
      <c r="P10" s="22">
        <f t="shared" si="7"/>
        <v>0.49999999999999994</v>
      </c>
      <c r="Q10" s="22">
        <f t="shared" si="8"/>
        <v>0.49999999999999994</v>
      </c>
      <c r="R10" s="23">
        <f t="shared" si="9"/>
        <v>0.49999999999999994</v>
      </c>
      <c r="S10" s="16">
        <f t="shared" si="10"/>
        <v>6.9444444444444753E-3</v>
      </c>
      <c r="T10" s="22">
        <f t="shared" si="11"/>
        <v>6.9444444444444753E-3</v>
      </c>
      <c r="U10" s="21">
        <f t="shared" si="12"/>
        <v>2.083333333333337E-2</v>
      </c>
      <c r="V10" s="22">
        <f t="shared" si="13"/>
        <v>2.083333333333337E-2</v>
      </c>
      <c r="W10" s="24">
        <f t="shared" si="14"/>
        <v>2.7777777777777846E-2</v>
      </c>
      <c r="X10" s="21">
        <f t="shared" si="15"/>
        <v>2.7777777777777846E-2</v>
      </c>
      <c r="Y10" s="21">
        <f t="shared" si="16"/>
        <v>-2.7777777777777846E-2</v>
      </c>
      <c r="Z10" s="69">
        <f t="shared" si="17"/>
        <v>2.7777777777777846E-2</v>
      </c>
      <c r="AA10" s="25">
        <f t="shared" si="18"/>
        <v>2.7777777777777846E-2</v>
      </c>
      <c r="AB10" s="42"/>
      <c r="AC10" s="42"/>
      <c r="AE10" s="42"/>
      <c r="AF10" s="41"/>
      <c r="AG10" s="42"/>
      <c r="AH10" s="42"/>
      <c r="AI10" s="42"/>
      <c r="AJ10" s="42"/>
      <c r="AM10" s="42"/>
      <c r="AN10" s="42"/>
    </row>
    <row r="11" spans="1:40" ht="15.75" thickBot="1">
      <c r="A11" s="38"/>
      <c r="B11" s="270"/>
      <c r="C11" s="264"/>
      <c r="D11" s="148">
        <v>43840</v>
      </c>
      <c r="E11" s="160" t="s">
        <v>39</v>
      </c>
      <c r="F11" s="3">
        <v>0.28472222222222221</v>
      </c>
      <c r="G11" s="3">
        <v>0.77777777777777779</v>
      </c>
      <c r="H11" s="3">
        <v>0</v>
      </c>
      <c r="I11" s="5"/>
      <c r="J11" s="5">
        <f t="shared" si="1"/>
        <v>0</v>
      </c>
      <c r="K11" s="21">
        <f t="shared" si="2"/>
        <v>0.4861111111111111</v>
      </c>
      <c r="L11" s="22">
        <f t="shared" si="3"/>
        <v>0.4861111111111111</v>
      </c>
      <c r="M11" s="22">
        <f t="shared" si="4"/>
        <v>-1.3888888888888895E-2</v>
      </c>
      <c r="N11" s="22">
        <f t="shared" si="5"/>
        <v>0</v>
      </c>
      <c r="O11" s="22">
        <f t="shared" si="6"/>
        <v>0.4861111111111111</v>
      </c>
      <c r="P11" s="22">
        <f t="shared" si="7"/>
        <v>0.4861111111111111</v>
      </c>
      <c r="Q11" s="22">
        <f t="shared" si="8"/>
        <v>0.4861111111111111</v>
      </c>
      <c r="R11" s="23">
        <f t="shared" si="9"/>
        <v>0.4861111111111111</v>
      </c>
      <c r="S11" s="16">
        <f t="shared" si="10"/>
        <v>6.9444444444444753E-3</v>
      </c>
      <c r="T11" s="22">
        <f t="shared" si="11"/>
        <v>6.9444444444444753E-3</v>
      </c>
      <c r="U11" s="21">
        <f t="shared" si="12"/>
        <v>-1.388888888888884E-2</v>
      </c>
      <c r="V11" s="22">
        <f t="shared" si="13"/>
        <v>0</v>
      </c>
      <c r="W11" s="24">
        <f t="shared" si="14"/>
        <v>6.9444444444444753E-3</v>
      </c>
      <c r="X11" s="21">
        <f t="shared" si="15"/>
        <v>6.9444444444444753E-3</v>
      </c>
      <c r="Y11" s="21">
        <f t="shared" si="16"/>
        <v>-6.9444444444444753E-3</v>
      </c>
      <c r="Z11" s="69">
        <f t="shared" si="17"/>
        <v>6.9444444444444753E-3</v>
      </c>
      <c r="AA11" s="25">
        <f t="shared" si="18"/>
        <v>6.9444444444444753E-3</v>
      </c>
      <c r="AB11" s="42"/>
      <c r="AC11" s="42"/>
      <c r="AE11" s="42"/>
      <c r="AF11" s="41"/>
      <c r="AG11" s="42"/>
      <c r="AH11" s="42"/>
      <c r="AI11" s="42"/>
      <c r="AJ11" s="42"/>
      <c r="AM11" s="42"/>
      <c r="AN11" s="42"/>
    </row>
    <row r="12" spans="1:40" ht="15.75" thickBot="1">
      <c r="A12" s="38"/>
      <c r="B12" s="270"/>
      <c r="C12" s="264"/>
      <c r="D12" s="93">
        <v>43841</v>
      </c>
      <c r="E12" s="160" t="s">
        <v>39</v>
      </c>
      <c r="F12" s="3">
        <v>0.28472222222222221</v>
      </c>
      <c r="G12" s="3">
        <v>0.8125</v>
      </c>
      <c r="H12" s="3">
        <v>0</v>
      </c>
      <c r="I12" s="5">
        <f t="shared" si="0"/>
        <v>0.52777777777777779</v>
      </c>
      <c r="J12" s="5">
        <f t="shared" si="1"/>
        <v>0.52777777777777779</v>
      </c>
      <c r="K12" s="21">
        <f t="shared" si="2"/>
        <v>0.49999999999999994</v>
      </c>
      <c r="L12" s="22">
        <f t="shared" si="3"/>
        <v>0.49999999999999994</v>
      </c>
      <c r="M12" s="22">
        <f t="shared" si="4"/>
        <v>-5.5511151231257827E-17</v>
      </c>
      <c r="N12" s="22">
        <f t="shared" si="5"/>
        <v>0</v>
      </c>
      <c r="O12" s="22">
        <f t="shared" si="6"/>
        <v>0.49999999999999994</v>
      </c>
      <c r="P12" s="22">
        <f t="shared" si="7"/>
        <v>-2.7777777777777846E-2</v>
      </c>
      <c r="Q12" s="22">
        <f t="shared" si="8"/>
        <v>0</v>
      </c>
      <c r="R12" s="23">
        <f t="shared" si="9"/>
        <v>0</v>
      </c>
      <c r="S12" s="16">
        <f t="shared" si="10"/>
        <v>6.9444444444444753E-3</v>
      </c>
      <c r="T12" s="22">
        <f t="shared" si="11"/>
        <v>6.9444444444444753E-3</v>
      </c>
      <c r="U12" s="21">
        <f t="shared" si="12"/>
        <v>2.083333333333337E-2</v>
      </c>
      <c r="V12" s="22">
        <f t="shared" si="13"/>
        <v>2.083333333333337E-2</v>
      </c>
      <c r="W12" s="24">
        <f t="shared" si="14"/>
        <v>2.7777777777777846E-2</v>
      </c>
      <c r="X12" s="21">
        <f t="shared" si="15"/>
        <v>2.7777777777777846E-2</v>
      </c>
      <c r="Y12" s="21">
        <f t="shared" si="16"/>
        <v>0.49999999999999994</v>
      </c>
      <c r="Z12" s="69">
        <f t="shared" si="17"/>
        <v>0.49999999999999994</v>
      </c>
      <c r="AA12" s="25">
        <f t="shared" si="18"/>
        <v>0.49999999999999994</v>
      </c>
      <c r="AB12" s="42"/>
      <c r="AC12" s="42"/>
      <c r="AE12" s="42"/>
      <c r="AF12" s="41"/>
      <c r="AG12" s="42"/>
      <c r="AH12" s="42"/>
      <c r="AI12" s="42"/>
      <c r="AJ12" s="42"/>
      <c r="AM12" s="42"/>
      <c r="AN12" s="42"/>
    </row>
    <row r="13" spans="1:40" ht="15.75" thickBot="1">
      <c r="A13" s="38"/>
      <c r="B13" s="270"/>
      <c r="C13" s="264"/>
      <c r="D13" s="93">
        <v>43842</v>
      </c>
      <c r="E13" s="160" t="s">
        <v>39</v>
      </c>
      <c r="F13" s="3">
        <v>0.33333333333333331</v>
      </c>
      <c r="G13" s="3">
        <v>0.8125</v>
      </c>
      <c r="H13" s="3">
        <v>0</v>
      </c>
      <c r="I13" s="5">
        <f t="shared" si="0"/>
        <v>0.47916666666666669</v>
      </c>
      <c r="J13" s="5">
        <f t="shared" si="1"/>
        <v>0.47916666666666669</v>
      </c>
      <c r="K13" s="21">
        <f t="shared" si="2"/>
        <v>0.45833333333333331</v>
      </c>
      <c r="L13" s="22">
        <f t="shared" si="3"/>
        <v>0.45833333333333331</v>
      </c>
      <c r="M13" s="22">
        <f t="shared" si="4"/>
        <v>-4.1666666666666685E-2</v>
      </c>
      <c r="N13" s="22">
        <f t="shared" si="5"/>
        <v>0</v>
      </c>
      <c r="O13" s="22">
        <f t="shared" si="6"/>
        <v>0.45833333333333331</v>
      </c>
      <c r="P13" s="22">
        <f t="shared" si="7"/>
        <v>-2.083333333333337E-2</v>
      </c>
      <c r="Q13" s="22">
        <f t="shared" si="8"/>
        <v>0</v>
      </c>
      <c r="R13" s="23">
        <f t="shared" si="9"/>
        <v>0</v>
      </c>
      <c r="S13" s="16">
        <f t="shared" si="10"/>
        <v>-4.166666666666663E-2</v>
      </c>
      <c r="T13" s="22">
        <f t="shared" si="11"/>
        <v>0</v>
      </c>
      <c r="U13" s="21">
        <f t="shared" si="12"/>
        <v>2.083333333333337E-2</v>
      </c>
      <c r="V13" s="22">
        <f t="shared" si="13"/>
        <v>2.083333333333337E-2</v>
      </c>
      <c r="W13" s="24">
        <f t="shared" si="14"/>
        <v>2.083333333333337E-2</v>
      </c>
      <c r="X13" s="21">
        <f t="shared" si="15"/>
        <v>2.083333333333337E-2</v>
      </c>
      <c r="Y13" s="21">
        <f t="shared" si="16"/>
        <v>0.45833333333333331</v>
      </c>
      <c r="Z13" s="69">
        <f t="shared" si="17"/>
        <v>0.45833333333333331</v>
      </c>
      <c r="AA13" s="25">
        <f t="shared" si="18"/>
        <v>0.45833333333333331</v>
      </c>
      <c r="AB13" s="42"/>
      <c r="AC13" s="42"/>
      <c r="AE13" s="42"/>
      <c r="AF13" s="41"/>
      <c r="AG13" s="42"/>
      <c r="AH13" s="42"/>
      <c r="AI13" s="42"/>
      <c r="AJ13" s="42"/>
      <c r="AM13" s="42"/>
      <c r="AN13" s="42"/>
    </row>
    <row r="14" spans="1:40" ht="15.75" thickBot="1">
      <c r="A14" s="38"/>
      <c r="B14" s="270"/>
      <c r="C14" s="264"/>
      <c r="D14" s="148">
        <v>43843</v>
      </c>
      <c r="E14" s="160" t="s">
        <v>40</v>
      </c>
      <c r="F14" s="3">
        <v>0.33333333333333331</v>
      </c>
      <c r="G14" s="3">
        <v>0.8125</v>
      </c>
      <c r="H14" s="3">
        <v>0</v>
      </c>
      <c r="I14" s="5"/>
      <c r="J14" s="5">
        <f t="shared" si="1"/>
        <v>0</v>
      </c>
      <c r="K14" s="21">
        <f t="shared" si="2"/>
        <v>0.45833333333333331</v>
      </c>
      <c r="L14" s="22">
        <f t="shared" si="3"/>
        <v>0.45833333333333331</v>
      </c>
      <c r="M14" s="22">
        <f t="shared" si="4"/>
        <v>-4.1666666666666685E-2</v>
      </c>
      <c r="N14" s="22">
        <f t="shared" si="5"/>
        <v>0</v>
      </c>
      <c r="O14" s="22">
        <f t="shared" si="6"/>
        <v>0.45833333333333331</v>
      </c>
      <c r="P14" s="22">
        <f t="shared" si="7"/>
        <v>0.45833333333333331</v>
      </c>
      <c r="Q14" s="22">
        <f t="shared" si="8"/>
        <v>0.45833333333333331</v>
      </c>
      <c r="R14" s="23">
        <f t="shared" si="9"/>
        <v>0</v>
      </c>
      <c r="S14" s="16">
        <f t="shared" si="10"/>
        <v>-4.166666666666663E-2</v>
      </c>
      <c r="T14" s="22">
        <f t="shared" si="11"/>
        <v>0</v>
      </c>
      <c r="U14" s="21">
        <f t="shared" si="12"/>
        <v>2.083333333333337E-2</v>
      </c>
      <c r="V14" s="22">
        <f t="shared" si="13"/>
        <v>2.083333333333337E-2</v>
      </c>
      <c r="W14" s="24">
        <f t="shared" si="14"/>
        <v>2.083333333333337E-2</v>
      </c>
      <c r="X14" s="21">
        <f t="shared" si="15"/>
        <v>2.083333333333337E-2</v>
      </c>
      <c r="Y14" s="21">
        <f t="shared" si="16"/>
        <v>-2.083333333333337E-2</v>
      </c>
      <c r="Z14" s="69">
        <f t="shared" si="17"/>
        <v>2.083333333333337E-2</v>
      </c>
      <c r="AA14" s="25">
        <f t="shared" si="18"/>
        <v>0</v>
      </c>
      <c r="AB14" s="42"/>
      <c r="AC14" s="42"/>
      <c r="AE14" s="42"/>
      <c r="AF14" s="41"/>
      <c r="AG14" s="42"/>
      <c r="AH14" s="42"/>
      <c r="AI14" s="42"/>
      <c r="AJ14" s="42"/>
      <c r="AM14" s="42"/>
      <c r="AN14" s="42"/>
    </row>
    <row r="15" spans="1:40" ht="15.75" thickBot="1">
      <c r="A15" s="38"/>
      <c r="B15" s="270"/>
      <c r="C15" s="264"/>
      <c r="D15" s="148">
        <v>43844</v>
      </c>
      <c r="E15" s="160" t="s">
        <v>39</v>
      </c>
      <c r="F15" s="3">
        <v>0.20833333333333334</v>
      </c>
      <c r="G15" s="3">
        <v>0.8125</v>
      </c>
      <c r="H15" s="3">
        <v>0</v>
      </c>
      <c r="I15" s="5"/>
      <c r="J15" s="5">
        <f t="shared" si="1"/>
        <v>0</v>
      </c>
      <c r="K15" s="21">
        <f t="shared" si="2"/>
        <v>0.49999999999999989</v>
      </c>
      <c r="L15" s="22">
        <f t="shared" si="3"/>
        <v>0.49999999999999989</v>
      </c>
      <c r="M15" s="22">
        <f t="shared" si="4"/>
        <v>-1.1102230246251565E-16</v>
      </c>
      <c r="N15" s="22">
        <f t="shared" si="5"/>
        <v>0</v>
      </c>
      <c r="O15" s="22">
        <f t="shared" si="6"/>
        <v>0.49999999999999989</v>
      </c>
      <c r="P15" s="22">
        <f t="shared" si="7"/>
        <v>0.49999999999999989</v>
      </c>
      <c r="Q15" s="22">
        <f t="shared" si="8"/>
        <v>0.49999999999999989</v>
      </c>
      <c r="R15" s="23">
        <f t="shared" si="9"/>
        <v>0.49999999999999989</v>
      </c>
      <c r="S15" s="16">
        <f t="shared" si="10"/>
        <v>8.3333333333333343E-2</v>
      </c>
      <c r="T15" s="22">
        <f t="shared" si="11"/>
        <v>8.3333333333333343E-2</v>
      </c>
      <c r="U15" s="21">
        <f t="shared" si="12"/>
        <v>2.083333333333337E-2</v>
      </c>
      <c r="V15" s="22">
        <f t="shared" si="13"/>
        <v>2.083333333333337E-2</v>
      </c>
      <c r="W15" s="24">
        <f t="shared" si="14"/>
        <v>0.10416666666666671</v>
      </c>
      <c r="X15" s="21">
        <f t="shared" si="15"/>
        <v>0.10416666666666671</v>
      </c>
      <c r="Y15" s="21">
        <f t="shared" si="16"/>
        <v>-0.10416666666666671</v>
      </c>
      <c r="Z15" s="69">
        <f t="shared" si="17"/>
        <v>0.10416666666666671</v>
      </c>
      <c r="AA15" s="25">
        <f t="shared" si="18"/>
        <v>0.10416666666666671</v>
      </c>
      <c r="AB15" s="42"/>
      <c r="AC15" s="42"/>
      <c r="AE15" s="42"/>
      <c r="AF15" s="41"/>
      <c r="AG15" s="42"/>
      <c r="AH15" s="42"/>
      <c r="AI15" s="42"/>
      <c r="AJ15" s="42"/>
      <c r="AM15" s="42"/>
      <c r="AN15" s="42"/>
    </row>
    <row r="16" spans="1:40" ht="15.75" thickBot="1">
      <c r="A16" s="38"/>
      <c r="B16" s="91" t="s">
        <v>9</v>
      </c>
      <c r="C16" s="264"/>
      <c r="D16" s="148">
        <v>43845</v>
      </c>
      <c r="E16" s="160" t="s">
        <v>39</v>
      </c>
      <c r="F16" s="3">
        <v>0.33333333333333331</v>
      </c>
      <c r="G16" s="3">
        <v>0.8125</v>
      </c>
      <c r="H16" s="3">
        <v>0</v>
      </c>
      <c r="I16" s="5"/>
      <c r="J16" s="5">
        <f t="shared" si="1"/>
        <v>0</v>
      </c>
      <c r="K16" s="21">
        <f t="shared" si="2"/>
        <v>0.45833333333333331</v>
      </c>
      <c r="L16" s="22">
        <f t="shared" si="3"/>
        <v>0.45833333333333331</v>
      </c>
      <c r="M16" s="22">
        <f t="shared" si="4"/>
        <v>-4.1666666666666685E-2</v>
      </c>
      <c r="N16" s="22">
        <f t="shared" si="5"/>
        <v>0</v>
      </c>
      <c r="O16" s="22">
        <f t="shared" si="6"/>
        <v>0.45833333333333331</v>
      </c>
      <c r="P16" s="22">
        <f t="shared" si="7"/>
        <v>0.45833333333333331</v>
      </c>
      <c r="Q16" s="22">
        <f t="shared" si="8"/>
        <v>0.45833333333333331</v>
      </c>
      <c r="R16" s="23">
        <f t="shared" si="9"/>
        <v>0.45833333333333331</v>
      </c>
      <c r="S16" s="16">
        <f t="shared" si="10"/>
        <v>-4.166666666666663E-2</v>
      </c>
      <c r="T16" s="22">
        <f t="shared" si="11"/>
        <v>0</v>
      </c>
      <c r="U16" s="21">
        <f t="shared" si="12"/>
        <v>2.083333333333337E-2</v>
      </c>
      <c r="V16" s="22">
        <f t="shared" si="13"/>
        <v>2.083333333333337E-2</v>
      </c>
      <c r="W16" s="24">
        <f t="shared" si="14"/>
        <v>2.083333333333337E-2</v>
      </c>
      <c r="X16" s="21">
        <f t="shared" si="15"/>
        <v>2.083333333333337E-2</v>
      </c>
      <c r="Y16" s="21">
        <f t="shared" si="16"/>
        <v>-2.083333333333337E-2</v>
      </c>
      <c r="Z16" s="69">
        <f t="shared" si="17"/>
        <v>2.083333333333337E-2</v>
      </c>
      <c r="AA16" s="25">
        <f t="shared" si="18"/>
        <v>2.083333333333337E-2</v>
      </c>
      <c r="AB16" s="42"/>
      <c r="AC16" s="42"/>
      <c r="AE16" s="42"/>
      <c r="AF16" s="41"/>
      <c r="AG16" s="42"/>
      <c r="AH16" s="42"/>
      <c r="AI16" s="42"/>
      <c r="AJ16" s="42"/>
      <c r="AM16" s="42"/>
      <c r="AN16" s="42"/>
    </row>
    <row r="17" spans="1:40" ht="15.75" thickBot="1">
      <c r="A17" s="38"/>
      <c r="B17" s="270">
        <f>SUM(AA2:AA32)</f>
        <v>4.7847222222222223</v>
      </c>
      <c r="C17" s="264"/>
      <c r="D17" s="148">
        <v>43846</v>
      </c>
      <c r="E17" s="160" t="s">
        <v>39</v>
      </c>
      <c r="F17" s="3">
        <v>0.33333333333333331</v>
      </c>
      <c r="G17" s="3">
        <v>0.8125</v>
      </c>
      <c r="H17" s="3">
        <v>0</v>
      </c>
      <c r="I17" s="5"/>
      <c r="J17" s="5">
        <f t="shared" si="1"/>
        <v>0</v>
      </c>
      <c r="K17" s="21">
        <f t="shared" si="2"/>
        <v>0.45833333333333331</v>
      </c>
      <c r="L17" s="22">
        <f t="shared" si="3"/>
        <v>0.45833333333333331</v>
      </c>
      <c r="M17" s="22">
        <f t="shared" si="4"/>
        <v>-4.1666666666666685E-2</v>
      </c>
      <c r="N17" s="22">
        <f t="shared" si="5"/>
        <v>0</v>
      </c>
      <c r="O17" s="22">
        <f t="shared" si="6"/>
        <v>0.45833333333333331</v>
      </c>
      <c r="P17" s="22">
        <f t="shared" si="7"/>
        <v>0.45833333333333331</v>
      </c>
      <c r="Q17" s="22">
        <f t="shared" si="8"/>
        <v>0.45833333333333331</v>
      </c>
      <c r="R17" s="23">
        <f t="shared" si="9"/>
        <v>0.45833333333333331</v>
      </c>
      <c r="S17" s="16">
        <f t="shared" si="10"/>
        <v>-4.166666666666663E-2</v>
      </c>
      <c r="T17" s="22">
        <f t="shared" si="11"/>
        <v>0</v>
      </c>
      <c r="U17" s="21">
        <f t="shared" si="12"/>
        <v>2.083333333333337E-2</v>
      </c>
      <c r="V17" s="22">
        <f t="shared" si="13"/>
        <v>2.083333333333337E-2</v>
      </c>
      <c r="W17" s="24">
        <f t="shared" si="14"/>
        <v>2.083333333333337E-2</v>
      </c>
      <c r="X17" s="21">
        <f t="shared" si="15"/>
        <v>2.083333333333337E-2</v>
      </c>
      <c r="Y17" s="21">
        <f t="shared" si="16"/>
        <v>-2.083333333333337E-2</v>
      </c>
      <c r="Z17" s="69">
        <f t="shared" si="17"/>
        <v>2.083333333333337E-2</v>
      </c>
      <c r="AA17" s="25">
        <f t="shared" si="18"/>
        <v>2.083333333333337E-2</v>
      </c>
      <c r="AB17" s="42"/>
      <c r="AC17" s="42"/>
      <c r="AE17" s="42"/>
      <c r="AF17" s="41"/>
      <c r="AG17" s="42"/>
      <c r="AH17" s="42"/>
      <c r="AI17" s="42"/>
      <c r="AJ17" s="42"/>
      <c r="AM17" s="42"/>
      <c r="AN17" s="42"/>
    </row>
    <row r="18" spans="1:40" ht="15.75" thickBot="1">
      <c r="A18" s="38"/>
      <c r="B18" s="270"/>
      <c r="C18" s="264"/>
      <c r="D18" s="148">
        <v>43847</v>
      </c>
      <c r="E18" s="160" t="s">
        <v>40</v>
      </c>
      <c r="F18" s="3">
        <v>0.25</v>
      </c>
      <c r="G18" s="3">
        <v>0.8125</v>
      </c>
      <c r="H18" s="3">
        <v>0</v>
      </c>
      <c r="I18" s="5"/>
      <c r="J18" s="5">
        <f t="shared" si="1"/>
        <v>0</v>
      </c>
      <c r="K18" s="21">
        <f t="shared" si="2"/>
        <v>0.49999999999999994</v>
      </c>
      <c r="L18" s="22">
        <f t="shared" si="3"/>
        <v>0.49999999999999994</v>
      </c>
      <c r="M18" s="22">
        <f t="shared" si="4"/>
        <v>-5.5511151231257827E-17</v>
      </c>
      <c r="N18" s="22">
        <f t="shared" si="5"/>
        <v>0</v>
      </c>
      <c r="O18" s="22">
        <f t="shared" si="6"/>
        <v>0.49999999999999994</v>
      </c>
      <c r="P18" s="22">
        <f t="shared" si="7"/>
        <v>0.49999999999999994</v>
      </c>
      <c r="Q18" s="22">
        <f t="shared" si="8"/>
        <v>0.49999999999999994</v>
      </c>
      <c r="R18" s="23">
        <f t="shared" si="9"/>
        <v>0</v>
      </c>
      <c r="S18" s="16">
        <f t="shared" si="10"/>
        <v>4.1666666666666685E-2</v>
      </c>
      <c r="T18" s="22">
        <f t="shared" si="11"/>
        <v>4.1666666666666685E-2</v>
      </c>
      <c r="U18" s="21">
        <f t="shared" si="12"/>
        <v>2.083333333333337E-2</v>
      </c>
      <c r="V18" s="22">
        <f t="shared" si="13"/>
        <v>2.083333333333337E-2</v>
      </c>
      <c r="W18" s="24">
        <f t="shared" si="14"/>
        <v>6.2500000000000056E-2</v>
      </c>
      <c r="X18" s="21">
        <f t="shared" si="15"/>
        <v>6.2500000000000056E-2</v>
      </c>
      <c r="Y18" s="21">
        <f t="shared" si="16"/>
        <v>-6.2500000000000056E-2</v>
      </c>
      <c r="Z18" s="69">
        <f t="shared" si="17"/>
        <v>6.2500000000000056E-2</v>
      </c>
      <c r="AA18" s="25">
        <f t="shared" si="18"/>
        <v>0</v>
      </c>
      <c r="AB18" s="42"/>
      <c r="AC18" s="42"/>
      <c r="AE18" s="42"/>
      <c r="AF18" s="41"/>
      <c r="AG18" s="42"/>
      <c r="AH18" s="42"/>
      <c r="AI18" s="42"/>
      <c r="AJ18" s="42"/>
      <c r="AM18" s="42"/>
      <c r="AN18" s="42"/>
    </row>
    <row r="19" spans="1:40" ht="15.75" thickBot="1">
      <c r="A19" s="38"/>
      <c r="B19" s="270"/>
      <c r="C19" s="264"/>
      <c r="D19" s="93">
        <v>43848</v>
      </c>
      <c r="E19" s="160" t="s">
        <v>39</v>
      </c>
      <c r="F19" s="3">
        <v>0.33333333333333331</v>
      </c>
      <c r="G19" s="3">
        <v>0.8125</v>
      </c>
      <c r="H19" s="3">
        <v>0</v>
      </c>
      <c r="I19" s="5">
        <f t="shared" si="0"/>
        <v>0.47916666666666669</v>
      </c>
      <c r="J19" s="5">
        <f t="shared" si="1"/>
        <v>0.47916666666666669</v>
      </c>
      <c r="K19" s="21">
        <f t="shared" si="2"/>
        <v>0.45833333333333331</v>
      </c>
      <c r="L19" s="22">
        <f t="shared" si="3"/>
        <v>0.45833333333333331</v>
      </c>
      <c r="M19" s="22">
        <f t="shared" si="4"/>
        <v>-4.1666666666666685E-2</v>
      </c>
      <c r="N19" s="22">
        <f t="shared" si="5"/>
        <v>0</v>
      </c>
      <c r="O19" s="22">
        <f t="shared" si="6"/>
        <v>0.45833333333333331</v>
      </c>
      <c r="P19" s="22">
        <f t="shared" si="7"/>
        <v>-2.083333333333337E-2</v>
      </c>
      <c r="Q19" s="22">
        <f t="shared" si="8"/>
        <v>0</v>
      </c>
      <c r="R19" s="23">
        <f t="shared" si="9"/>
        <v>0</v>
      </c>
      <c r="S19" s="16">
        <f t="shared" si="10"/>
        <v>-4.166666666666663E-2</v>
      </c>
      <c r="T19" s="22">
        <f t="shared" si="11"/>
        <v>0</v>
      </c>
      <c r="U19" s="21">
        <f t="shared" si="12"/>
        <v>2.083333333333337E-2</v>
      </c>
      <c r="V19" s="22">
        <f t="shared" si="13"/>
        <v>2.083333333333337E-2</v>
      </c>
      <c r="W19" s="24">
        <f t="shared" si="14"/>
        <v>2.083333333333337E-2</v>
      </c>
      <c r="X19" s="21">
        <f t="shared" si="15"/>
        <v>2.083333333333337E-2</v>
      </c>
      <c r="Y19" s="21">
        <f t="shared" si="16"/>
        <v>0.45833333333333331</v>
      </c>
      <c r="Z19" s="69">
        <f t="shared" si="17"/>
        <v>0.45833333333333331</v>
      </c>
      <c r="AA19" s="25">
        <f t="shared" si="18"/>
        <v>0.45833333333333331</v>
      </c>
      <c r="AB19" s="42"/>
      <c r="AC19" s="42"/>
      <c r="AE19" s="42"/>
      <c r="AF19" s="41"/>
      <c r="AG19" s="42"/>
      <c r="AH19" s="42"/>
      <c r="AI19" s="42"/>
      <c r="AJ19" s="42"/>
      <c r="AM19" s="42"/>
      <c r="AN19" s="42"/>
    </row>
    <row r="20" spans="1:40" s="159" customFormat="1" ht="15.75" thickBot="1">
      <c r="B20" s="270"/>
      <c r="C20" s="264"/>
      <c r="D20" s="93">
        <v>43849</v>
      </c>
      <c r="E20" s="160" t="s">
        <v>39</v>
      </c>
      <c r="F20" s="3">
        <v>0.33333333333333331</v>
      </c>
      <c r="G20" s="3">
        <v>0.8125</v>
      </c>
      <c r="H20" s="3">
        <v>0</v>
      </c>
      <c r="I20" s="5">
        <f t="shared" si="0"/>
        <v>0.47916666666666669</v>
      </c>
      <c r="J20" s="5">
        <f t="shared" si="1"/>
        <v>0.47916666666666669</v>
      </c>
      <c r="K20" s="21">
        <f t="shared" si="2"/>
        <v>0.45833333333333331</v>
      </c>
      <c r="L20" s="22">
        <f t="shared" si="3"/>
        <v>0.45833333333333331</v>
      </c>
      <c r="M20" s="22">
        <f t="shared" si="4"/>
        <v>-4.1666666666666685E-2</v>
      </c>
      <c r="N20" s="22">
        <f t="shared" si="5"/>
        <v>0</v>
      </c>
      <c r="O20" s="22">
        <f t="shared" si="6"/>
        <v>0.45833333333333331</v>
      </c>
      <c r="P20" s="22">
        <f t="shared" si="7"/>
        <v>-2.083333333333337E-2</v>
      </c>
      <c r="Q20" s="22">
        <f t="shared" si="8"/>
        <v>0</v>
      </c>
      <c r="R20" s="23">
        <f t="shared" si="9"/>
        <v>0</v>
      </c>
      <c r="S20" s="16">
        <f t="shared" si="10"/>
        <v>-4.166666666666663E-2</v>
      </c>
      <c r="T20" s="22">
        <f t="shared" si="11"/>
        <v>0</v>
      </c>
      <c r="U20" s="21">
        <f t="shared" si="12"/>
        <v>2.083333333333337E-2</v>
      </c>
      <c r="V20" s="22">
        <f t="shared" si="13"/>
        <v>2.083333333333337E-2</v>
      </c>
      <c r="W20" s="24">
        <f t="shared" si="14"/>
        <v>2.083333333333337E-2</v>
      </c>
      <c r="X20" s="21">
        <f t="shared" si="15"/>
        <v>2.083333333333337E-2</v>
      </c>
      <c r="Y20" s="21">
        <f t="shared" si="16"/>
        <v>0.45833333333333331</v>
      </c>
      <c r="Z20" s="69">
        <f t="shared" si="17"/>
        <v>0.45833333333333331</v>
      </c>
      <c r="AA20" s="25">
        <f t="shared" si="18"/>
        <v>0.45833333333333331</v>
      </c>
    </row>
    <row r="21" spans="1:40" s="159" customFormat="1" ht="15.75" thickBot="1">
      <c r="B21" s="270"/>
      <c r="C21" s="264"/>
      <c r="D21" s="148">
        <v>43850</v>
      </c>
      <c r="E21" s="160" t="s">
        <v>39</v>
      </c>
      <c r="F21" s="3">
        <v>0.33333333333333331</v>
      </c>
      <c r="G21" s="3">
        <v>0.8125</v>
      </c>
      <c r="H21" s="3">
        <v>0</v>
      </c>
      <c r="I21" s="5"/>
      <c r="J21" s="5">
        <f t="shared" si="1"/>
        <v>0</v>
      </c>
      <c r="K21" s="21">
        <f t="shared" si="2"/>
        <v>0.45833333333333331</v>
      </c>
      <c r="L21" s="22">
        <f t="shared" si="3"/>
        <v>0.45833333333333331</v>
      </c>
      <c r="M21" s="22">
        <f t="shared" si="4"/>
        <v>-4.1666666666666685E-2</v>
      </c>
      <c r="N21" s="22">
        <f t="shared" si="5"/>
        <v>0</v>
      </c>
      <c r="O21" s="22">
        <f t="shared" si="6"/>
        <v>0.45833333333333331</v>
      </c>
      <c r="P21" s="22">
        <f t="shared" si="7"/>
        <v>0.45833333333333331</v>
      </c>
      <c r="Q21" s="22">
        <f t="shared" si="8"/>
        <v>0.45833333333333331</v>
      </c>
      <c r="R21" s="23">
        <f t="shared" si="9"/>
        <v>0.45833333333333331</v>
      </c>
      <c r="S21" s="16">
        <f t="shared" si="10"/>
        <v>-4.166666666666663E-2</v>
      </c>
      <c r="T21" s="22">
        <f t="shared" si="11"/>
        <v>0</v>
      </c>
      <c r="U21" s="21">
        <f t="shared" si="12"/>
        <v>2.083333333333337E-2</v>
      </c>
      <c r="V21" s="22">
        <f t="shared" si="13"/>
        <v>2.083333333333337E-2</v>
      </c>
      <c r="W21" s="24">
        <f t="shared" si="14"/>
        <v>2.083333333333337E-2</v>
      </c>
      <c r="X21" s="21">
        <f t="shared" si="15"/>
        <v>2.083333333333337E-2</v>
      </c>
      <c r="Y21" s="21">
        <f t="shared" si="16"/>
        <v>-2.083333333333337E-2</v>
      </c>
      <c r="Z21" s="69">
        <f t="shared" si="17"/>
        <v>2.083333333333337E-2</v>
      </c>
      <c r="AA21" s="25">
        <f t="shared" si="18"/>
        <v>2.083333333333337E-2</v>
      </c>
    </row>
    <row r="22" spans="1:40" ht="15.75" thickBot="1">
      <c r="A22" s="38"/>
      <c r="B22" s="270"/>
      <c r="C22" s="264"/>
      <c r="D22" s="148">
        <v>43851</v>
      </c>
      <c r="E22" s="160" t="s">
        <v>39</v>
      </c>
      <c r="F22" s="3">
        <v>0.33333333333333331</v>
      </c>
      <c r="G22" s="3">
        <v>0.8125</v>
      </c>
      <c r="H22" s="3">
        <v>0</v>
      </c>
      <c r="I22" s="5"/>
      <c r="J22" s="5">
        <f t="shared" si="1"/>
        <v>0</v>
      </c>
      <c r="K22" s="21">
        <f t="shared" si="2"/>
        <v>0.45833333333333331</v>
      </c>
      <c r="L22" s="22">
        <f t="shared" si="3"/>
        <v>0.45833333333333331</v>
      </c>
      <c r="M22" s="22">
        <f t="shared" si="4"/>
        <v>-4.1666666666666685E-2</v>
      </c>
      <c r="N22" s="22">
        <f t="shared" si="5"/>
        <v>0</v>
      </c>
      <c r="O22" s="22">
        <f t="shared" si="6"/>
        <v>0.45833333333333331</v>
      </c>
      <c r="P22" s="22">
        <f t="shared" si="7"/>
        <v>0.45833333333333331</v>
      </c>
      <c r="Q22" s="22">
        <f t="shared" si="8"/>
        <v>0.45833333333333331</v>
      </c>
      <c r="R22" s="23">
        <f t="shared" si="9"/>
        <v>0.45833333333333331</v>
      </c>
      <c r="S22" s="16">
        <f t="shared" si="10"/>
        <v>-4.166666666666663E-2</v>
      </c>
      <c r="T22" s="22">
        <f t="shared" si="11"/>
        <v>0</v>
      </c>
      <c r="U22" s="21">
        <f t="shared" si="12"/>
        <v>2.083333333333337E-2</v>
      </c>
      <c r="V22" s="22">
        <f t="shared" si="13"/>
        <v>2.083333333333337E-2</v>
      </c>
      <c r="W22" s="24">
        <f t="shared" si="14"/>
        <v>2.083333333333337E-2</v>
      </c>
      <c r="X22" s="21">
        <f t="shared" si="15"/>
        <v>2.083333333333337E-2</v>
      </c>
      <c r="Y22" s="21">
        <f t="shared" si="16"/>
        <v>-2.083333333333337E-2</v>
      </c>
      <c r="Z22" s="69">
        <f t="shared" si="17"/>
        <v>2.083333333333337E-2</v>
      </c>
      <c r="AA22" s="25">
        <f t="shared" si="18"/>
        <v>2.083333333333337E-2</v>
      </c>
      <c r="AB22" s="42"/>
      <c r="AC22" s="42"/>
      <c r="AE22" s="42"/>
      <c r="AF22" s="41"/>
      <c r="AG22" s="42"/>
      <c r="AH22" s="42"/>
      <c r="AI22" s="42"/>
      <c r="AJ22" s="42"/>
      <c r="AM22" s="42"/>
      <c r="AN22" s="42"/>
    </row>
    <row r="23" spans="1:40" ht="15.75" thickBot="1">
      <c r="A23" s="38"/>
      <c r="B23" s="270"/>
      <c r="C23" s="264"/>
      <c r="D23" s="148">
        <v>43852</v>
      </c>
      <c r="E23" s="160" t="s">
        <v>39</v>
      </c>
      <c r="F23" s="3">
        <v>0.33333333333333331</v>
      </c>
      <c r="G23" s="3">
        <v>0.8125</v>
      </c>
      <c r="H23" s="3">
        <v>0</v>
      </c>
      <c r="I23" s="5"/>
      <c r="J23" s="5">
        <f t="shared" si="1"/>
        <v>0</v>
      </c>
      <c r="K23" s="21">
        <f t="shared" si="2"/>
        <v>0.45833333333333331</v>
      </c>
      <c r="L23" s="22">
        <f t="shared" si="3"/>
        <v>0.45833333333333331</v>
      </c>
      <c r="M23" s="22">
        <f t="shared" si="4"/>
        <v>-4.1666666666666685E-2</v>
      </c>
      <c r="N23" s="22">
        <f t="shared" si="5"/>
        <v>0</v>
      </c>
      <c r="O23" s="22">
        <f t="shared" si="6"/>
        <v>0.45833333333333331</v>
      </c>
      <c r="P23" s="22">
        <f t="shared" si="7"/>
        <v>0.45833333333333331</v>
      </c>
      <c r="Q23" s="22">
        <f t="shared" si="8"/>
        <v>0.45833333333333331</v>
      </c>
      <c r="R23" s="23">
        <f t="shared" si="9"/>
        <v>0.45833333333333331</v>
      </c>
      <c r="S23" s="16">
        <f t="shared" si="10"/>
        <v>-4.166666666666663E-2</v>
      </c>
      <c r="T23" s="22">
        <f t="shared" si="11"/>
        <v>0</v>
      </c>
      <c r="U23" s="21">
        <f t="shared" si="12"/>
        <v>2.083333333333337E-2</v>
      </c>
      <c r="V23" s="22">
        <f t="shared" si="13"/>
        <v>2.083333333333337E-2</v>
      </c>
      <c r="W23" s="24">
        <f t="shared" si="14"/>
        <v>2.083333333333337E-2</v>
      </c>
      <c r="X23" s="21">
        <f t="shared" si="15"/>
        <v>2.083333333333337E-2</v>
      </c>
      <c r="Y23" s="21">
        <f t="shared" si="16"/>
        <v>-2.083333333333337E-2</v>
      </c>
      <c r="Z23" s="69">
        <f t="shared" si="17"/>
        <v>2.083333333333337E-2</v>
      </c>
      <c r="AA23" s="25">
        <f t="shared" si="18"/>
        <v>2.083333333333337E-2</v>
      </c>
      <c r="AB23" s="42"/>
      <c r="AC23" s="42"/>
      <c r="AE23" s="42"/>
      <c r="AF23" s="41"/>
      <c r="AG23" s="42"/>
      <c r="AH23" s="42"/>
      <c r="AI23" s="42"/>
      <c r="AJ23" s="42"/>
      <c r="AM23" s="42"/>
      <c r="AN23" s="42"/>
    </row>
    <row r="24" spans="1:40" ht="15.75" thickBot="1">
      <c r="A24" s="38"/>
      <c r="B24" s="270"/>
      <c r="C24" s="264"/>
      <c r="D24" s="148">
        <v>43853</v>
      </c>
      <c r="E24" s="160" t="s">
        <v>39</v>
      </c>
      <c r="F24" s="3">
        <v>0.33333333333333331</v>
      </c>
      <c r="G24" s="3">
        <v>0.8125</v>
      </c>
      <c r="H24" s="3">
        <v>0</v>
      </c>
      <c r="I24" s="5"/>
      <c r="J24" s="5">
        <f t="shared" si="1"/>
        <v>0</v>
      </c>
      <c r="K24" s="21">
        <f t="shared" si="2"/>
        <v>0.45833333333333331</v>
      </c>
      <c r="L24" s="22">
        <f t="shared" si="3"/>
        <v>0.45833333333333331</v>
      </c>
      <c r="M24" s="22">
        <f t="shared" si="4"/>
        <v>-4.1666666666666685E-2</v>
      </c>
      <c r="N24" s="22">
        <f t="shared" si="5"/>
        <v>0</v>
      </c>
      <c r="O24" s="22">
        <f t="shared" si="6"/>
        <v>0.45833333333333331</v>
      </c>
      <c r="P24" s="22">
        <f t="shared" si="7"/>
        <v>0.45833333333333331</v>
      </c>
      <c r="Q24" s="22">
        <f t="shared" si="8"/>
        <v>0.45833333333333331</v>
      </c>
      <c r="R24" s="23">
        <f t="shared" si="9"/>
        <v>0.45833333333333331</v>
      </c>
      <c r="S24" s="16">
        <f t="shared" si="10"/>
        <v>-4.166666666666663E-2</v>
      </c>
      <c r="T24" s="22">
        <f t="shared" si="11"/>
        <v>0</v>
      </c>
      <c r="U24" s="21">
        <f t="shared" si="12"/>
        <v>2.083333333333337E-2</v>
      </c>
      <c r="V24" s="22">
        <f t="shared" si="13"/>
        <v>2.083333333333337E-2</v>
      </c>
      <c r="W24" s="24">
        <f t="shared" si="14"/>
        <v>2.083333333333337E-2</v>
      </c>
      <c r="X24" s="21">
        <f t="shared" si="15"/>
        <v>2.083333333333337E-2</v>
      </c>
      <c r="Y24" s="21">
        <f t="shared" si="16"/>
        <v>-2.083333333333337E-2</v>
      </c>
      <c r="Z24" s="69">
        <f t="shared" si="17"/>
        <v>2.083333333333337E-2</v>
      </c>
      <c r="AA24" s="25">
        <f t="shared" si="18"/>
        <v>2.083333333333337E-2</v>
      </c>
      <c r="AB24" s="42"/>
      <c r="AC24" s="42"/>
      <c r="AE24" s="42"/>
      <c r="AF24" s="41"/>
      <c r="AG24" s="42"/>
      <c r="AH24" s="42"/>
      <c r="AI24" s="42"/>
      <c r="AJ24" s="42"/>
      <c r="AM24" s="42"/>
      <c r="AN24" s="42"/>
    </row>
    <row r="25" spans="1:40" ht="15.75" thickBot="1">
      <c r="A25" s="38"/>
      <c r="B25" s="270"/>
      <c r="C25" s="264"/>
      <c r="D25" s="148">
        <v>43854</v>
      </c>
      <c r="E25" s="160" t="s">
        <v>39</v>
      </c>
      <c r="F25" s="3">
        <v>0.25</v>
      </c>
      <c r="G25" s="3">
        <v>0.8125</v>
      </c>
      <c r="H25" s="3">
        <v>0</v>
      </c>
      <c r="I25" s="5"/>
      <c r="J25" s="5">
        <f t="shared" si="1"/>
        <v>0</v>
      </c>
      <c r="K25" s="21">
        <f t="shared" si="2"/>
        <v>0.49999999999999994</v>
      </c>
      <c r="L25" s="22">
        <f t="shared" si="3"/>
        <v>0.49999999999999994</v>
      </c>
      <c r="M25" s="22">
        <f t="shared" si="4"/>
        <v>-5.5511151231257827E-17</v>
      </c>
      <c r="N25" s="22">
        <f t="shared" si="5"/>
        <v>0</v>
      </c>
      <c r="O25" s="22">
        <f t="shared" si="6"/>
        <v>0.49999999999999994</v>
      </c>
      <c r="P25" s="22">
        <f t="shared" si="7"/>
        <v>0.49999999999999994</v>
      </c>
      <c r="Q25" s="22">
        <f t="shared" si="8"/>
        <v>0.49999999999999994</v>
      </c>
      <c r="R25" s="23">
        <f t="shared" si="9"/>
        <v>0.49999999999999994</v>
      </c>
      <c r="S25" s="16">
        <f t="shared" si="10"/>
        <v>4.1666666666666685E-2</v>
      </c>
      <c r="T25" s="22">
        <f t="shared" si="11"/>
        <v>4.1666666666666685E-2</v>
      </c>
      <c r="U25" s="21">
        <f t="shared" si="12"/>
        <v>2.083333333333337E-2</v>
      </c>
      <c r="V25" s="22">
        <f t="shared" si="13"/>
        <v>2.083333333333337E-2</v>
      </c>
      <c r="W25" s="24">
        <f t="shared" si="14"/>
        <v>6.2500000000000056E-2</v>
      </c>
      <c r="X25" s="21">
        <f t="shared" si="15"/>
        <v>6.2500000000000056E-2</v>
      </c>
      <c r="Y25" s="21">
        <f t="shared" si="16"/>
        <v>-6.2500000000000056E-2</v>
      </c>
      <c r="Z25" s="69">
        <f t="shared" si="17"/>
        <v>6.2500000000000056E-2</v>
      </c>
      <c r="AA25" s="25">
        <f t="shared" si="18"/>
        <v>6.2500000000000056E-2</v>
      </c>
      <c r="AB25" s="42"/>
      <c r="AC25" s="42"/>
      <c r="AE25" s="42"/>
      <c r="AF25" s="41"/>
      <c r="AG25" s="42"/>
      <c r="AH25" s="42"/>
      <c r="AI25" s="42"/>
      <c r="AJ25" s="42"/>
      <c r="AM25" s="42"/>
      <c r="AN25" s="42"/>
    </row>
    <row r="26" spans="1:40" ht="15.75" thickBot="1">
      <c r="A26" s="38"/>
      <c r="B26" s="270"/>
      <c r="C26" s="264"/>
      <c r="D26" s="93">
        <v>43855</v>
      </c>
      <c r="E26" s="160" t="s">
        <v>39</v>
      </c>
      <c r="F26" s="3">
        <v>0.33333333333333331</v>
      </c>
      <c r="G26" s="3">
        <v>0.8125</v>
      </c>
      <c r="H26" s="3">
        <v>0</v>
      </c>
      <c r="I26" s="5">
        <f t="shared" si="0"/>
        <v>0.47916666666666669</v>
      </c>
      <c r="J26" s="5">
        <f t="shared" si="1"/>
        <v>0.47916666666666669</v>
      </c>
      <c r="K26" s="21">
        <f t="shared" si="2"/>
        <v>0.45833333333333331</v>
      </c>
      <c r="L26" s="22">
        <f t="shared" si="3"/>
        <v>0.45833333333333331</v>
      </c>
      <c r="M26" s="22">
        <f t="shared" si="4"/>
        <v>-4.1666666666666685E-2</v>
      </c>
      <c r="N26" s="22">
        <f t="shared" si="5"/>
        <v>0</v>
      </c>
      <c r="O26" s="22">
        <f t="shared" si="6"/>
        <v>0.45833333333333331</v>
      </c>
      <c r="P26" s="22">
        <f t="shared" si="7"/>
        <v>-2.083333333333337E-2</v>
      </c>
      <c r="Q26" s="22">
        <f t="shared" si="8"/>
        <v>0</v>
      </c>
      <c r="R26" s="23">
        <f t="shared" si="9"/>
        <v>0</v>
      </c>
      <c r="S26" s="16">
        <f t="shared" si="10"/>
        <v>-4.166666666666663E-2</v>
      </c>
      <c r="T26" s="22">
        <f t="shared" si="11"/>
        <v>0</v>
      </c>
      <c r="U26" s="21">
        <f t="shared" si="12"/>
        <v>2.083333333333337E-2</v>
      </c>
      <c r="V26" s="22">
        <f t="shared" si="13"/>
        <v>2.083333333333337E-2</v>
      </c>
      <c r="W26" s="24">
        <f t="shared" si="14"/>
        <v>2.083333333333337E-2</v>
      </c>
      <c r="X26" s="21">
        <f t="shared" si="15"/>
        <v>2.083333333333337E-2</v>
      </c>
      <c r="Y26" s="21">
        <f t="shared" si="16"/>
        <v>0.45833333333333331</v>
      </c>
      <c r="Z26" s="69">
        <f t="shared" si="17"/>
        <v>0.45833333333333331</v>
      </c>
      <c r="AA26" s="25">
        <f t="shared" si="18"/>
        <v>0.45833333333333331</v>
      </c>
      <c r="AB26" s="42"/>
      <c r="AC26" s="42"/>
      <c r="AE26" s="42"/>
      <c r="AF26" s="41"/>
      <c r="AG26" s="42"/>
      <c r="AH26" s="42"/>
      <c r="AI26" s="42"/>
      <c r="AJ26" s="42"/>
      <c r="AM26" s="42"/>
      <c r="AN26" s="42"/>
    </row>
    <row r="27" spans="1:40" ht="15.75" thickBot="1">
      <c r="A27" s="38"/>
      <c r="B27" s="270"/>
      <c r="C27" s="264"/>
      <c r="D27" s="93">
        <v>43856</v>
      </c>
      <c r="E27" s="160" t="s">
        <v>39</v>
      </c>
      <c r="F27" s="3">
        <v>0.33333333333333331</v>
      </c>
      <c r="G27" s="3">
        <v>0.8125</v>
      </c>
      <c r="H27" s="3">
        <v>0</v>
      </c>
      <c r="I27" s="5">
        <f t="shared" si="0"/>
        <v>0.47916666666666669</v>
      </c>
      <c r="J27" s="5">
        <f t="shared" si="1"/>
        <v>0.47916666666666669</v>
      </c>
      <c r="K27" s="21">
        <f t="shared" si="2"/>
        <v>0.45833333333333331</v>
      </c>
      <c r="L27" s="22">
        <f t="shared" si="3"/>
        <v>0.45833333333333331</v>
      </c>
      <c r="M27" s="22">
        <f t="shared" si="4"/>
        <v>-4.1666666666666685E-2</v>
      </c>
      <c r="N27" s="22">
        <f t="shared" si="5"/>
        <v>0</v>
      </c>
      <c r="O27" s="22">
        <f t="shared" si="6"/>
        <v>0.45833333333333331</v>
      </c>
      <c r="P27" s="22">
        <f t="shared" si="7"/>
        <v>-2.083333333333337E-2</v>
      </c>
      <c r="Q27" s="22">
        <f t="shared" si="8"/>
        <v>0</v>
      </c>
      <c r="R27" s="23">
        <f t="shared" si="9"/>
        <v>0</v>
      </c>
      <c r="S27" s="16">
        <f t="shared" si="10"/>
        <v>-4.166666666666663E-2</v>
      </c>
      <c r="T27" s="22">
        <f t="shared" si="11"/>
        <v>0</v>
      </c>
      <c r="U27" s="21">
        <f t="shared" si="12"/>
        <v>2.083333333333337E-2</v>
      </c>
      <c r="V27" s="22">
        <f t="shared" si="13"/>
        <v>2.083333333333337E-2</v>
      </c>
      <c r="W27" s="24">
        <f t="shared" si="14"/>
        <v>2.083333333333337E-2</v>
      </c>
      <c r="X27" s="21">
        <f t="shared" si="15"/>
        <v>2.083333333333337E-2</v>
      </c>
      <c r="Y27" s="21">
        <f t="shared" si="16"/>
        <v>0.45833333333333331</v>
      </c>
      <c r="Z27" s="69">
        <f t="shared" si="17"/>
        <v>0.45833333333333331</v>
      </c>
      <c r="AA27" s="25">
        <f t="shared" si="18"/>
        <v>0.45833333333333331</v>
      </c>
      <c r="AB27" s="42"/>
      <c r="AC27" s="42"/>
      <c r="AE27" s="42"/>
      <c r="AF27" s="41"/>
      <c r="AG27" s="42"/>
      <c r="AH27" s="42"/>
      <c r="AI27" s="42"/>
      <c r="AJ27" s="42"/>
      <c r="AM27" s="42"/>
      <c r="AN27" s="42"/>
    </row>
    <row r="28" spans="1:40" ht="15.75" thickBot="1">
      <c r="A28" s="38"/>
      <c r="B28" s="270"/>
      <c r="C28" s="264"/>
      <c r="D28" s="148">
        <v>43857</v>
      </c>
      <c r="E28" s="160" t="s">
        <v>39</v>
      </c>
      <c r="F28" s="3">
        <v>0.33333333333333331</v>
      </c>
      <c r="G28" s="3">
        <v>0.8125</v>
      </c>
      <c r="H28" s="3">
        <v>0</v>
      </c>
      <c r="I28" s="5"/>
      <c r="J28" s="5">
        <f t="shared" si="1"/>
        <v>0</v>
      </c>
      <c r="K28" s="21">
        <f t="shared" si="2"/>
        <v>0.45833333333333331</v>
      </c>
      <c r="L28" s="22">
        <f t="shared" si="3"/>
        <v>0.45833333333333331</v>
      </c>
      <c r="M28" s="22">
        <f t="shared" si="4"/>
        <v>-4.1666666666666685E-2</v>
      </c>
      <c r="N28" s="22">
        <f t="shared" si="5"/>
        <v>0</v>
      </c>
      <c r="O28" s="22">
        <f t="shared" si="6"/>
        <v>0.45833333333333331</v>
      </c>
      <c r="P28" s="22">
        <f t="shared" si="7"/>
        <v>0.45833333333333331</v>
      </c>
      <c r="Q28" s="22">
        <f t="shared" si="8"/>
        <v>0.45833333333333331</v>
      </c>
      <c r="R28" s="23">
        <f t="shared" si="9"/>
        <v>0.45833333333333331</v>
      </c>
      <c r="S28" s="16">
        <f t="shared" si="10"/>
        <v>-4.166666666666663E-2</v>
      </c>
      <c r="T28" s="22">
        <f t="shared" si="11"/>
        <v>0</v>
      </c>
      <c r="U28" s="21">
        <f t="shared" si="12"/>
        <v>2.083333333333337E-2</v>
      </c>
      <c r="V28" s="22">
        <f t="shared" si="13"/>
        <v>2.083333333333337E-2</v>
      </c>
      <c r="W28" s="24">
        <f t="shared" si="14"/>
        <v>2.083333333333337E-2</v>
      </c>
      <c r="X28" s="21">
        <f t="shared" si="15"/>
        <v>2.083333333333337E-2</v>
      </c>
      <c r="Y28" s="21">
        <f t="shared" si="16"/>
        <v>-2.083333333333337E-2</v>
      </c>
      <c r="Z28" s="69">
        <f t="shared" si="17"/>
        <v>2.083333333333337E-2</v>
      </c>
      <c r="AA28" s="25">
        <f t="shared" si="18"/>
        <v>2.083333333333337E-2</v>
      </c>
      <c r="AB28" s="42"/>
      <c r="AC28" s="42"/>
      <c r="AE28" s="42"/>
      <c r="AF28" s="41"/>
      <c r="AG28" s="42"/>
      <c r="AH28" s="42"/>
      <c r="AI28" s="42"/>
      <c r="AJ28" s="42"/>
      <c r="AM28" s="42"/>
      <c r="AN28" s="42"/>
    </row>
    <row r="29" spans="1:40" ht="15.75" thickBot="1">
      <c r="A29" s="38"/>
      <c r="B29" s="270"/>
      <c r="C29" s="264"/>
      <c r="D29" s="148">
        <v>43858</v>
      </c>
      <c r="E29" s="160" t="s">
        <v>39</v>
      </c>
      <c r="F29" s="3">
        <v>0.33333333333333331</v>
      </c>
      <c r="G29" s="3">
        <v>0.8125</v>
      </c>
      <c r="H29" s="3">
        <v>0</v>
      </c>
      <c r="I29" s="5"/>
      <c r="J29" s="5">
        <f t="shared" si="1"/>
        <v>0</v>
      </c>
      <c r="K29" s="21">
        <f t="shared" si="2"/>
        <v>0.45833333333333331</v>
      </c>
      <c r="L29" s="22">
        <f t="shared" si="3"/>
        <v>0.45833333333333331</v>
      </c>
      <c r="M29" s="22">
        <f t="shared" si="4"/>
        <v>-4.1666666666666685E-2</v>
      </c>
      <c r="N29" s="22">
        <f t="shared" si="5"/>
        <v>0</v>
      </c>
      <c r="O29" s="22">
        <f t="shared" si="6"/>
        <v>0.45833333333333331</v>
      </c>
      <c r="P29" s="22">
        <f t="shared" si="7"/>
        <v>0.45833333333333331</v>
      </c>
      <c r="Q29" s="22">
        <f t="shared" si="8"/>
        <v>0.45833333333333331</v>
      </c>
      <c r="R29" s="23">
        <f t="shared" si="9"/>
        <v>0.45833333333333331</v>
      </c>
      <c r="S29" s="16">
        <f t="shared" si="10"/>
        <v>-4.166666666666663E-2</v>
      </c>
      <c r="T29" s="22">
        <f t="shared" si="11"/>
        <v>0</v>
      </c>
      <c r="U29" s="21">
        <f t="shared" si="12"/>
        <v>2.083333333333337E-2</v>
      </c>
      <c r="V29" s="22">
        <f t="shared" si="13"/>
        <v>2.083333333333337E-2</v>
      </c>
      <c r="W29" s="24">
        <f t="shared" si="14"/>
        <v>2.083333333333337E-2</v>
      </c>
      <c r="X29" s="21">
        <f t="shared" si="15"/>
        <v>2.083333333333337E-2</v>
      </c>
      <c r="Y29" s="21">
        <f t="shared" si="16"/>
        <v>-2.083333333333337E-2</v>
      </c>
      <c r="Z29" s="69">
        <f t="shared" si="17"/>
        <v>2.083333333333337E-2</v>
      </c>
      <c r="AA29" s="25">
        <f t="shared" si="18"/>
        <v>2.083333333333337E-2</v>
      </c>
      <c r="AB29" s="42"/>
      <c r="AC29" s="42"/>
      <c r="AE29" s="42"/>
      <c r="AF29" s="41"/>
      <c r="AG29" s="42"/>
      <c r="AH29" s="42"/>
      <c r="AI29" s="42"/>
      <c r="AJ29" s="42"/>
      <c r="AM29" s="42"/>
      <c r="AN29" s="42"/>
    </row>
    <row r="30" spans="1:40" ht="15.75" thickBot="1">
      <c r="A30" s="38"/>
      <c r="B30" s="270"/>
      <c r="C30" s="264"/>
      <c r="D30" s="148">
        <v>43859</v>
      </c>
      <c r="E30" s="160" t="s">
        <v>39</v>
      </c>
      <c r="F30" s="3">
        <v>0.33333333333333331</v>
      </c>
      <c r="G30" s="3">
        <v>0.8125</v>
      </c>
      <c r="H30" s="3">
        <v>0</v>
      </c>
      <c r="I30" s="5"/>
      <c r="J30" s="5">
        <f t="shared" si="1"/>
        <v>0</v>
      </c>
      <c r="K30" s="21">
        <f t="shared" si="2"/>
        <v>0.45833333333333331</v>
      </c>
      <c r="L30" s="22">
        <f t="shared" si="3"/>
        <v>0.45833333333333331</v>
      </c>
      <c r="M30" s="22">
        <f t="shared" si="4"/>
        <v>-4.1666666666666685E-2</v>
      </c>
      <c r="N30" s="22">
        <f t="shared" si="5"/>
        <v>0</v>
      </c>
      <c r="O30" s="22">
        <f t="shared" si="6"/>
        <v>0.45833333333333331</v>
      </c>
      <c r="P30" s="22">
        <f t="shared" si="7"/>
        <v>0.45833333333333331</v>
      </c>
      <c r="Q30" s="22">
        <f t="shared" si="8"/>
        <v>0.45833333333333331</v>
      </c>
      <c r="R30" s="23">
        <f t="shared" si="9"/>
        <v>0.45833333333333331</v>
      </c>
      <c r="S30" s="16">
        <f t="shared" si="10"/>
        <v>-4.166666666666663E-2</v>
      </c>
      <c r="T30" s="22">
        <f t="shared" si="11"/>
        <v>0</v>
      </c>
      <c r="U30" s="21">
        <f t="shared" si="12"/>
        <v>2.083333333333337E-2</v>
      </c>
      <c r="V30" s="22">
        <f t="shared" si="13"/>
        <v>2.083333333333337E-2</v>
      </c>
      <c r="W30" s="24">
        <f t="shared" si="14"/>
        <v>2.083333333333337E-2</v>
      </c>
      <c r="X30" s="21">
        <f t="shared" si="15"/>
        <v>2.083333333333337E-2</v>
      </c>
      <c r="Y30" s="21">
        <f t="shared" si="16"/>
        <v>-2.083333333333337E-2</v>
      </c>
      <c r="Z30" s="69">
        <f t="shared" si="17"/>
        <v>2.083333333333337E-2</v>
      </c>
      <c r="AA30" s="25">
        <f t="shared" si="18"/>
        <v>2.083333333333337E-2</v>
      </c>
      <c r="AB30" s="42"/>
      <c r="AC30" s="42"/>
      <c r="AE30" s="42"/>
      <c r="AF30" s="41"/>
      <c r="AG30" s="42"/>
      <c r="AH30" s="42"/>
      <c r="AI30" s="42"/>
      <c r="AJ30" s="42"/>
      <c r="AM30" s="42"/>
      <c r="AN30" s="42"/>
    </row>
    <row r="31" spans="1:40" ht="15.75" thickBot="1">
      <c r="A31" s="38"/>
      <c r="B31" s="270"/>
      <c r="C31" s="264"/>
      <c r="D31" s="148">
        <v>43860</v>
      </c>
      <c r="E31" s="160" t="s">
        <v>39</v>
      </c>
      <c r="F31" s="3">
        <v>0.33333333333333331</v>
      </c>
      <c r="G31" s="3">
        <v>0.8125</v>
      </c>
      <c r="H31" s="3">
        <v>0</v>
      </c>
      <c r="I31" s="5"/>
      <c r="J31" s="5">
        <f t="shared" si="1"/>
        <v>0</v>
      </c>
      <c r="K31" s="21">
        <f t="shared" si="2"/>
        <v>0.45833333333333331</v>
      </c>
      <c r="L31" s="22">
        <f t="shared" si="3"/>
        <v>0.45833333333333331</v>
      </c>
      <c r="M31" s="22">
        <f t="shared" si="4"/>
        <v>-4.1666666666666685E-2</v>
      </c>
      <c r="N31" s="22">
        <f t="shared" si="5"/>
        <v>0</v>
      </c>
      <c r="O31" s="22">
        <f t="shared" si="6"/>
        <v>0.45833333333333331</v>
      </c>
      <c r="P31" s="22">
        <f t="shared" si="7"/>
        <v>0.45833333333333331</v>
      </c>
      <c r="Q31" s="22">
        <f t="shared" si="8"/>
        <v>0.45833333333333331</v>
      </c>
      <c r="R31" s="23">
        <f t="shared" si="9"/>
        <v>0.45833333333333331</v>
      </c>
      <c r="S31" s="16">
        <f t="shared" si="10"/>
        <v>-4.166666666666663E-2</v>
      </c>
      <c r="T31" s="22">
        <f t="shared" si="11"/>
        <v>0</v>
      </c>
      <c r="U31" s="21">
        <f t="shared" si="12"/>
        <v>2.083333333333337E-2</v>
      </c>
      <c r="V31" s="22">
        <f t="shared" si="13"/>
        <v>2.083333333333337E-2</v>
      </c>
      <c r="W31" s="24">
        <f t="shared" si="14"/>
        <v>2.083333333333337E-2</v>
      </c>
      <c r="X31" s="21">
        <f t="shared" si="15"/>
        <v>2.083333333333337E-2</v>
      </c>
      <c r="Y31" s="21">
        <f t="shared" si="16"/>
        <v>-2.083333333333337E-2</v>
      </c>
      <c r="Z31" s="69">
        <f t="shared" si="17"/>
        <v>2.083333333333337E-2</v>
      </c>
      <c r="AA31" s="25">
        <f t="shared" si="18"/>
        <v>2.083333333333337E-2</v>
      </c>
      <c r="AB31" s="42"/>
      <c r="AC31" s="42"/>
      <c r="AE31" s="42"/>
      <c r="AF31" s="41"/>
      <c r="AG31" s="42"/>
      <c r="AH31" s="42"/>
      <c r="AI31" s="42"/>
      <c r="AJ31" s="42"/>
      <c r="AM31" s="42"/>
      <c r="AN31" s="42"/>
    </row>
    <row r="32" spans="1:40" ht="15.75" thickBot="1">
      <c r="A32" s="38"/>
      <c r="B32" s="271"/>
      <c r="C32" s="265"/>
      <c r="D32" s="149">
        <v>43861</v>
      </c>
      <c r="E32" s="162" t="s">
        <v>39</v>
      </c>
      <c r="F32" s="4">
        <v>0.25</v>
      </c>
      <c r="G32" s="4">
        <v>0.8125</v>
      </c>
      <c r="H32" s="4">
        <v>0</v>
      </c>
      <c r="I32" s="8"/>
      <c r="J32" s="8">
        <f t="shared" si="1"/>
        <v>0</v>
      </c>
      <c r="K32" s="30">
        <f t="shared" si="2"/>
        <v>0.49999999999999994</v>
      </c>
      <c r="L32" s="31">
        <f t="shared" si="3"/>
        <v>0.49999999999999994</v>
      </c>
      <c r="M32" s="31">
        <f t="shared" si="4"/>
        <v>-5.5511151231257827E-17</v>
      </c>
      <c r="N32" s="31">
        <f t="shared" si="5"/>
        <v>0</v>
      </c>
      <c r="O32" s="31">
        <f t="shared" si="6"/>
        <v>0.49999999999999994</v>
      </c>
      <c r="P32" s="31">
        <f t="shared" si="7"/>
        <v>0.49999999999999994</v>
      </c>
      <c r="Q32" s="31">
        <f t="shared" si="8"/>
        <v>0.49999999999999994</v>
      </c>
      <c r="R32" s="32">
        <f t="shared" si="9"/>
        <v>0.49999999999999994</v>
      </c>
      <c r="S32" s="50">
        <f t="shared" si="10"/>
        <v>4.1666666666666685E-2</v>
      </c>
      <c r="T32" s="31">
        <f t="shared" si="11"/>
        <v>4.1666666666666685E-2</v>
      </c>
      <c r="U32" s="30">
        <f t="shared" si="12"/>
        <v>2.083333333333337E-2</v>
      </c>
      <c r="V32" s="31">
        <f t="shared" si="13"/>
        <v>2.083333333333337E-2</v>
      </c>
      <c r="W32" s="33">
        <f t="shared" si="14"/>
        <v>6.2500000000000056E-2</v>
      </c>
      <c r="X32" s="30">
        <f t="shared" si="15"/>
        <v>6.2500000000000056E-2</v>
      </c>
      <c r="Y32" s="30">
        <f t="shared" si="16"/>
        <v>-6.2500000000000056E-2</v>
      </c>
      <c r="Z32" s="70">
        <f t="shared" si="17"/>
        <v>6.2500000000000056E-2</v>
      </c>
      <c r="AA32" s="34">
        <f t="shared" si="18"/>
        <v>6.2500000000000056E-2</v>
      </c>
      <c r="AB32" s="42"/>
      <c r="AC32" s="42"/>
      <c r="AE32" s="42"/>
      <c r="AF32" s="41"/>
      <c r="AG32" s="42"/>
      <c r="AH32" s="42"/>
      <c r="AI32" s="42"/>
      <c r="AJ32" s="42"/>
      <c r="AM32" s="42"/>
      <c r="AN32" s="42"/>
    </row>
    <row r="33" spans="1:40" ht="15.75" thickBot="1">
      <c r="A33" s="38"/>
      <c r="B33" s="47" t="s">
        <v>10</v>
      </c>
      <c r="C33" s="272" t="s">
        <v>20</v>
      </c>
      <c r="D33" s="65">
        <v>43862</v>
      </c>
      <c r="E33" s="59" t="s">
        <v>39</v>
      </c>
      <c r="F33" s="60">
        <v>0.28472222222222221</v>
      </c>
      <c r="G33" s="60">
        <v>0.79166666666666663</v>
      </c>
      <c r="H33" s="60">
        <v>0</v>
      </c>
      <c r="I33" s="61">
        <f>(O33+X33)</f>
        <v>0.50694444444444442</v>
      </c>
      <c r="J33" s="61">
        <f>IF(I33&lt;0,0,I33)</f>
        <v>0.50694444444444442</v>
      </c>
      <c r="K33" s="62">
        <f>(G33-F33)-W33</f>
        <v>0.49999999999999994</v>
      </c>
      <c r="L33" s="63">
        <f>IF(K33&lt;0,0,K33)</f>
        <v>0.49999999999999994</v>
      </c>
      <c r="M33" s="63">
        <f t="shared" ref="M33:M96" si="19">(L33-$AB$38)</f>
        <v>-5.5511151231257827E-17</v>
      </c>
      <c r="N33" s="63">
        <f>IF(M33&lt;0,0,M33)</f>
        <v>0</v>
      </c>
      <c r="O33" s="63">
        <f>(L33-N33)-H33</f>
        <v>0.49999999999999994</v>
      </c>
      <c r="P33" s="63">
        <f>O33-J33</f>
        <v>-6.9444444444444753E-3</v>
      </c>
      <c r="Q33" s="63">
        <f>IF(P33&lt;0,0,P33)</f>
        <v>0</v>
      </c>
      <c r="R33" s="49">
        <f>IF(E33=$AC$38,Q33,0)</f>
        <v>0</v>
      </c>
      <c r="S33" s="63">
        <f>($AB$36-F33)</f>
        <v>6.9444444444444753E-3</v>
      </c>
      <c r="T33" s="63">
        <f>IF(S33&lt;0,0,S33)</f>
        <v>6.9444444444444753E-3</v>
      </c>
      <c r="U33" s="62">
        <f t="shared" ref="U33:U96" si="20">(G33-$AC$36)</f>
        <v>0</v>
      </c>
      <c r="V33" s="63">
        <f>IF(U33&lt;0,0,U33)</f>
        <v>0</v>
      </c>
      <c r="W33" s="64">
        <f>T33+V33</f>
        <v>6.9444444444444753E-3</v>
      </c>
      <c r="X33" s="62">
        <f>W33+N33</f>
        <v>6.9444444444444753E-3</v>
      </c>
      <c r="Y33" s="62">
        <f>J33-(T33+V33)</f>
        <v>0.49999999999999994</v>
      </c>
      <c r="Z33" s="71">
        <f>IF(Y33&lt;0,X33,Y33)</f>
        <v>0.49999999999999994</v>
      </c>
      <c r="AA33" s="144">
        <f>IF(E33=$AC$38,Z33,0)</f>
        <v>0.49999999999999994</v>
      </c>
      <c r="AB33" s="42"/>
      <c r="AC33" s="42"/>
      <c r="AE33" s="42"/>
      <c r="AF33" s="41"/>
      <c r="AG33" s="42"/>
      <c r="AH33" s="42"/>
      <c r="AI33" s="42"/>
      <c r="AJ33" s="42"/>
      <c r="AM33" s="42"/>
      <c r="AN33" s="42"/>
    </row>
    <row r="34" spans="1:40" ht="15.75" thickBot="1">
      <c r="A34" s="38"/>
      <c r="B34" s="215">
        <f>SUM(R33:R61)</f>
        <v>7.9166666666666643</v>
      </c>
      <c r="C34" s="264"/>
      <c r="D34" s="20">
        <v>43863</v>
      </c>
      <c r="E34" s="66" t="s">
        <v>39</v>
      </c>
      <c r="F34" s="3">
        <v>0.16666666666666666</v>
      </c>
      <c r="G34" s="3">
        <v>0.85416666666666663</v>
      </c>
      <c r="H34" s="3">
        <v>6.9444444444444441E-3</v>
      </c>
      <c r="I34" s="5">
        <f>(O34+X34)</f>
        <v>0.68055555555555558</v>
      </c>
      <c r="J34" s="5">
        <f t="shared" ref="J34:J97" si="21">IF(I34&lt;0,0,I34)</f>
        <v>0.68055555555555558</v>
      </c>
      <c r="K34" s="21">
        <f t="shared" ref="K34:K97" si="22">(G34-F34)-W34</f>
        <v>0.5</v>
      </c>
      <c r="L34" s="22">
        <f>IF(K34&lt;0,0,K34)</f>
        <v>0.5</v>
      </c>
      <c r="M34" s="22">
        <f t="shared" si="19"/>
        <v>0</v>
      </c>
      <c r="N34" s="22">
        <f t="shared" ref="N34:N97" si="23">IF(M34&lt;0,0,M34)</f>
        <v>0</v>
      </c>
      <c r="O34" s="22">
        <f t="shared" ref="O34:O97" si="24">(L34-N34)-H34</f>
        <v>0.49305555555555558</v>
      </c>
      <c r="P34" s="22">
        <f t="shared" ref="P34:P97" si="25">O34-J34</f>
        <v>-0.1875</v>
      </c>
      <c r="Q34" s="22">
        <f t="shared" ref="Q34:Q97" si="26">IF(P34&lt;0,0,P34)</f>
        <v>0</v>
      </c>
      <c r="R34" s="23">
        <f t="shared" ref="R34:R97" si="27">IF(E34=$AC$38,Q34,0)</f>
        <v>0</v>
      </c>
      <c r="S34" s="16">
        <f t="shared" ref="S34:S97" si="28">($AB$36-F34)</f>
        <v>0.12500000000000003</v>
      </c>
      <c r="T34" s="22">
        <f>IF(S34&lt;0,0,S34)</f>
        <v>0.12500000000000003</v>
      </c>
      <c r="U34" s="21">
        <f t="shared" si="20"/>
        <v>6.25E-2</v>
      </c>
      <c r="V34" s="22">
        <f>IF(U34&lt;0,0,U34)</f>
        <v>6.25E-2</v>
      </c>
      <c r="W34" s="24">
        <f t="shared" ref="W34:W97" si="29">T34+V34</f>
        <v>0.18750000000000003</v>
      </c>
      <c r="X34" s="21">
        <f t="shared" ref="X34:X97" si="30">W34+N34</f>
        <v>0.18750000000000003</v>
      </c>
      <c r="Y34" s="21">
        <f t="shared" ref="Y34:Y97" si="31">J34-(T34+V34)</f>
        <v>0.49305555555555558</v>
      </c>
      <c r="Z34" s="69">
        <f t="shared" ref="Z34:Z97" si="32">IF(Y34&lt;0,X34,Y34)</f>
        <v>0.49305555555555558</v>
      </c>
      <c r="AA34" s="25">
        <f t="shared" ref="AA34:AA97" si="33">IF(E34=$AC$38,Z34,0)</f>
        <v>0.49305555555555558</v>
      </c>
      <c r="AB34" s="42"/>
      <c r="AC34" s="42"/>
      <c r="AE34" s="42"/>
      <c r="AF34" s="41"/>
      <c r="AG34" s="42"/>
      <c r="AH34" s="42"/>
      <c r="AI34" s="42"/>
      <c r="AJ34" s="42"/>
      <c r="AM34" s="42"/>
      <c r="AN34" s="42"/>
    </row>
    <row r="35" spans="1:40" ht="15.75" thickBot="1">
      <c r="A35" s="38"/>
      <c r="B35" s="215"/>
      <c r="C35" s="264"/>
      <c r="D35" s="27">
        <v>43864</v>
      </c>
      <c r="E35" s="66" t="s">
        <v>39</v>
      </c>
      <c r="F35" s="3">
        <v>0.28472222222222221</v>
      </c>
      <c r="G35" s="3">
        <v>0.79861111111111116</v>
      </c>
      <c r="H35" s="3">
        <v>0</v>
      </c>
      <c r="I35" s="5"/>
      <c r="J35" s="5">
        <f t="shared" si="21"/>
        <v>0</v>
      </c>
      <c r="K35" s="21">
        <f t="shared" si="22"/>
        <v>0.49999999999999994</v>
      </c>
      <c r="L35" s="22">
        <f t="shared" ref="L35:L37" si="34">IF(K35&lt;0,0,K35)</f>
        <v>0.49999999999999994</v>
      </c>
      <c r="M35" s="22">
        <f t="shared" si="19"/>
        <v>-5.5511151231257827E-17</v>
      </c>
      <c r="N35" s="22">
        <f t="shared" si="23"/>
        <v>0</v>
      </c>
      <c r="O35" s="22">
        <f t="shared" si="24"/>
        <v>0.49999999999999994</v>
      </c>
      <c r="P35" s="22">
        <f t="shared" si="25"/>
        <v>0.49999999999999994</v>
      </c>
      <c r="Q35" s="22">
        <f t="shared" si="26"/>
        <v>0.49999999999999994</v>
      </c>
      <c r="R35" s="23">
        <f t="shared" si="27"/>
        <v>0.49999999999999994</v>
      </c>
      <c r="S35" s="16">
        <f t="shared" si="28"/>
        <v>6.9444444444444753E-3</v>
      </c>
      <c r="T35" s="22">
        <f t="shared" ref="T35:T37" si="35">IF(S35&lt;0,0,S35)</f>
        <v>6.9444444444444753E-3</v>
      </c>
      <c r="U35" s="21">
        <f t="shared" si="20"/>
        <v>6.9444444444445308E-3</v>
      </c>
      <c r="V35" s="22">
        <f t="shared" ref="V35:V37" si="36">IF(U35&lt;0,0,U35)</f>
        <v>6.9444444444445308E-3</v>
      </c>
      <c r="W35" s="24">
        <f t="shared" si="29"/>
        <v>1.3888888888889006E-2</v>
      </c>
      <c r="X35" s="21">
        <f t="shared" si="30"/>
        <v>1.3888888888889006E-2</v>
      </c>
      <c r="Y35" s="21">
        <f t="shared" si="31"/>
        <v>-1.3888888888889006E-2</v>
      </c>
      <c r="Z35" s="69">
        <f t="shared" si="32"/>
        <v>1.3888888888889006E-2</v>
      </c>
      <c r="AA35" s="25">
        <f t="shared" si="33"/>
        <v>1.3888888888889006E-2</v>
      </c>
      <c r="AB35" s="42"/>
      <c r="AC35" s="42"/>
      <c r="AE35" s="42"/>
      <c r="AF35" s="41"/>
      <c r="AG35" s="42"/>
      <c r="AH35" s="42"/>
      <c r="AI35" s="42"/>
      <c r="AJ35" s="42"/>
      <c r="AM35" s="42"/>
      <c r="AN35" s="42"/>
    </row>
    <row r="36" spans="1:40" ht="15" customHeight="1" thickBot="1">
      <c r="A36" s="38"/>
      <c r="B36" s="215"/>
      <c r="C36" s="264"/>
      <c r="D36" s="27">
        <v>43865</v>
      </c>
      <c r="E36" s="66" t="s">
        <v>40</v>
      </c>
      <c r="F36" s="3">
        <v>0.28472222222222221</v>
      </c>
      <c r="G36" s="3">
        <v>0.8125</v>
      </c>
      <c r="H36" s="3">
        <v>0</v>
      </c>
      <c r="I36" s="5"/>
      <c r="J36" s="5">
        <f t="shared" si="21"/>
        <v>0</v>
      </c>
      <c r="K36" s="21">
        <f t="shared" si="22"/>
        <v>0.49999999999999994</v>
      </c>
      <c r="L36" s="22">
        <f t="shared" si="34"/>
        <v>0.49999999999999994</v>
      </c>
      <c r="M36" s="22">
        <f t="shared" si="19"/>
        <v>-5.5511151231257827E-17</v>
      </c>
      <c r="N36" s="22">
        <f t="shared" si="23"/>
        <v>0</v>
      </c>
      <c r="O36" s="22">
        <f t="shared" si="24"/>
        <v>0.49999999999999994</v>
      </c>
      <c r="P36" s="22">
        <f t="shared" si="25"/>
        <v>0.49999999999999994</v>
      </c>
      <c r="Q36" s="22">
        <f t="shared" si="26"/>
        <v>0.49999999999999994</v>
      </c>
      <c r="R36" s="23">
        <f t="shared" si="27"/>
        <v>0</v>
      </c>
      <c r="S36" s="16">
        <f t="shared" si="28"/>
        <v>6.9444444444444753E-3</v>
      </c>
      <c r="T36" s="22">
        <f t="shared" si="35"/>
        <v>6.9444444444444753E-3</v>
      </c>
      <c r="U36" s="21">
        <f t="shared" si="20"/>
        <v>2.083333333333337E-2</v>
      </c>
      <c r="V36" s="22">
        <f t="shared" si="36"/>
        <v>2.083333333333337E-2</v>
      </c>
      <c r="W36" s="24">
        <f t="shared" si="29"/>
        <v>2.7777777777777846E-2</v>
      </c>
      <c r="X36" s="21">
        <f t="shared" si="30"/>
        <v>2.7777777777777846E-2</v>
      </c>
      <c r="Y36" s="21">
        <f t="shared" si="31"/>
        <v>-2.7777777777777846E-2</v>
      </c>
      <c r="Z36" s="69">
        <f t="shared" si="32"/>
        <v>2.7777777777777846E-2</v>
      </c>
      <c r="AA36" s="25">
        <f t="shared" si="33"/>
        <v>0</v>
      </c>
      <c r="AB36" s="43">
        <v>0.29166666666666669</v>
      </c>
      <c r="AC36" s="43">
        <v>0.79166666666666663</v>
      </c>
      <c r="AE36" s="43"/>
      <c r="AF36" s="48"/>
      <c r="AG36" s="43"/>
      <c r="AH36" s="43"/>
      <c r="AI36" s="44"/>
      <c r="AJ36" s="43"/>
      <c r="AK36" s="45"/>
      <c r="AL36" s="45"/>
      <c r="AM36" s="43"/>
      <c r="AN36" s="43"/>
    </row>
    <row r="37" spans="1:40" ht="15" customHeight="1" thickBot="1">
      <c r="A37" s="38"/>
      <c r="B37" s="215"/>
      <c r="C37" s="264"/>
      <c r="D37" s="27">
        <v>43866</v>
      </c>
      <c r="E37" s="66" t="s">
        <v>40</v>
      </c>
      <c r="F37" s="3">
        <v>0.28472222222222221</v>
      </c>
      <c r="G37" s="3">
        <v>0.8125</v>
      </c>
      <c r="H37" s="3">
        <v>0</v>
      </c>
      <c r="I37" s="5"/>
      <c r="J37" s="5">
        <f t="shared" si="21"/>
        <v>0</v>
      </c>
      <c r="K37" s="21">
        <f t="shared" si="22"/>
        <v>0.49999999999999994</v>
      </c>
      <c r="L37" s="22">
        <f t="shared" si="34"/>
        <v>0.49999999999999994</v>
      </c>
      <c r="M37" s="22">
        <f t="shared" si="19"/>
        <v>-5.5511151231257827E-17</v>
      </c>
      <c r="N37" s="22">
        <f t="shared" si="23"/>
        <v>0</v>
      </c>
      <c r="O37" s="22">
        <f t="shared" si="24"/>
        <v>0.49999999999999994</v>
      </c>
      <c r="P37" s="22">
        <f t="shared" si="25"/>
        <v>0.49999999999999994</v>
      </c>
      <c r="Q37" s="22">
        <f t="shared" si="26"/>
        <v>0.49999999999999994</v>
      </c>
      <c r="R37" s="23">
        <f t="shared" si="27"/>
        <v>0</v>
      </c>
      <c r="S37" s="16">
        <f t="shared" si="28"/>
        <v>6.9444444444444753E-3</v>
      </c>
      <c r="T37" s="22">
        <f t="shared" si="35"/>
        <v>6.9444444444444753E-3</v>
      </c>
      <c r="U37" s="21">
        <f t="shared" si="20"/>
        <v>2.083333333333337E-2</v>
      </c>
      <c r="V37" s="22">
        <f t="shared" si="36"/>
        <v>2.083333333333337E-2</v>
      </c>
      <c r="W37" s="24">
        <f t="shared" si="29"/>
        <v>2.7777777777777846E-2</v>
      </c>
      <c r="X37" s="21">
        <f t="shared" si="30"/>
        <v>2.7777777777777846E-2</v>
      </c>
      <c r="Y37" s="21">
        <f t="shared" si="31"/>
        <v>-2.7777777777777846E-2</v>
      </c>
      <c r="Z37" s="69">
        <f t="shared" si="32"/>
        <v>2.7777777777777846E-2</v>
      </c>
      <c r="AA37" s="25">
        <f t="shared" si="33"/>
        <v>0</v>
      </c>
      <c r="AB37" s="40" t="s">
        <v>34</v>
      </c>
      <c r="AD37" s="43"/>
      <c r="AE37" s="43"/>
      <c r="AF37" s="43"/>
      <c r="AG37" s="43"/>
      <c r="AH37" s="43"/>
      <c r="AI37" s="44"/>
      <c r="AJ37" s="43"/>
      <c r="AK37" s="45"/>
      <c r="AL37" s="45"/>
      <c r="AM37" s="43"/>
      <c r="AN37" s="43"/>
    </row>
    <row r="38" spans="1:40" ht="15" customHeight="1" thickBot="1">
      <c r="A38" s="38" t="s">
        <v>13</v>
      </c>
      <c r="B38" s="215"/>
      <c r="C38" s="264"/>
      <c r="D38" s="27">
        <v>43867</v>
      </c>
      <c r="E38" s="66" t="s">
        <v>40</v>
      </c>
      <c r="F38" s="3">
        <v>0.28472222222222221</v>
      </c>
      <c r="G38" s="3">
        <v>0.8125</v>
      </c>
      <c r="H38" s="3">
        <v>0</v>
      </c>
      <c r="I38" s="5"/>
      <c r="J38" s="5">
        <f t="shared" si="21"/>
        <v>0</v>
      </c>
      <c r="K38" s="21">
        <f t="shared" si="22"/>
        <v>0.49999999999999994</v>
      </c>
      <c r="L38" s="22">
        <f>IF(K38&lt;0,0,K38)</f>
        <v>0.49999999999999994</v>
      </c>
      <c r="M38" s="22">
        <f t="shared" si="19"/>
        <v>-5.5511151231257827E-17</v>
      </c>
      <c r="N38" s="22">
        <f t="shared" si="23"/>
        <v>0</v>
      </c>
      <c r="O38" s="22">
        <f t="shared" si="24"/>
        <v>0.49999999999999994</v>
      </c>
      <c r="P38" s="22">
        <f t="shared" si="25"/>
        <v>0.49999999999999994</v>
      </c>
      <c r="Q38" s="22">
        <f t="shared" si="26"/>
        <v>0.49999999999999994</v>
      </c>
      <c r="R38" s="23">
        <f t="shared" si="27"/>
        <v>0</v>
      </c>
      <c r="S38" s="16">
        <f t="shared" si="28"/>
        <v>6.9444444444444753E-3</v>
      </c>
      <c r="T38" s="22">
        <f>IF(S38&lt;0,0,S38)</f>
        <v>6.9444444444444753E-3</v>
      </c>
      <c r="U38" s="21">
        <f t="shared" si="20"/>
        <v>2.083333333333337E-2</v>
      </c>
      <c r="V38" s="22">
        <f>IF(U38&lt;0,0,U38)</f>
        <v>2.083333333333337E-2</v>
      </c>
      <c r="W38" s="24">
        <f t="shared" si="29"/>
        <v>2.7777777777777846E-2</v>
      </c>
      <c r="X38" s="21">
        <f t="shared" si="30"/>
        <v>2.7777777777777846E-2</v>
      </c>
      <c r="Y38" s="21">
        <f t="shared" si="31"/>
        <v>-2.7777777777777846E-2</v>
      </c>
      <c r="Z38" s="69">
        <f t="shared" si="32"/>
        <v>2.7777777777777846E-2</v>
      </c>
      <c r="AA38" s="25">
        <f t="shared" si="33"/>
        <v>0</v>
      </c>
      <c r="AB38" s="90">
        <v>0.5</v>
      </c>
      <c r="AC38" s="40" t="s">
        <v>39</v>
      </c>
      <c r="AE38" s="43"/>
      <c r="AF38" s="45"/>
      <c r="AG38" s="43"/>
      <c r="AH38" s="43"/>
      <c r="AI38" s="44"/>
      <c r="AJ38" s="43"/>
      <c r="AK38" s="45"/>
      <c r="AL38" s="45"/>
      <c r="AM38" s="43"/>
      <c r="AN38" s="43"/>
    </row>
    <row r="39" spans="1:40" ht="15" customHeight="1" thickBot="1">
      <c r="A39" s="39" t="s">
        <v>13</v>
      </c>
      <c r="B39" s="215"/>
      <c r="C39" s="264"/>
      <c r="D39" s="27">
        <v>43868</v>
      </c>
      <c r="E39" s="66" t="s">
        <v>39</v>
      </c>
      <c r="F39" s="3">
        <v>0.28472222222222221</v>
      </c>
      <c r="G39" s="3">
        <v>0.8125</v>
      </c>
      <c r="H39" s="3">
        <v>0</v>
      </c>
      <c r="I39" s="5"/>
      <c r="J39" s="5">
        <f t="shared" si="21"/>
        <v>0</v>
      </c>
      <c r="K39" s="21">
        <f t="shared" si="22"/>
        <v>0.49999999999999994</v>
      </c>
      <c r="L39" s="22">
        <f>IF(K39&lt;0,0,K39)</f>
        <v>0.49999999999999994</v>
      </c>
      <c r="M39" s="22">
        <f t="shared" si="19"/>
        <v>-5.5511151231257827E-17</v>
      </c>
      <c r="N39" s="22">
        <f t="shared" si="23"/>
        <v>0</v>
      </c>
      <c r="O39" s="22">
        <f t="shared" si="24"/>
        <v>0.49999999999999994</v>
      </c>
      <c r="P39" s="22">
        <f t="shared" si="25"/>
        <v>0.49999999999999994</v>
      </c>
      <c r="Q39" s="22">
        <f t="shared" si="26"/>
        <v>0.49999999999999994</v>
      </c>
      <c r="R39" s="23">
        <f t="shared" si="27"/>
        <v>0.49999999999999994</v>
      </c>
      <c r="S39" s="16">
        <f t="shared" si="28"/>
        <v>6.9444444444444753E-3</v>
      </c>
      <c r="T39" s="22">
        <f>IF(S39&lt;0,0,S39)</f>
        <v>6.9444444444444753E-3</v>
      </c>
      <c r="U39" s="21">
        <f t="shared" si="20"/>
        <v>2.083333333333337E-2</v>
      </c>
      <c r="V39" s="22">
        <f>IF(U39&lt;0,0,U39)</f>
        <v>2.083333333333337E-2</v>
      </c>
      <c r="W39" s="24">
        <f t="shared" si="29"/>
        <v>2.7777777777777846E-2</v>
      </c>
      <c r="X39" s="21">
        <f t="shared" si="30"/>
        <v>2.7777777777777846E-2</v>
      </c>
      <c r="Y39" s="21">
        <f t="shared" si="31"/>
        <v>-2.7777777777777846E-2</v>
      </c>
      <c r="Z39" s="69">
        <f t="shared" si="32"/>
        <v>2.7777777777777846E-2</v>
      </c>
      <c r="AA39" s="25">
        <f t="shared" si="33"/>
        <v>2.7777777777777846E-2</v>
      </c>
      <c r="AC39" s="40" t="s">
        <v>40</v>
      </c>
      <c r="AE39" s="43"/>
      <c r="AF39" s="45"/>
      <c r="AG39" s="43"/>
      <c r="AH39" s="43"/>
      <c r="AI39" s="44"/>
      <c r="AJ39" s="43"/>
      <c r="AK39" s="45"/>
      <c r="AL39" s="45"/>
      <c r="AM39" s="43"/>
      <c r="AN39" s="43"/>
    </row>
    <row r="40" spans="1:40" ht="13.5" customHeight="1" thickBot="1">
      <c r="A40" s="38"/>
      <c r="B40" s="215"/>
      <c r="C40" s="264"/>
      <c r="D40" s="20">
        <v>43869</v>
      </c>
      <c r="E40" s="66" t="s">
        <v>39</v>
      </c>
      <c r="F40" s="3">
        <v>0.28472222222222221</v>
      </c>
      <c r="G40" s="3">
        <v>0.77777777777777779</v>
      </c>
      <c r="H40" s="3">
        <v>0</v>
      </c>
      <c r="I40" s="5">
        <f>(O40+X40)</f>
        <v>0.49305555555555558</v>
      </c>
      <c r="J40" s="5">
        <f t="shared" si="21"/>
        <v>0.49305555555555558</v>
      </c>
      <c r="K40" s="21">
        <f t="shared" si="22"/>
        <v>0.4861111111111111</v>
      </c>
      <c r="L40" s="22">
        <f>IF(K40&lt;0,0,K40)</f>
        <v>0.4861111111111111</v>
      </c>
      <c r="M40" s="22">
        <f t="shared" si="19"/>
        <v>-1.3888888888888895E-2</v>
      </c>
      <c r="N40" s="22">
        <f t="shared" si="23"/>
        <v>0</v>
      </c>
      <c r="O40" s="22">
        <f t="shared" si="24"/>
        <v>0.4861111111111111</v>
      </c>
      <c r="P40" s="22">
        <f t="shared" si="25"/>
        <v>-6.9444444444444753E-3</v>
      </c>
      <c r="Q40" s="22">
        <f t="shared" si="26"/>
        <v>0</v>
      </c>
      <c r="R40" s="23">
        <f t="shared" si="27"/>
        <v>0</v>
      </c>
      <c r="S40" s="16">
        <f t="shared" si="28"/>
        <v>6.9444444444444753E-3</v>
      </c>
      <c r="T40" s="22">
        <f t="shared" ref="T40:T46" si="37">IF(S40&lt;0,0,S40)</f>
        <v>6.9444444444444753E-3</v>
      </c>
      <c r="U40" s="21">
        <f t="shared" si="20"/>
        <v>-1.388888888888884E-2</v>
      </c>
      <c r="V40" s="22">
        <f t="shared" ref="V40:V46" si="38">IF(U40&lt;0,0,U40)</f>
        <v>0</v>
      </c>
      <c r="W40" s="24">
        <f t="shared" si="29"/>
        <v>6.9444444444444753E-3</v>
      </c>
      <c r="X40" s="21">
        <f t="shared" si="30"/>
        <v>6.9444444444444753E-3</v>
      </c>
      <c r="Y40" s="21">
        <f t="shared" si="31"/>
        <v>0.4861111111111111</v>
      </c>
      <c r="Z40" s="69">
        <f t="shared" si="32"/>
        <v>0.4861111111111111</v>
      </c>
      <c r="AA40" s="25">
        <f t="shared" si="33"/>
        <v>0.4861111111111111</v>
      </c>
      <c r="AE40" s="43"/>
      <c r="AF40" s="45"/>
      <c r="AG40" s="43"/>
      <c r="AH40" s="43"/>
      <c r="AI40" s="44"/>
      <c r="AJ40" s="43"/>
      <c r="AK40" s="45"/>
      <c r="AL40" s="45"/>
      <c r="AM40" s="43"/>
      <c r="AN40" s="43"/>
    </row>
    <row r="41" spans="1:40" ht="15" customHeight="1" thickBot="1">
      <c r="A41" s="38" t="s">
        <v>13</v>
      </c>
      <c r="B41" s="215"/>
      <c r="C41" s="264"/>
      <c r="D41" s="20">
        <v>43870</v>
      </c>
      <c r="E41" s="66" t="s">
        <v>39</v>
      </c>
      <c r="F41" s="3">
        <v>0.28472222222222221</v>
      </c>
      <c r="G41" s="3">
        <v>0.8125</v>
      </c>
      <c r="H41" s="3">
        <v>0</v>
      </c>
      <c r="I41" s="5">
        <f>(O41+X41)</f>
        <v>0.52777777777777779</v>
      </c>
      <c r="J41" s="5">
        <f t="shared" si="21"/>
        <v>0.52777777777777779</v>
      </c>
      <c r="K41" s="21">
        <f t="shared" si="22"/>
        <v>0.49999999999999994</v>
      </c>
      <c r="L41" s="22">
        <f t="shared" ref="L41:L46" si="39">IF(K41&lt;0,0,K41)</f>
        <v>0.49999999999999994</v>
      </c>
      <c r="M41" s="22">
        <f t="shared" si="19"/>
        <v>-5.5511151231257827E-17</v>
      </c>
      <c r="N41" s="22">
        <f t="shared" si="23"/>
        <v>0</v>
      </c>
      <c r="O41" s="22">
        <f t="shared" si="24"/>
        <v>0.49999999999999994</v>
      </c>
      <c r="P41" s="22">
        <f t="shared" si="25"/>
        <v>-2.7777777777777846E-2</v>
      </c>
      <c r="Q41" s="22">
        <f t="shared" si="26"/>
        <v>0</v>
      </c>
      <c r="R41" s="23">
        <f t="shared" si="27"/>
        <v>0</v>
      </c>
      <c r="S41" s="16">
        <f t="shared" si="28"/>
        <v>6.9444444444444753E-3</v>
      </c>
      <c r="T41" s="22">
        <f t="shared" si="37"/>
        <v>6.9444444444444753E-3</v>
      </c>
      <c r="U41" s="21">
        <f t="shared" si="20"/>
        <v>2.083333333333337E-2</v>
      </c>
      <c r="V41" s="22">
        <f t="shared" si="38"/>
        <v>2.083333333333337E-2</v>
      </c>
      <c r="W41" s="24">
        <f t="shared" si="29"/>
        <v>2.7777777777777846E-2</v>
      </c>
      <c r="X41" s="21">
        <f t="shared" si="30"/>
        <v>2.7777777777777846E-2</v>
      </c>
      <c r="Y41" s="21">
        <f t="shared" si="31"/>
        <v>0.49999999999999994</v>
      </c>
      <c r="Z41" s="69">
        <f t="shared" si="32"/>
        <v>0.49999999999999994</v>
      </c>
      <c r="AA41" s="25">
        <f t="shared" si="33"/>
        <v>0.49999999999999994</v>
      </c>
      <c r="AB41" s="90"/>
      <c r="AD41" s="43"/>
      <c r="AE41" s="43"/>
      <c r="AF41" s="45"/>
      <c r="AG41" s="43"/>
      <c r="AH41" s="43"/>
      <c r="AI41" s="44"/>
      <c r="AJ41" s="43"/>
      <c r="AK41" s="45"/>
      <c r="AL41" s="45"/>
      <c r="AM41" s="43"/>
      <c r="AN41" s="43"/>
    </row>
    <row r="42" spans="1:40" ht="15.75" customHeight="1" thickBot="1">
      <c r="A42" s="38" t="s">
        <v>13</v>
      </c>
      <c r="B42" s="215"/>
      <c r="C42" s="264"/>
      <c r="D42" s="27">
        <v>43871</v>
      </c>
      <c r="E42" s="66" t="s">
        <v>39</v>
      </c>
      <c r="F42" s="3">
        <v>0.33333333333333331</v>
      </c>
      <c r="G42" s="3">
        <v>0.8125</v>
      </c>
      <c r="H42" s="3">
        <v>0</v>
      </c>
      <c r="I42" s="5"/>
      <c r="J42" s="5">
        <f t="shared" si="21"/>
        <v>0</v>
      </c>
      <c r="K42" s="21">
        <f t="shared" si="22"/>
        <v>0.45833333333333331</v>
      </c>
      <c r="L42" s="22">
        <f t="shared" si="39"/>
        <v>0.45833333333333331</v>
      </c>
      <c r="M42" s="22">
        <f t="shared" si="19"/>
        <v>-4.1666666666666685E-2</v>
      </c>
      <c r="N42" s="22">
        <f t="shared" si="23"/>
        <v>0</v>
      </c>
      <c r="O42" s="22">
        <f t="shared" si="24"/>
        <v>0.45833333333333331</v>
      </c>
      <c r="P42" s="22">
        <f t="shared" si="25"/>
        <v>0.45833333333333331</v>
      </c>
      <c r="Q42" s="22">
        <f t="shared" si="26"/>
        <v>0.45833333333333331</v>
      </c>
      <c r="R42" s="23">
        <f t="shared" si="27"/>
        <v>0.45833333333333331</v>
      </c>
      <c r="S42" s="16">
        <f t="shared" si="28"/>
        <v>-4.166666666666663E-2</v>
      </c>
      <c r="T42" s="22">
        <f t="shared" si="37"/>
        <v>0</v>
      </c>
      <c r="U42" s="21">
        <f t="shared" si="20"/>
        <v>2.083333333333337E-2</v>
      </c>
      <c r="V42" s="22">
        <f t="shared" si="38"/>
        <v>2.083333333333337E-2</v>
      </c>
      <c r="W42" s="24">
        <f t="shared" si="29"/>
        <v>2.083333333333337E-2</v>
      </c>
      <c r="X42" s="21">
        <f t="shared" si="30"/>
        <v>2.083333333333337E-2</v>
      </c>
      <c r="Y42" s="21">
        <f t="shared" si="31"/>
        <v>-2.083333333333337E-2</v>
      </c>
      <c r="Z42" s="69">
        <f t="shared" si="32"/>
        <v>2.083333333333337E-2</v>
      </c>
      <c r="AA42" s="25">
        <f t="shared" si="33"/>
        <v>2.083333333333337E-2</v>
      </c>
      <c r="AD42" s="43"/>
      <c r="AE42" s="43"/>
      <c r="AF42" s="45"/>
      <c r="AG42" s="46"/>
      <c r="AH42" s="43"/>
      <c r="AI42" s="44"/>
      <c r="AJ42" s="43"/>
      <c r="AK42" s="45"/>
      <c r="AL42" s="45"/>
      <c r="AM42" s="43"/>
      <c r="AN42" s="43"/>
    </row>
    <row r="43" spans="1:40" ht="15" customHeight="1" thickBot="1">
      <c r="B43" s="215"/>
      <c r="C43" s="264"/>
      <c r="D43" s="27">
        <v>43872</v>
      </c>
      <c r="E43" s="66" t="s">
        <v>39</v>
      </c>
      <c r="F43" s="3">
        <v>0.33333333333333331</v>
      </c>
      <c r="G43" s="3">
        <v>0.8125</v>
      </c>
      <c r="H43" s="3">
        <v>0</v>
      </c>
      <c r="I43" s="5"/>
      <c r="J43" s="5">
        <f t="shared" si="21"/>
        <v>0</v>
      </c>
      <c r="K43" s="21">
        <f t="shared" si="22"/>
        <v>0.45833333333333331</v>
      </c>
      <c r="L43" s="22">
        <f t="shared" si="39"/>
        <v>0.45833333333333331</v>
      </c>
      <c r="M43" s="22">
        <f t="shared" si="19"/>
        <v>-4.1666666666666685E-2</v>
      </c>
      <c r="N43" s="22">
        <f t="shared" si="23"/>
        <v>0</v>
      </c>
      <c r="O43" s="22">
        <f t="shared" si="24"/>
        <v>0.45833333333333331</v>
      </c>
      <c r="P43" s="22">
        <f t="shared" si="25"/>
        <v>0.45833333333333331</v>
      </c>
      <c r="Q43" s="22">
        <f t="shared" si="26"/>
        <v>0.45833333333333331</v>
      </c>
      <c r="R43" s="23">
        <f t="shared" si="27"/>
        <v>0.45833333333333331</v>
      </c>
      <c r="S43" s="16">
        <f t="shared" si="28"/>
        <v>-4.166666666666663E-2</v>
      </c>
      <c r="T43" s="22">
        <f t="shared" si="37"/>
        <v>0</v>
      </c>
      <c r="U43" s="21">
        <f t="shared" si="20"/>
        <v>2.083333333333337E-2</v>
      </c>
      <c r="V43" s="22">
        <f t="shared" si="38"/>
        <v>2.083333333333337E-2</v>
      </c>
      <c r="W43" s="24">
        <f t="shared" si="29"/>
        <v>2.083333333333337E-2</v>
      </c>
      <c r="X43" s="21">
        <f t="shared" si="30"/>
        <v>2.083333333333337E-2</v>
      </c>
      <c r="Y43" s="21">
        <f t="shared" si="31"/>
        <v>-2.083333333333337E-2</v>
      </c>
      <c r="Z43" s="69">
        <f t="shared" si="32"/>
        <v>2.083333333333337E-2</v>
      </c>
      <c r="AA43" s="25">
        <f t="shared" si="33"/>
        <v>2.083333333333337E-2</v>
      </c>
      <c r="AB43" s="42"/>
      <c r="AC43" s="43"/>
      <c r="AD43" s="43"/>
      <c r="AE43" s="43"/>
      <c r="AF43" s="45"/>
      <c r="AG43" s="43"/>
      <c r="AH43" s="43"/>
      <c r="AI43" s="44"/>
      <c r="AJ43" s="43"/>
      <c r="AK43" s="45"/>
      <c r="AL43" s="45"/>
      <c r="AM43" s="42"/>
      <c r="AN43" s="42"/>
    </row>
    <row r="44" spans="1:40" ht="15" customHeight="1" thickBot="1">
      <c r="B44" s="215"/>
      <c r="C44" s="264"/>
      <c r="D44" s="27">
        <v>43873</v>
      </c>
      <c r="E44" s="66" t="s">
        <v>39</v>
      </c>
      <c r="F44" s="3">
        <v>0.20833333333333334</v>
      </c>
      <c r="G44" s="3">
        <v>0.8125</v>
      </c>
      <c r="H44" s="3">
        <v>0</v>
      </c>
      <c r="I44" s="5"/>
      <c r="J44" s="5">
        <f t="shared" si="21"/>
        <v>0</v>
      </c>
      <c r="K44" s="21">
        <f t="shared" si="22"/>
        <v>0.49999999999999989</v>
      </c>
      <c r="L44" s="22">
        <f t="shared" si="39"/>
        <v>0.49999999999999989</v>
      </c>
      <c r="M44" s="22">
        <f t="shared" si="19"/>
        <v>-1.1102230246251565E-16</v>
      </c>
      <c r="N44" s="22">
        <f t="shared" si="23"/>
        <v>0</v>
      </c>
      <c r="O44" s="22">
        <f t="shared" si="24"/>
        <v>0.49999999999999989</v>
      </c>
      <c r="P44" s="22">
        <f t="shared" si="25"/>
        <v>0.49999999999999989</v>
      </c>
      <c r="Q44" s="22">
        <f t="shared" si="26"/>
        <v>0.49999999999999989</v>
      </c>
      <c r="R44" s="23">
        <f t="shared" si="27"/>
        <v>0.49999999999999989</v>
      </c>
      <c r="S44" s="16">
        <f t="shared" si="28"/>
        <v>8.3333333333333343E-2</v>
      </c>
      <c r="T44" s="22">
        <f t="shared" si="37"/>
        <v>8.3333333333333343E-2</v>
      </c>
      <c r="U44" s="21">
        <f t="shared" si="20"/>
        <v>2.083333333333337E-2</v>
      </c>
      <c r="V44" s="22">
        <f t="shared" si="38"/>
        <v>2.083333333333337E-2</v>
      </c>
      <c r="W44" s="24">
        <f t="shared" si="29"/>
        <v>0.10416666666666671</v>
      </c>
      <c r="X44" s="21">
        <f t="shared" si="30"/>
        <v>0.10416666666666671</v>
      </c>
      <c r="Y44" s="21">
        <f t="shared" si="31"/>
        <v>-0.10416666666666671</v>
      </c>
      <c r="Z44" s="69">
        <f t="shared" si="32"/>
        <v>0.10416666666666671</v>
      </c>
      <c r="AA44" s="25">
        <f t="shared" si="33"/>
        <v>0.10416666666666671</v>
      </c>
      <c r="AB44" s="42"/>
      <c r="AC44" s="43"/>
      <c r="AD44" s="43"/>
      <c r="AE44" s="43"/>
      <c r="AF44" s="45"/>
      <c r="AG44" s="46"/>
      <c r="AH44" s="43"/>
      <c r="AI44" s="44"/>
      <c r="AJ44" s="43"/>
      <c r="AK44" s="45"/>
      <c r="AL44" s="45"/>
      <c r="AM44" s="43"/>
      <c r="AN44" s="43"/>
    </row>
    <row r="45" spans="1:40" ht="15.75" customHeight="1" thickBot="1">
      <c r="B45" s="215"/>
      <c r="C45" s="264"/>
      <c r="D45" s="27">
        <v>43874</v>
      </c>
      <c r="E45" s="66" t="s">
        <v>39</v>
      </c>
      <c r="F45" s="3">
        <v>0.33333333333333331</v>
      </c>
      <c r="G45" s="3">
        <v>0.8125</v>
      </c>
      <c r="H45" s="3">
        <v>0</v>
      </c>
      <c r="I45" s="5"/>
      <c r="J45" s="5">
        <f t="shared" si="21"/>
        <v>0</v>
      </c>
      <c r="K45" s="21">
        <f t="shared" si="22"/>
        <v>0.45833333333333331</v>
      </c>
      <c r="L45" s="22">
        <f t="shared" si="39"/>
        <v>0.45833333333333331</v>
      </c>
      <c r="M45" s="22">
        <f t="shared" si="19"/>
        <v>-4.1666666666666685E-2</v>
      </c>
      <c r="N45" s="22">
        <f t="shared" si="23"/>
        <v>0</v>
      </c>
      <c r="O45" s="22">
        <f t="shared" si="24"/>
        <v>0.45833333333333331</v>
      </c>
      <c r="P45" s="22">
        <f t="shared" si="25"/>
        <v>0.45833333333333331</v>
      </c>
      <c r="Q45" s="22">
        <f t="shared" si="26"/>
        <v>0.45833333333333331</v>
      </c>
      <c r="R45" s="23">
        <f t="shared" si="27"/>
        <v>0.45833333333333331</v>
      </c>
      <c r="S45" s="16">
        <f t="shared" si="28"/>
        <v>-4.166666666666663E-2</v>
      </c>
      <c r="T45" s="22">
        <f t="shared" si="37"/>
        <v>0</v>
      </c>
      <c r="U45" s="21">
        <f t="shared" si="20"/>
        <v>2.083333333333337E-2</v>
      </c>
      <c r="V45" s="22">
        <f t="shared" si="38"/>
        <v>2.083333333333337E-2</v>
      </c>
      <c r="W45" s="24">
        <f t="shared" si="29"/>
        <v>2.083333333333337E-2</v>
      </c>
      <c r="X45" s="21">
        <f t="shared" si="30"/>
        <v>2.083333333333337E-2</v>
      </c>
      <c r="Y45" s="21">
        <f t="shared" si="31"/>
        <v>-2.083333333333337E-2</v>
      </c>
      <c r="Z45" s="69">
        <f t="shared" si="32"/>
        <v>2.083333333333337E-2</v>
      </c>
      <c r="AA45" s="25">
        <f t="shared" si="33"/>
        <v>2.083333333333337E-2</v>
      </c>
      <c r="AB45" s="42"/>
      <c r="AC45" s="43"/>
      <c r="AD45" s="43"/>
      <c r="AE45" s="43"/>
      <c r="AF45" s="45"/>
      <c r="AG45" s="43"/>
      <c r="AH45" s="43"/>
      <c r="AI45" s="44"/>
      <c r="AJ45" s="43"/>
      <c r="AK45" s="45"/>
      <c r="AL45" s="45"/>
      <c r="AM45" s="43"/>
      <c r="AN45" s="43"/>
    </row>
    <row r="46" spans="1:40" ht="15" customHeight="1" thickBot="1">
      <c r="B46" s="215"/>
      <c r="C46" s="264"/>
      <c r="D46" s="27">
        <v>43875</v>
      </c>
      <c r="E46" s="66" t="s">
        <v>39</v>
      </c>
      <c r="F46" s="3">
        <v>0.33333333333333331</v>
      </c>
      <c r="G46" s="3">
        <v>0.8125</v>
      </c>
      <c r="H46" s="3">
        <v>0</v>
      </c>
      <c r="I46" s="5"/>
      <c r="J46" s="5">
        <f t="shared" si="21"/>
        <v>0</v>
      </c>
      <c r="K46" s="21">
        <f t="shared" si="22"/>
        <v>0.45833333333333331</v>
      </c>
      <c r="L46" s="22">
        <f t="shared" si="39"/>
        <v>0.45833333333333331</v>
      </c>
      <c r="M46" s="22">
        <f t="shared" si="19"/>
        <v>-4.1666666666666685E-2</v>
      </c>
      <c r="N46" s="22">
        <f t="shared" si="23"/>
        <v>0</v>
      </c>
      <c r="O46" s="22">
        <f t="shared" si="24"/>
        <v>0.45833333333333331</v>
      </c>
      <c r="P46" s="22">
        <f t="shared" si="25"/>
        <v>0.45833333333333331</v>
      </c>
      <c r="Q46" s="22">
        <f t="shared" si="26"/>
        <v>0.45833333333333331</v>
      </c>
      <c r="R46" s="23">
        <f t="shared" si="27"/>
        <v>0.45833333333333331</v>
      </c>
      <c r="S46" s="16">
        <f t="shared" si="28"/>
        <v>-4.166666666666663E-2</v>
      </c>
      <c r="T46" s="22">
        <f t="shared" si="37"/>
        <v>0</v>
      </c>
      <c r="U46" s="21">
        <f t="shared" si="20"/>
        <v>2.083333333333337E-2</v>
      </c>
      <c r="V46" s="22">
        <f t="shared" si="38"/>
        <v>2.083333333333337E-2</v>
      </c>
      <c r="W46" s="24">
        <f t="shared" si="29"/>
        <v>2.083333333333337E-2</v>
      </c>
      <c r="X46" s="21">
        <f t="shared" si="30"/>
        <v>2.083333333333337E-2</v>
      </c>
      <c r="Y46" s="21">
        <f t="shared" si="31"/>
        <v>-2.083333333333337E-2</v>
      </c>
      <c r="Z46" s="69">
        <f t="shared" si="32"/>
        <v>2.083333333333337E-2</v>
      </c>
      <c r="AA46" s="25">
        <f t="shared" si="33"/>
        <v>2.083333333333337E-2</v>
      </c>
      <c r="AB46" s="42"/>
      <c r="AC46" s="43"/>
      <c r="AD46" s="43"/>
      <c r="AE46" s="43"/>
      <c r="AF46" s="45"/>
      <c r="AG46" s="43"/>
      <c r="AH46" s="43"/>
      <c r="AI46" s="44"/>
      <c r="AJ46" s="43"/>
      <c r="AK46" s="45"/>
      <c r="AL46" s="45"/>
      <c r="AM46" s="43"/>
      <c r="AN46" s="43"/>
    </row>
    <row r="47" spans="1:40" ht="15" customHeight="1" thickBot="1">
      <c r="B47" s="28" t="s">
        <v>9</v>
      </c>
      <c r="C47" s="264"/>
      <c r="D47" s="20">
        <v>43876</v>
      </c>
      <c r="E47" s="66" t="s">
        <v>40</v>
      </c>
      <c r="F47" s="3">
        <v>0.25</v>
      </c>
      <c r="G47" s="3">
        <v>0.8125</v>
      </c>
      <c r="H47" s="3">
        <v>0</v>
      </c>
      <c r="I47" s="5">
        <f>(O47+X47)</f>
        <v>0.5625</v>
      </c>
      <c r="J47" s="5">
        <f t="shared" si="21"/>
        <v>0.5625</v>
      </c>
      <c r="K47" s="21">
        <f t="shared" si="22"/>
        <v>0.49999999999999994</v>
      </c>
      <c r="L47" s="22">
        <f>IF(K47&lt;0,0,K47)</f>
        <v>0.49999999999999994</v>
      </c>
      <c r="M47" s="22">
        <f t="shared" si="19"/>
        <v>-5.5511151231257827E-17</v>
      </c>
      <c r="N47" s="22">
        <f t="shared" si="23"/>
        <v>0</v>
      </c>
      <c r="O47" s="22">
        <f t="shared" si="24"/>
        <v>0.49999999999999994</v>
      </c>
      <c r="P47" s="22">
        <f t="shared" si="25"/>
        <v>-6.2500000000000056E-2</v>
      </c>
      <c r="Q47" s="22">
        <f t="shared" si="26"/>
        <v>0</v>
      </c>
      <c r="R47" s="23">
        <f t="shared" si="27"/>
        <v>0</v>
      </c>
      <c r="S47" s="16">
        <f t="shared" si="28"/>
        <v>4.1666666666666685E-2</v>
      </c>
      <c r="T47" s="22">
        <f t="shared" ref="T47:T53" si="40">IF(S47&lt;0,0,S47)</f>
        <v>4.1666666666666685E-2</v>
      </c>
      <c r="U47" s="21">
        <f t="shared" si="20"/>
        <v>2.083333333333337E-2</v>
      </c>
      <c r="V47" s="22">
        <f t="shared" ref="V47:V53" si="41">IF(U47&lt;0,0,U47)</f>
        <v>2.083333333333337E-2</v>
      </c>
      <c r="W47" s="24">
        <f t="shared" si="29"/>
        <v>6.2500000000000056E-2</v>
      </c>
      <c r="X47" s="21">
        <f t="shared" si="30"/>
        <v>6.2500000000000056E-2</v>
      </c>
      <c r="Y47" s="21">
        <f t="shared" si="31"/>
        <v>0.49999999999999994</v>
      </c>
      <c r="Z47" s="69">
        <f t="shared" si="32"/>
        <v>0.49999999999999994</v>
      </c>
      <c r="AA47" s="25">
        <f t="shared" si="33"/>
        <v>0</v>
      </c>
      <c r="AB47" s="42"/>
      <c r="AC47" s="43"/>
      <c r="AD47" s="43"/>
      <c r="AE47" s="43"/>
      <c r="AF47" s="45"/>
      <c r="AG47" s="43"/>
      <c r="AH47" s="43"/>
      <c r="AI47" s="44"/>
      <c r="AJ47" s="43"/>
      <c r="AK47" s="45"/>
      <c r="AL47" s="45"/>
      <c r="AM47" s="43"/>
      <c r="AN47" s="43"/>
    </row>
    <row r="48" spans="1:40" ht="15" customHeight="1" thickBot="1">
      <c r="B48" s="215">
        <f>SUM(AA33:AA61)</f>
        <v>4.3333333333333357</v>
      </c>
      <c r="C48" s="264"/>
      <c r="D48" s="20">
        <v>43877</v>
      </c>
      <c r="E48" s="66" t="s">
        <v>39</v>
      </c>
      <c r="F48" s="3">
        <v>0.33333333333333331</v>
      </c>
      <c r="G48" s="3">
        <v>0.8125</v>
      </c>
      <c r="H48" s="3">
        <v>0</v>
      </c>
      <c r="I48" s="5">
        <f>(O48+X48)</f>
        <v>0.47916666666666669</v>
      </c>
      <c r="J48" s="5">
        <f t="shared" si="21"/>
        <v>0.47916666666666669</v>
      </c>
      <c r="K48" s="21">
        <f t="shared" si="22"/>
        <v>0.45833333333333331</v>
      </c>
      <c r="L48" s="22">
        <f t="shared" ref="L48:L53" si="42">IF(K48&lt;0,0,K48)</f>
        <v>0.45833333333333331</v>
      </c>
      <c r="M48" s="22">
        <f t="shared" si="19"/>
        <v>-4.1666666666666685E-2</v>
      </c>
      <c r="N48" s="22">
        <f t="shared" si="23"/>
        <v>0</v>
      </c>
      <c r="O48" s="22">
        <f t="shared" si="24"/>
        <v>0.45833333333333331</v>
      </c>
      <c r="P48" s="22">
        <f t="shared" si="25"/>
        <v>-2.083333333333337E-2</v>
      </c>
      <c r="Q48" s="22">
        <f t="shared" si="26"/>
        <v>0</v>
      </c>
      <c r="R48" s="23">
        <f t="shared" si="27"/>
        <v>0</v>
      </c>
      <c r="S48" s="16">
        <f t="shared" si="28"/>
        <v>-4.166666666666663E-2</v>
      </c>
      <c r="T48" s="22">
        <f t="shared" si="40"/>
        <v>0</v>
      </c>
      <c r="U48" s="21">
        <f t="shared" si="20"/>
        <v>2.083333333333337E-2</v>
      </c>
      <c r="V48" s="22">
        <f t="shared" si="41"/>
        <v>2.083333333333337E-2</v>
      </c>
      <c r="W48" s="24">
        <f t="shared" si="29"/>
        <v>2.083333333333337E-2</v>
      </c>
      <c r="X48" s="21">
        <f t="shared" si="30"/>
        <v>2.083333333333337E-2</v>
      </c>
      <c r="Y48" s="21">
        <f t="shared" si="31"/>
        <v>0.45833333333333331</v>
      </c>
      <c r="Z48" s="69">
        <f t="shared" si="32"/>
        <v>0.45833333333333331</v>
      </c>
      <c r="AA48" s="25">
        <f t="shared" si="33"/>
        <v>0.45833333333333331</v>
      </c>
      <c r="AB48" s="42"/>
      <c r="AC48" s="43"/>
      <c r="AD48" s="43"/>
      <c r="AE48" s="43"/>
      <c r="AF48" s="43"/>
      <c r="AG48" s="43"/>
      <c r="AH48" s="43"/>
      <c r="AI48" s="44"/>
      <c r="AJ48" s="43"/>
      <c r="AK48" s="45"/>
      <c r="AL48" s="45"/>
      <c r="AM48" s="43"/>
      <c r="AN48" s="43"/>
    </row>
    <row r="49" spans="2:40" ht="15" customHeight="1" thickBot="1">
      <c r="B49" s="215"/>
      <c r="C49" s="264"/>
      <c r="D49" s="27">
        <v>43878</v>
      </c>
      <c r="E49" s="66" t="s">
        <v>39</v>
      </c>
      <c r="F49" s="3">
        <v>0.33333333333333331</v>
      </c>
      <c r="G49" s="3">
        <v>0.8125</v>
      </c>
      <c r="H49" s="3">
        <v>0</v>
      </c>
      <c r="I49" s="5"/>
      <c r="J49" s="5">
        <f t="shared" si="21"/>
        <v>0</v>
      </c>
      <c r="K49" s="21">
        <f t="shared" si="22"/>
        <v>0.45833333333333331</v>
      </c>
      <c r="L49" s="22">
        <f t="shared" si="42"/>
        <v>0.45833333333333331</v>
      </c>
      <c r="M49" s="22">
        <f t="shared" si="19"/>
        <v>-4.1666666666666685E-2</v>
      </c>
      <c r="N49" s="22">
        <f t="shared" si="23"/>
        <v>0</v>
      </c>
      <c r="O49" s="22">
        <f t="shared" si="24"/>
        <v>0.45833333333333331</v>
      </c>
      <c r="P49" s="22">
        <f t="shared" si="25"/>
        <v>0.45833333333333331</v>
      </c>
      <c r="Q49" s="22">
        <f t="shared" si="26"/>
        <v>0.45833333333333331</v>
      </c>
      <c r="R49" s="23">
        <f t="shared" si="27"/>
        <v>0.45833333333333331</v>
      </c>
      <c r="S49" s="16">
        <f t="shared" si="28"/>
        <v>-4.166666666666663E-2</v>
      </c>
      <c r="T49" s="22">
        <f t="shared" si="40"/>
        <v>0</v>
      </c>
      <c r="U49" s="21">
        <f t="shared" si="20"/>
        <v>2.083333333333337E-2</v>
      </c>
      <c r="V49" s="22">
        <f t="shared" si="41"/>
        <v>2.083333333333337E-2</v>
      </c>
      <c r="W49" s="24">
        <f t="shared" si="29"/>
        <v>2.083333333333337E-2</v>
      </c>
      <c r="X49" s="21">
        <f t="shared" si="30"/>
        <v>2.083333333333337E-2</v>
      </c>
      <c r="Y49" s="21">
        <f t="shared" si="31"/>
        <v>-2.083333333333337E-2</v>
      </c>
      <c r="Z49" s="69">
        <f t="shared" si="32"/>
        <v>2.083333333333337E-2</v>
      </c>
      <c r="AA49" s="25">
        <f t="shared" si="33"/>
        <v>2.083333333333337E-2</v>
      </c>
      <c r="AB49" s="43"/>
      <c r="AD49" s="43"/>
      <c r="AE49" s="43"/>
      <c r="AF49" s="43"/>
      <c r="AG49" s="43"/>
      <c r="AH49" s="43"/>
      <c r="AI49" s="44"/>
      <c r="AJ49" s="43"/>
      <c r="AK49" s="45"/>
      <c r="AL49" s="45"/>
      <c r="AM49" s="43"/>
      <c r="AN49" s="43"/>
    </row>
    <row r="50" spans="2:40" ht="15" customHeight="1" thickBot="1">
      <c r="B50" s="215"/>
      <c r="C50" s="264"/>
      <c r="D50" s="27">
        <v>43879</v>
      </c>
      <c r="E50" s="66" t="s">
        <v>39</v>
      </c>
      <c r="F50" s="3">
        <v>0.33333333333333331</v>
      </c>
      <c r="G50" s="3">
        <v>0.8125</v>
      </c>
      <c r="H50" s="3">
        <v>0</v>
      </c>
      <c r="I50" s="5"/>
      <c r="J50" s="5">
        <f t="shared" si="21"/>
        <v>0</v>
      </c>
      <c r="K50" s="21">
        <f t="shared" si="22"/>
        <v>0.45833333333333331</v>
      </c>
      <c r="L50" s="22">
        <f t="shared" si="42"/>
        <v>0.45833333333333331</v>
      </c>
      <c r="M50" s="22">
        <f t="shared" si="19"/>
        <v>-4.1666666666666685E-2</v>
      </c>
      <c r="N50" s="22">
        <f t="shared" si="23"/>
        <v>0</v>
      </c>
      <c r="O50" s="22">
        <f t="shared" si="24"/>
        <v>0.45833333333333331</v>
      </c>
      <c r="P50" s="22">
        <f t="shared" si="25"/>
        <v>0.45833333333333331</v>
      </c>
      <c r="Q50" s="22">
        <f t="shared" si="26"/>
        <v>0.45833333333333331</v>
      </c>
      <c r="R50" s="23">
        <f t="shared" si="27"/>
        <v>0.45833333333333331</v>
      </c>
      <c r="S50" s="16">
        <f t="shared" si="28"/>
        <v>-4.166666666666663E-2</v>
      </c>
      <c r="T50" s="22">
        <f t="shared" si="40"/>
        <v>0</v>
      </c>
      <c r="U50" s="21">
        <f t="shared" si="20"/>
        <v>2.083333333333337E-2</v>
      </c>
      <c r="V50" s="22">
        <f t="shared" si="41"/>
        <v>2.083333333333337E-2</v>
      </c>
      <c r="W50" s="24">
        <f t="shared" si="29"/>
        <v>2.083333333333337E-2</v>
      </c>
      <c r="X50" s="21">
        <f t="shared" si="30"/>
        <v>2.083333333333337E-2</v>
      </c>
      <c r="Y50" s="21">
        <f t="shared" si="31"/>
        <v>-2.083333333333337E-2</v>
      </c>
      <c r="Z50" s="69">
        <f t="shared" si="32"/>
        <v>2.083333333333337E-2</v>
      </c>
      <c r="AA50" s="25">
        <f t="shared" si="33"/>
        <v>2.083333333333337E-2</v>
      </c>
      <c r="AB50" s="42"/>
      <c r="AC50" s="43"/>
      <c r="AD50" s="43"/>
      <c r="AE50" s="43"/>
      <c r="AF50" s="45"/>
      <c r="AG50" s="43"/>
      <c r="AH50" s="43"/>
      <c r="AI50" s="44"/>
      <c r="AJ50" s="43"/>
      <c r="AK50" s="45"/>
      <c r="AL50" s="45"/>
    </row>
    <row r="51" spans="2:40" ht="15" customHeight="1" thickBot="1">
      <c r="B51" s="215"/>
      <c r="C51" s="264"/>
      <c r="D51" s="27">
        <v>43880</v>
      </c>
      <c r="E51" s="66" t="s">
        <v>39</v>
      </c>
      <c r="F51" s="3">
        <v>0.33333333333333331</v>
      </c>
      <c r="G51" s="3">
        <v>0.8125</v>
      </c>
      <c r="H51" s="3">
        <v>0</v>
      </c>
      <c r="I51" s="5"/>
      <c r="J51" s="5">
        <f t="shared" si="21"/>
        <v>0</v>
      </c>
      <c r="K51" s="21">
        <f t="shared" si="22"/>
        <v>0.45833333333333331</v>
      </c>
      <c r="L51" s="22">
        <f t="shared" si="42"/>
        <v>0.45833333333333331</v>
      </c>
      <c r="M51" s="22">
        <f t="shared" si="19"/>
        <v>-4.1666666666666685E-2</v>
      </c>
      <c r="N51" s="22">
        <f t="shared" si="23"/>
        <v>0</v>
      </c>
      <c r="O51" s="22">
        <f t="shared" si="24"/>
        <v>0.45833333333333331</v>
      </c>
      <c r="P51" s="22">
        <f t="shared" si="25"/>
        <v>0.45833333333333331</v>
      </c>
      <c r="Q51" s="22">
        <f t="shared" si="26"/>
        <v>0.45833333333333331</v>
      </c>
      <c r="R51" s="23">
        <f t="shared" si="27"/>
        <v>0.45833333333333331</v>
      </c>
      <c r="S51" s="16">
        <f t="shared" si="28"/>
        <v>-4.166666666666663E-2</v>
      </c>
      <c r="T51" s="22">
        <f t="shared" si="40"/>
        <v>0</v>
      </c>
      <c r="U51" s="21">
        <f t="shared" si="20"/>
        <v>2.083333333333337E-2</v>
      </c>
      <c r="V51" s="22">
        <f t="shared" si="41"/>
        <v>2.083333333333337E-2</v>
      </c>
      <c r="W51" s="24">
        <f t="shared" si="29"/>
        <v>2.083333333333337E-2</v>
      </c>
      <c r="X51" s="21">
        <f t="shared" si="30"/>
        <v>2.083333333333337E-2</v>
      </c>
      <c r="Y51" s="21">
        <f t="shared" si="31"/>
        <v>-2.083333333333337E-2</v>
      </c>
      <c r="Z51" s="69">
        <f t="shared" si="32"/>
        <v>2.083333333333337E-2</v>
      </c>
      <c r="AA51" s="25">
        <f t="shared" si="33"/>
        <v>2.083333333333337E-2</v>
      </c>
      <c r="AB51" s="42"/>
      <c r="AC51" s="43"/>
      <c r="AD51" s="43"/>
      <c r="AE51" s="43"/>
      <c r="AF51" s="45"/>
      <c r="AG51" s="46"/>
      <c r="AH51" s="43"/>
      <c r="AI51" s="44"/>
      <c r="AJ51" s="43"/>
      <c r="AK51" s="45"/>
      <c r="AL51" s="45"/>
      <c r="AM51" s="42"/>
      <c r="AN51" s="42"/>
    </row>
    <row r="52" spans="2:40" ht="15" customHeight="1" thickBot="1">
      <c r="B52" s="215"/>
      <c r="C52" s="264"/>
      <c r="D52" s="27">
        <v>43881</v>
      </c>
      <c r="E52" s="66" t="s">
        <v>39</v>
      </c>
      <c r="F52" s="3">
        <v>0.33333333333333331</v>
      </c>
      <c r="G52" s="3">
        <v>0.8125</v>
      </c>
      <c r="H52" s="3">
        <v>0</v>
      </c>
      <c r="I52" s="5"/>
      <c r="J52" s="5">
        <f t="shared" si="21"/>
        <v>0</v>
      </c>
      <c r="K52" s="21">
        <f t="shared" si="22"/>
        <v>0.45833333333333331</v>
      </c>
      <c r="L52" s="22">
        <f t="shared" si="42"/>
        <v>0.45833333333333331</v>
      </c>
      <c r="M52" s="22">
        <f t="shared" si="19"/>
        <v>-4.1666666666666685E-2</v>
      </c>
      <c r="N52" s="22">
        <f t="shared" si="23"/>
        <v>0</v>
      </c>
      <c r="O52" s="22">
        <f t="shared" si="24"/>
        <v>0.45833333333333331</v>
      </c>
      <c r="P52" s="22">
        <f t="shared" si="25"/>
        <v>0.45833333333333331</v>
      </c>
      <c r="Q52" s="22">
        <f t="shared" si="26"/>
        <v>0.45833333333333331</v>
      </c>
      <c r="R52" s="23">
        <f t="shared" si="27"/>
        <v>0.45833333333333331</v>
      </c>
      <c r="S52" s="16">
        <f t="shared" si="28"/>
        <v>-4.166666666666663E-2</v>
      </c>
      <c r="T52" s="22">
        <f t="shared" si="40"/>
        <v>0</v>
      </c>
      <c r="U52" s="21">
        <f t="shared" si="20"/>
        <v>2.083333333333337E-2</v>
      </c>
      <c r="V52" s="22">
        <f t="shared" si="41"/>
        <v>2.083333333333337E-2</v>
      </c>
      <c r="W52" s="24">
        <f t="shared" si="29"/>
        <v>2.083333333333337E-2</v>
      </c>
      <c r="X52" s="21">
        <f t="shared" si="30"/>
        <v>2.083333333333337E-2</v>
      </c>
      <c r="Y52" s="21">
        <f t="shared" si="31"/>
        <v>-2.083333333333337E-2</v>
      </c>
      <c r="Z52" s="69">
        <f t="shared" si="32"/>
        <v>2.083333333333337E-2</v>
      </c>
      <c r="AA52" s="25">
        <f t="shared" si="33"/>
        <v>2.083333333333337E-2</v>
      </c>
      <c r="AB52" s="42"/>
      <c r="AC52" s="43"/>
      <c r="AD52" s="43"/>
      <c r="AE52" s="43"/>
      <c r="AF52" s="45"/>
      <c r="AG52" s="43"/>
      <c r="AH52" s="43"/>
      <c r="AI52" s="44"/>
      <c r="AJ52" s="43"/>
      <c r="AK52" s="45"/>
      <c r="AL52" s="45"/>
      <c r="AM52" s="43"/>
      <c r="AN52" s="43"/>
    </row>
    <row r="53" spans="2:40" ht="15" customHeight="1" thickBot="1">
      <c r="B53" s="215"/>
      <c r="C53" s="264"/>
      <c r="D53" s="27">
        <v>43882</v>
      </c>
      <c r="E53" s="66" t="s">
        <v>39</v>
      </c>
      <c r="F53" s="3">
        <v>0.33333333333333331</v>
      </c>
      <c r="G53" s="3">
        <v>0.8125</v>
      </c>
      <c r="H53" s="3">
        <v>0</v>
      </c>
      <c r="I53" s="5"/>
      <c r="J53" s="5">
        <f t="shared" si="21"/>
        <v>0</v>
      </c>
      <c r="K53" s="21">
        <f t="shared" si="22"/>
        <v>0.45833333333333331</v>
      </c>
      <c r="L53" s="22">
        <f t="shared" si="42"/>
        <v>0.45833333333333331</v>
      </c>
      <c r="M53" s="22">
        <f t="shared" si="19"/>
        <v>-4.1666666666666685E-2</v>
      </c>
      <c r="N53" s="22">
        <f t="shared" si="23"/>
        <v>0</v>
      </c>
      <c r="O53" s="22">
        <f t="shared" si="24"/>
        <v>0.45833333333333331</v>
      </c>
      <c r="P53" s="22">
        <f t="shared" si="25"/>
        <v>0.45833333333333331</v>
      </c>
      <c r="Q53" s="22">
        <f t="shared" si="26"/>
        <v>0.45833333333333331</v>
      </c>
      <c r="R53" s="23">
        <f t="shared" si="27"/>
        <v>0.45833333333333331</v>
      </c>
      <c r="S53" s="16">
        <f t="shared" si="28"/>
        <v>-4.166666666666663E-2</v>
      </c>
      <c r="T53" s="22">
        <f t="shared" si="40"/>
        <v>0</v>
      </c>
      <c r="U53" s="21">
        <f t="shared" si="20"/>
        <v>2.083333333333337E-2</v>
      </c>
      <c r="V53" s="22">
        <f t="shared" si="41"/>
        <v>2.083333333333337E-2</v>
      </c>
      <c r="W53" s="24">
        <f t="shared" si="29"/>
        <v>2.083333333333337E-2</v>
      </c>
      <c r="X53" s="21">
        <f t="shared" si="30"/>
        <v>2.083333333333337E-2</v>
      </c>
      <c r="Y53" s="21">
        <f t="shared" si="31"/>
        <v>-2.083333333333337E-2</v>
      </c>
      <c r="Z53" s="69">
        <f t="shared" si="32"/>
        <v>2.083333333333337E-2</v>
      </c>
      <c r="AA53" s="25">
        <f t="shared" si="33"/>
        <v>2.083333333333337E-2</v>
      </c>
      <c r="AB53" s="42"/>
      <c r="AC53" s="43"/>
      <c r="AD53" s="43"/>
      <c r="AE53" s="43"/>
      <c r="AF53" s="45"/>
      <c r="AG53" s="43"/>
      <c r="AH53" s="43"/>
      <c r="AI53" s="44"/>
      <c r="AJ53" s="43"/>
      <c r="AK53" s="45"/>
      <c r="AL53" s="45"/>
      <c r="AM53" s="43"/>
      <c r="AN53" s="43"/>
    </row>
    <row r="54" spans="2:40" ht="15" customHeight="1" thickBot="1">
      <c r="B54" s="215"/>
      <c r="C54" s="264"/>
      <c r="D54" s="20">
        <v>43883</v>
      </c>
      <c r="E54" s="66" t="s">
        <v>39</v>
      </c>
      <c r="F54" s="3">
        <v>0.25</v>
      </c>
      <c r="G54" s="3">
        <v>0.8125</v>
      </c>
      <c r="H54" s="3">
        <v>0</v>
      </c>
      <c r="I54" s="5">
        <f>(O54+X54)</f>
        <v>0.5625</v>
      </c>
      <c r="J54" s="5">
        <f t="shared" si="21"/>
        <v>0.5625</v>
      </c>
      <c r="K54" s="21">
        <f t="shared" si="22"/>
        <v>0.49999999999999994</v>
      </c>
      <c r="L54" s="22">
        <f>IF(K54&lt;0,0,K54)</f>
        <v>0.49999999999999994</v>
      </c>
      <c r="M54" s="22">
        <f t="shared" si="19"/>
        <v>-5.5511151231257827E-17</v>
      </c>
      <c r="N54" s="22">
        <f t="shared" si="23"/>
        <v>0</v>
      </c>
      <c r="O54" s="22">
        <f t="shared" si="24"/>
        <v>0.49999999999999994</v>
      </c>
      <c r="P54" s="22">
        <f t="shared" si="25"/>
        <v>-6.2500000000000056E-2</v>
      </c>
      <c r="Q54" s="22">
        <f t="shared" si="26"/>
        <v>0</v>
      </c>
      <c r="R54" s="23">
        <f t="shared" si="27"/>
        <v>0</v>
      </c>
      <c r="S54" s="16">
        <f t="shared" si="28"/>
        <v>4.1666666666666685E-2</v>
      </c>
      <c r="T54" s="22">
        <f t="shared" ref="T54:T117" si="43">IF(S54&lt;0,0,S54)</f>
        <v>4.1666666666666685E-2</v>
      </c>
      <c r="U54" s="21">
        <f t="shared" si="20"/>
        <v>2.083333333333337E-2</v>
      </c>
      <c r="V54" s="22">
        <f t="shared" ref="V54:V117" si="44">IF(U54&lt;0,0,U54)</f>
        <v>2.083333333333337E-2</v>
      </c>
      <c r="W54" s="24">
        <f t="shared" si="29"/>
        <v>6.2500000000000056E-2</v>
      </c>
      <c r="X54" s="21">
        <f t="shared" si="30"/>
        <v>6.2500000000000056E-2</v>
      </c>
      <c r="Y54" s="21">
        <f t="shared" si="31"/>
        <v>0.49999999999999994</v>
      </c>
      <c r="Z54" s="69">
        <f t="shared" si="32"/>
        <v>0.49999999999999994</v>
      </c>
      <c r="AA54" s="25">
        <f t="shared" si="33"/>
        <v>0.49999999999999994</v>
      </c>
      <c r="AB54" s="42"/>
      <c r="AC54" s="43"/>
      <c r="AD54" s="43"/>
      <c r="AE54" s="43"/>
      <c r="AF54" s="45"/>
      <c r="AG54" s="43"/>
      <c r="AH54" s="43"/>
      <c r="AI54" s="44"/>
      <c r="AJ54" s="43"/>
      <c r="AK54" s="45"/>
      <c r="AL54" s="45"/>
      <c r="AM54" s="43"/>
      <c r="AN54" s="43"/>
    </row>
    <row r="55" spans="2:40" ht="15" customHeight="1" thickBot="1">
      <c r="B55" s="215"/>
      <c r="C55" s="264"/>
      <c r="D55" s="20">
        <v>43884</v>
      </c>
      <c r="E55" s="66" t="s">
        <v>39</v>
      </c>
      <c r="F55" s="3">
        <v>0.33333333333333331</v>
      </c>
      <c r="G55" s="3">
        <v>0.8125</v>
      </c>
      <c r="H55" s="3">
        <v>0</v>
      </c>
      <c r="I55" s="5">
        <f>(O55+X55)</f>
        <v>0.47916666666666669</v>
      </c>
      <c r="J55" s="5">
        <f t="shared" si="21"/>
        <v>0.47916666666666669</v>
      </c>
      <c r="K55" s="21">
        <f t="shared" si="22"/>
        <v>0.45833333333333331</v>
      </c>
      <c r="L55" s="22">
        <f t="shared" ref="L55:L60" si="45">IF(K55&lt;0,0,K55)</f>
        <v>0.45833333333333331</v>
      </c>
      <c r="M55" s="22">
        <f t="shared" si="19"/>
        <v>-4.1666666666666685E-2</v>
      </c>
      <c r="N55" s="22">
        <f t="shared" si="23"/>
        <v>0</v>
      </c>
      <c r="O55" s="22">
        <f t="shared" si="24"/>
        <v>0.45833333333333331</v>
      </c>
      <c r="P55" s="22">
        <f t="shared" si="25"/>
        <v>-2.083333333333337E-2</v>
      </c>
      <c r="Q55" s="22">
        <f t="shared" si="26"/>
        <v>0</v>
      </c>
      <c r="R55" s="23">
        <f t="shared" si="27"/>
        <v>0</v>
      </c>
      <c r="S55" s="16">
        <f t="shared" si="28"/>
        <v>-4.166666666666663E-2</v>
      </c>
      <c r="T55" s="22">
        <f t="shared" si="43"/>
        <v>0</v>
      </c>
      <c r="U55" s="21">
        <f t="shared" si="20"/>
        <v>2.083333333333337E-2</v>
      </c>
      <c r="V55" s="22">
        <f t="shared" si="44"/>
        <v>2.083333333333337E-2</v>
      </c>
      <c r="W55" s="24">
        <f t="shared" si="29"/>
        <v>2.083333333333337E-2</v>
      </c>
      <c r="X55" s="21">
        <f t="shared" si="30"/>
        <v>2.083333333333337E-2</v>
      </c>
      <c r="Y55" s="21">
        <f t="shared" si="31"/>
        <v>0.45833333333333331</v>
      </c>
      <c r="Z55" s="69">
        <f t="shared" si="32"/>
        <v>0.45833333333333331</v>
      </c>
      <c r="AA55" s="25">
        <f t="shared" si="33"/>
        <v>0.45833333333333331</v>
      </c>
      <c r="AB55" s="42"/>
      <c r="AC55" s="43"/>
      <c r="AD55" s="43"/>
      <c r="AE55" s="43"/>
      <c r="AF55" s="43"/>
      <c r="AG55" s="43"/>
      <c r="AH55" s="43"/>
      <c r="AI55" s="44"/>
      <c r="AJ55" s="43"/>
      <c r="AK55" s="45"/>
      <c r="AL55" s="45"/>
      <c r="AM55" s="43"/>
      <c r="AN55" s="43"/>
    </row>
    <row r="56" spans="2:40" ht="15" customHeight="1" thickBot="1">
      <c r="B56" s="215"/>
      <c r="C56" s="264"/>
      <c r="D56" s="27">
        <v>43885</v>
      </c>
      <c r="E56" s="66" t="s">
        <v>39</v>
      </c>
      <c r="F56" s="3">
        <v>0.33333333333333331</v>
      </c>
      <c r="G56" s="3">
        <v>0.8125</v>
      </c>
      <c r="H56" s="3">
        <v>0</v>
      </c>
      <c r="I56" s="5"/>
      <c r="J56" s="5">
        <f t="shared" si="21"/>
        <v>0</v>
      </c>
      <c r="K56" s="21">
        <f t="shared" si="22"/>
        <v>0.45833333333333331</v>
      </c>
      <c r="L56" s="22">
        <f t="shared" si="45"/>
        <v>0.45833333333333331</v>
      </c>
      <c r="M56" s="22">
        <f t="shared" si="19"/>
        <v>-4.1666666666666685E-2</v>
      </c>
      <c r="N56" s="22">
        <f t="shared" si="23"/>
        <v>0</v>
      </c>
      <c r="O56" s="22">
        <f t="shared" si="24"/>
        <v>0.45833333333333331</v>
      </c>
      <c r="P56" s="22">
        <f t="shared" si="25"/>
        <v>0.45833333333333331</v>
      </c>
      <c r="Q56" s="22">
        <f t="shared" si="26"/>
        <v>0.45833333333333331</v>
      </c>
      <c r="R56" s="23">
        <f t="shared" si="27"/>
        <v>0.45833333333333331</v>
      </c>
      <c r="S56" s="16">
        <f t="shared" si="28"/>
        <v>-4.166666666666663E-2</v>
      </c>
      <c r="T56" s="22">
        <f t="shared" si="43"/>
        <v>0</v>
      </c>
      <c r="U56" s="21">
        <f t="shared" si="20"/>
        <v>2.083333333333337E-2</v>
      </c>
      <c r="V56" s="22">
        <f t="shared" si="44"/>
        <v>2.083333333333337E-2</v>
      </c>
      <c r="W56" s="24">
        <f t="shared" si="29"/>
        <v>2.083333333333337E-2</v>
      </c>
      <c r="X56" s="21">
        <f t="shared" si="30"/>
        <v>2.083333333333337E-2</v>
      </c>
      <c r="Y56" s="21">
        <f t="shared" si="31"/>
        <v>-2.083333333333337E-2</v>
      </c>
      <c r="Z56" s="69">
        <f t="shared" si="32"/>
        <v>2.083333333333337E-2</v>
      </c>
      <c r="AA56" s="25">
        <f t="shared" si="33"/>
        <v>2.083333333333337E-2</v>
      </c>
      <c r="AB56" s="43"/>
      <c r="AD56" s="43"/>
      <c r="AE56" s="43"/>
      <c r="AF56" s="43"/>
      <c r="AG56" s="43"/>
      <c r="AH56" s="43"/>
      <c r="AI56" s="44"/>
      <c r="AJ56" s="43"/>
      <c r="AK56" s="45"/>
      <c r="AL56" s="45"/>
      <c r="AM56" s="43"/>
      <c r="AN56" s="43"/>
    </row>
    <row r="57" spans="2:40" ht="15" customHeight="1" thickBot="1">
      <c r="B57" s="215"/>
      <c r="C57" s="264"/>
      <c r="D57" s="27">
        <v>43886</v>
      </c>
      <c r="E57" s="66" t="s">
        <v>39</v>
      </c>
      <c r="F57" s="3">
        <v>0.33333333333333331</v>
      </c>
      <c r="G57" s="3">
        <v>0.8125</v>
      </c>
      <c r="H57" s="3">
        <v>0</v>
      </c>
      <c r="I57" s="5"/>
      <c r="J57" s="5">
        <f t="shared" si="21"/>
        <v>0</v>
      </c>
      <c r="K57" s="21">
        <f t="shared" si="22"/>
        <v>0.45833333333333331</v>
      </c>
      <c r="L57" s="22">
        <f t="shared" si="45"/>
        <v>0.45833333333333331</v>
      </c>
      <c r="M57" s="22">
        <f t="shared" si="19"/>
        <v>-4.1666666666666685E-2</v>
      </c>
      <c r="N57" s="22">
        <f t="shared" si="23"/>
        <v>0</v>
      </c>
      <c r="O57" s="22">
        <f t="shared" si="24"/>
        <v>0.45833333333333331</v>
      </c>
      <c r="P57" s="22">
        <f t="shared" si="25"/>
        <v>0.45833333333333331</v>
      </c>
      <c r="Q57" s="22">
        <f t="shared" si="26"/>
        <v>0.45833333333333331</v>
      </c>
      <c r="R57" s="23">
        <f t="shared" si="27"/>
        <v>0.45833333333333331</v>
      </c>
      <c r="S57" s="16">
        <f t="shared" si="28"/>
        <v>-4.166666666666663E-2</v>
      </c>
      <c r="T57" s="22">
        <f t="shared" si="43"/>
        <v>0</v>
      </c>
      <c r="U57" s="21">
        <f t="shared" si="20"/>
        <v>2.083333333333337E-2</v>
      </c>
      <c r="V57" s="22">
        <f t="shared" si="44"/>
        <v>2.083333333333337E-2</v>
      </c>
      <c r="W57" s="24">
        <f t="shared" si="29"/>
        <v>2.083333333333337E-2</v>
      </c>
      <c r="X57" s="21">
        <f t="shared" si="30"/>
        <v>2.083333333333337E-2</v>
      </c>
      <c r="Y57" s="21">
        <f t="shared" si="31"/>
        <v>-2.083333333333337E-2</v>
      </c>
      <c r="Z57" s="69">
        <f t="shared" si="32"/>
        <v>2.083333333333337E-2</v>
      </c>
      <c r="AA57" s="25">
        <f t="shared" si="33"/>
        <v>2.083333333333337E-2</v>
      </c>
      <c r="AB57" s="42"/>
      <c r="AC57" s="43"/>
      <c r="AD57" s="43"/>
      <c r="AE57" s="43"/>
      <c r="AF57" s="45"/>
      <c r="AG57" s="43"/>
      <c r="AH57" s="43"/>
      <c r="AI57" s="44"/>
      <c r="AJ57" s="43"/>
      <c r="AK57" s="45"/>
      <c r="AL57" s="45"/>
      <c r="AM57" s="43"/>
      <c r="AN57" s="43"/>
    </row>
    <row r="58" spans="2:40" ht="15" customHeight="1" thickBot="1">
      <c r="B58" s="215"/>
      <c r="C58" s="264"/>
      <c r="D58" s="27">
        <v>43887</v>
      </c>
      <c r="E58" s="66" t="s">
        <v>39</v>
      </c>
      <c r="F58" s="3">
        <v>0.33333333333333331</v>
      </c>
      <c r="G58" s="3">
        <v>0.8125</v>
      </c>
      <c r="H58" s="3">
        <v>0</v>
      </c>
      <c r="I58" s="5"/>
      <c r="J58" s="5">
        <f t="shared" si="21"/>
        <v>0</v>
      </c>
      <c r="K58" s="21">
        <f t="shared" si="22"/>
        <v>0.45833333333333331</v>
      </c>
      <c r="L58" s="22">
        <f t="shared" si="45"/>
        <v>0.45833333333333331</v>
      </c>
      <c r="M58" s="22">
        <f t="shared" si="19"/>
        <v>-4.1666666666666685E-2</v>
      </c>
      <c r="N58" s="22">
        <f t="shared" si="23"/>
        <v>0</v>
      </c>
      <c r="O58" s="22">
        <f t="shared" si="24"/>
        <v>0.45833333333333331</v>
      </c>
      <c r="P58" s="22">
        <f t="shared" si="25"/>
        <v>0.45833333333333331</v>
      </c>
      <c r="Q58" s="22">
        <f t="shared" si="26"/>
        <v>0.45833333333333331</v>
      </c>
      <c r="R58" s="23">
        <f t="shared" si="27"/>
        <v>0.45833333333333331</v>
      </c>
      <c r="S58" s="16">
        <f t="shared" si="28"/>
        <v>-4.166666666666663E-2</v>
      </c>
      <c r="T58" s="22">
        <f t="shared" si="43"/>
        <v>0</v>
      </c>
      <c r="U58" s="21">
        <f t="shared" si="20"/>
        <v>2.083333333333337E-2</v>
      </c>
      <c r="V58" s="22">
        <f t="shared" si="44"/>
        <v>2.083333333333337E-2</v>
      </c>
      <c r="W58" s="24">
        <f t="shared" si="29"/>
        <v>2.083333333333337E-2</v>
      </c>
      <c r="X58" s="21">
        <f t="shared" si="30"/>
        <v>2.083333333333337E-2</v>
      </c>
      <c r="Y58" s="21">
        <f t="shared" si="31"/>
        <v>-2.083333333333337E-2</v>
      </c>
      <c r="Z58" s="69">
        <f t="shared" si="32"/>
        <v>2.083333333333337E-2</v>
      </c>
      <c r="AA58" s="25">
        <f t="shared" si="33"/>
        <v>2.083333333333337E-2</v>
      </c>
      <c r="AB58" s="42"/>
      <c r="AC58" s="43"/>
      <c r="AD58" s="43"/>
      <c r="AE58" s="43"/>
      <c r="AF58" s="45"/>
      <c r="AG58" s="46"/>
      <c r="AH58" s="43"/>
      <c r="AI58" s="44"/>
      <c r="AJ58" s="43"/>
      <c r="AK58" s="45"/>
      <c r="AL58" s="45"/>
    </row>
    <row r="59" spans="2:40" ht="15" customHeight="1" thickBot="1">
      <c r="B59" s="215"/>
      <c r="C59" s="264"/>
      <c r="D59" s="27">
        <v>43888</v>
      </c>
      <c r="E59" s="66" t="s">
        <v>39</v>
      </c>
      <c r="F59" s="3">
        <v>0.33333333333333331</v>
      </c>
      <c r="G59" s="3">
        <v>0.8125</v>
      </c>
      <c r="H59" s="3">
        <v>0</v>
      </c>
      <c r="I59" s="5"/>
      <c r="J59" s="5">
        <f t="shared" si="21"/>
        <v>0</v>
      </c>
      <c r="K59" s="21">
        <f t="shared" si="22"/>
        <v>0.45833333333333331</v>
      </c>
      <c r="L59" s="22">
        <f t="shared" si="45"/>
        <v>0.45833333333333331</v>
      </c>
      <c r="M59" s="22">
        <f t="shared" si="19"/>
        <v>-4.1666666666666685E-2</v>
      </c>
      <c r="N59" s="22">
        <f t="shared" si="23"/>
        <v>0</v>
      </c>
      <c r="O59" s="22">
        <f t="shared" si="24"/>
        <v>0.45833333333333331</v>
      </c>
      <c r="P59" s="22">
        <f t="shared" si="25"/>
        <v>0.45833333333333331</v>
      </c>
      <c r="Q59" s="22">
        <f t="shared" si="26"/>
        <v>0.45833333333333331</v>
      </c>
      <c r="R59" s="23">
        <f t="shared" si="27"/>
        <v>0.45833333333333331</v>
      </c>
      <c r="S59" s="16">
        <f t="shared" si="28"/>
        <v>-4.166666666666663E-2</v>
      </c>
      <c r="T59" s="22">
        <f t="shared" si="43"/>
        <v>0</v>
      </c>
      <c r="U59" s="21">
        <f t="shared" si="20"/>
        <v>2.083333333333337E-2</v>
      </c>
      <c r="V59" s="22">
        <f t="shared" si="44"/>
        <v>2.083333333333337E-2</v>
      </c>
      <c r="W59" s="24">
        <f t="shared" si="29"/>
        <v>2.083333333333337E-2</v>
      </c>
      <c r="X59" s="21">
        <f t="shared" si="30"/>
        <v>2.083333333333337E-2</v>
      </c>
      <c r="Y59" s="21">
        <f t="shared" si="31"/>
        <v>-2.083333333333337E-2</v>
      </c>
      <c r="Z59" s="69">
        <f t="shared" si="32"/>
        <v>2.083333333333337E-2</v>
      </c>
      <c r="AA59" s="25">
        <f t="shared" si="33"/>
        <v>2.083333333333337E-2</v>
      </c>
      <c r="AB59" s="42"/>
      <c r="AC59" s="43"/>
      <c r="AD59" s="43"/>
      <c r="AE59" s="43"/>
      <c r="AF59" s="45"/>
      <c r="AG59" s="43"/>
      <c r="AH59" s="43"/>
      <c r="AI59" s="44"/>
      <c r="AJ59" s="43"/>
      <c r="AK59" s="45"/>
      <c r="AL59" s="45"/>
      <c r="AM59" s="42"/>
      <c r="AN59" s="42"/>
    </row>
    <row r="60" spans="2:40" ht="15" customHeight="1" thickBot="1">
      <c r="B60" s="215"/>
      <c r="C60" s="264"/>
      <c r="D60" s="27">
        <v>43889</v>
      </c>
      <c r="E60" s="66" t="s">
        <v>39</v>
      </c>
      <c r="F60" s="3">
        <v>0.33333333333333331</v>
      </c>
      <c r="G60" s="3">
        <v>0.8125</v>
      </c>
      <c r="H60" s="3">
        <v>0</v>
      </c>
      <c r="I60" s="5"/>
      <c r="J60" s="5">
        <f t="shared" si="21"/>
        <v>0</v>
      </c>
      <c r="K60" s="21">
        <f t="shared" si="22"/>
        <v>0.45833333333333331</v>
      </c>
      <c r="L60" s="22">
        <f t="shared" si="45"/>
        <v>0.45833333333333331</v>
      </c>
      <c r="M60" s="22">
        <f t="shared" si="19"/>
        <v>-4.1666666666666685E-2</v>
      </c>
      <c r="N60" s="22">
        <f t="shared" si="23"/>
        <v>0</v>
      </c>
      <c r="O60" s="22">
        <f t="shared" si="24"/>
        <v>0.45833333333333331</v>
      </c>
      <c r="P60" s="22">
        <f t="shared" si="25"/>
        <v>0.45833333333333331</v>
      </c>
      <c r="Q60" s="22">
        <f t="shared" si="26"/>
        <v>0.45833333333333331</v>
      </c>
      <c r="R60" s="23">
        <f t="shared" si="27"/>
        <v>0.45833333333333331</v>
      </c>
      <c r="S60" s="16">
        <f t="shared" si="28"/>
        <v>-4.166666666666663E-2</v>
      </c>
      <c r="T60" s="22">
        <f t="shared" si="43"/>
        <v>0</v>
      </c>
      <c r="U60" s="21">
        <f t="shared" si="20"/>
        <v>2.083333333333337E-2</v>
      </c>
      <c r="V60" s="22">
        <f t="shared" si="44"/>
        <v>2.083333333333337E-2</v>
      </c>
      <c r="W60" s="24">
        <f t="shared" si="29"/>
        <v>2.083333333333337E-2</v>
      </c>
      <c r="X60" s="21">
        <f t="shared" si="30"/>
        <v>2.083333333333337E-2</v>
      </c>
      <c r="Y60" s="21">
        <f t="shared" si="31"/>
        <v>-2.083333333333337E-2</v>
      </c>
      <c r="Z60" s="69">
        <f t="shared" si="32"/>
        <v>2.083333333333337E-2</v>
      </c>
      <c r="AA60" s="25">
        <f t="shared" si="33"/>
        <v>2.083333333333337E-2</v>
      </c>
      <c r="AB60" s="42"/>
      <c r="AC60" s="43"/>
      <c r="AD60" s="43"/>
      <c r="AE60" s="43"/>
      <c r="AF60" s="45"/>
      <c r="AG60" s="43"/>
      <c r="AH60" s="43"/>
      <c r="AI60" s="44"/>
      <c r="AJ60" s="43"/>
      <c r="AK60" s="45"/>
      <c r="AL60" s="45"/>
      <c r="AM60" s="43"/>
      <c r="AN60" s="43"/>
    </row>
    <row r="61" spans="2:40" ht="15" customHeight="1" thickBot="1">
      <c r="B61" s="216"/>
      <c r="C61" s="265"/>
      <c r="D61" s="29">
        <v>43890</v>
      </c>
      <c r="E61" s="67" t="s">
        <v>39</v>
      </c>
      <c r="F61" s="4">
        <v>0.25</v>
      </c>
      <c r="G61" s="4">
        <v>0.8125</v>
      </c>
      <c r="H61" s="4">
        <v>0</v>
      </c>
      <c r="I61" s="8">
        <f>(O61+X61)</f>
        <v>0.5625</v>
      </c>
      <c r="J61" s="8">
        <f t="shared" si="21"/>
        <v>0.5625</v>
      </c>
      <c r="K61" s="30">
        <f t="shared" si="22"/>
        <v>0.49999999999999994</v>
      </c>
      <c r="L61" s="31">
        <f>IF(K61&lt;0,0,K61)</f>
        <v>0.49999999999999994</v>
      </c>
      <c r="M61" s="31">
        <f t="shared" si="19"/>
        <v>-5.5511151231257827E-17</v>
      </c>
      <c r="N61" s="31">
        <f t="shared" si="23"/>
        <v>0</v>
      </c>
      <c r="O61" s="31">
        <f t="shared" si="24"/>
        <v>0.49999999999999994</v>
      </c>
      <c r="P61" s="31">
        <f t="shared" si="25"/>
        <v>-6.2500000000000056E-2</v>
      </c>
      <c r="Q61" s="31">
        <f t="shared" si="26"/>
        <v>0</v>
      </c>
      <c r="R61" s="32">
        <f t="shared" si="27"/>
        <v>0</v>
      </c>
      <c r="S61" s="50">
        <f t="shared" si="28"/>
        <v>4.1666666666666685E-2</v>
      </c>
      <c r="T61" s="31">
        <f t="shared" si="43"/>
        <v>4.1666666666666685E-2</v>
      </c>
      <c r="U61" s="30">
        <f t="shared" si="20"/>
        <v>2.083333333333337E-2</v>
      </c>
      <c r="V61" s="31">
        <f t="shared" si="44"/>
        <v>2.083333333333337E-2</v>
      </c>
      <c r="W61" s="33">
        <f t="shared" si="29"/>
        <v>6.2500000000000056E-2</v>
      </c>
      <c r="X61" s="30">
        <f t="shared" si="30"/>
        <v>6.2500000000000056E-2</v>
      </c>
      <c r="Y61" s="30">
        <f t="shared" si="31"/>
        <v>0.49999999999999994</v>
      </c>
      <c r="Z61" s="70">
        <f t="shared" si="32"/>
        <v>0.49999999999999994</v>
      </c>
      <c r="AA61" s="34">
        <f t="shared" si="33"/>
        <v>0.49999999999999994</v>
      </c>
      <c r="AB61" s="42"/>
      <c r="AC61" s="43"/>
      <c r="AD61" s="43"/>
      <c r="AE61" s="43"/>
      <c r="AF61" s="45"/>
      <c r="AG61" s="43"/>
      <c r="AH61" s="43"/>
      <c r="AI61" s="44"/>
      <c r="AJ61" s="43"/>
      <c r="AK61" s="45"/>
      <c r="AL61" s="45"/>
      <c r="AM61" s="43"/>
      <c r="AN61" s="43"/>
    </row>
    <row r="62" spans="2:40" ht="15" customHeight="1" thickBot="1">
      <c r="B62" s="13" t="s">
        <v>10</v>
      </c>
      <c r="C62" s="261" t="s">
        <v>21</v>
      </c>
      <c r="D62" s="14">
        <v>43891</v>
      </c>
      <c r="E62" s="51" t="s">
        <v>39</v>
      </c>
      <c r="F62" s="6">
        <v>0.33333333333333331</v>
      </c>
      <c r="G62" s="6">
        <v>0.8125</v>
      </c>
      <c r="H62" s="6">
        <v>0</v>
      </c>
      <c r="I62" s="7">
        <f>(O62+X62)</f>
        <v>0.47916666666666669</v>
      </c>
      <c r="J62" s="7">
        <f t="shared" si="21"/>
        <v>0.47916666666666669</v>
      </c>
      <c r="K62" s="15">
        <f t="shared" si="22"/>
        <v>0.45833333333333331</v>
      </c>
      <c r="L62" s="16">
        <f t="shared" ref="L62:L91" si="46">IF(K62&lt;0,0,K62)</f>
        <v>0.45833333333333331</v>
      </c>
      <c r="M62" s="16">
        <f t="shared" si="19"/>
        <v>-4.1666666666666685E-2</v>
      </c>
      <c r="N62" s="16">
        <f t="shared" si="23"/>
        <v>0</v>
      </c>
      <c r="O62" s="16">
        <f t="shared" si="24"/>
        <v>0.45833333333333331</v>
      </c>
      <c r="P62" s="16">
        <f t="shared" si="25"/>
        <v>-2.083333333333337E-2</v>
      </c>
      <c r="Q62" s="16">
        <f t="shared" si="26"/>
        <v>0</v>
      </c>
      <c r="R62" s="17">
        <f t="shared" si="27"/>
        <v>0</v>
      </c>
      <c r="S62" s="16">
        <f t="shared" si="28"/>
        <v>-4.166666666666663E-2</v>
      </c>
      <c r="T62" s="16">
        <f t="shared" si="43"/>
        <v>0</v>
      </c>
      <c r="U62" s="15">
        <f t="shared" si="20"/>
        <v>2.083333333333337E-2</v>
      </c>
      <c r="V62" s="16">
        <f t="shared" si="44"/>
        <v>2.083333333333337E-2</v>
      </c>
      <c r="W62" s="18">
        <f t="shared" si="29"/>
        <v>2.083333333333337E-2</v>
      </c>
      <c r="X62" s="15">
        <f t="shared" si="30"/>
        <v>2.083333333333337E-2</v>
      </c>
      <c r="Y62" s="15">
        <f t="shared" si="31"/>
        <v>0.45833333333333331</v>
      </c>
      <c r="Z62" s="68">
        <f t="shared" si="32"/>
        <v>0.45833333333333331</v>
      </c>
      <c r="AA62" s="19">
        <f t="shared" si="33"/>
        <v>0.45833333333333331</v>
      </c>
      <c r="AB62" s="42"/>
      <c r="AC62" s="43"/>
      <c r="AD62" s="43"/>
      <c r="AE62" s="43"/>
      <c r="AF62" s="43"/>
      <c r="AG62" s="43"/>
      <c r="AH62" s="43"/>
      <c r="AI62" s="44"/>
      <c r="AJ62" s="43"/>
      <c r="AK62" s="45"/>
      <c r="AL62" s="45"/>
      <c r="AM62" s="43"/>
      <c r="AN62" s="43"/>
    </row>
    <row r="63" spans="2:40" ht="15" customHeight="1" thickBot="1">
      <c r="B63" s="215">
        <f>SUM(R62:R92)</f>
        <v>9.7916666666666661</v>
      </c>
      <c r="C63" s="264"/>
      <c r="D63" s="27">
        <v>43892</v>
      </c>
      <c r="E63" s="66" t="s">
        <v>39</v>
      </c>
      <c r="F63" s="3">
        <v>0.33333333333333331</v>
      </c>
      <c r="G63" s="3">
        <v>0.8125</v>
      </c>
      <c r="H63" s="3">
        <v>0</v>
      </c>
      <c r="I63" s="5"/>
      <c r="J63" s="5">
        <f t="shared" si="21"/>
        <v>0</v>
      </c>
      <c r="K63" s="21">
        <f t="shared" si="22"/>
        <v>0.45833333333333331</v>
      </c>
      <c r="L63" s="22">
        <f t="shared" si="46"/>
        <v>0.45833333333333331</v>
      </c>
      <c r="M63" s="22">
        <f t="shared" si="19"/>
        <v>-4.1666666666666685E-2</v>
      </c>
      <c r="N63" s="22">
        <f t="shared" si="23"/>
        <v>0</v>
      </c>
      <c r="O63" s="22">
        <f t="shared" si="24"/>
        <v>0.45833333333333331</v>
      </c>
      <c r="P63" s="22">
        <f t="shared" si="25"/>
        <v>0.45833333333333331</v>
      </c>
      <c r="Q63" s="22">
        <f t="shared" si="26"/>
        <v>0.45833333333333331</v>
      </c>
      <c r="R63" s="23">
        <f t="shared" si="27"/>
        <v>0.45833333333333331</v>
      </c>
      <c r="S63" s="16">
        <f t="shared" si="28"/>
        <v>-4.166666666666663E-2</v>
      </c>
      <c r="T63" s="22">
        <f t="shared" si="43"/>
        <v>0</v>
      </c>
      <c r="U63" s="21">
        <f t="shared" si="20"/>
        <v>2.083333333333337E-2</v>
      </c>
      <c r="V63" s="22">
        <f t="shared" si="44"/>
        <v>2.083333333333337E-2</v>
      </c>
      <c r="W63" s="24">
        <f t="shared" si="29"/>
        <v>2.083333333333337E-2</v>
      </c>
      <c r="X63" s="21">
        <f t="shared" si="30"/>
        <v>2.083333333333337E-2</v>
      </c>
      <c r="Y63" s="21">
        <f t="shared" si="31"/>
        <v>-2.083333333333337E-2</v>
      </c>
      <c r="Z63" s="69">
        <f t="shared" si="32"/>
        <v>2.083333333333337E-2</v>
      </c>
      <c r="AA63" s="25">
        <f t="shared" si="33"/>
        <v>2.083333333333337E-2</v>
      </c>
      <c r="AB63" s="43"/>
      <c r="AD63" s="43"/>
      <c r="AE63" s="43"/>
      <c r="AF63" s="43"/>
      <c r="AG63" s="43"/>
      <c r="AH63" s="43"/>
      <c r="AI63" s="44"/>
      <c r="AJ63" s="43"/>
      <c r="AK63" s="45"/>
      <c r="AL63" s="45"/>
      <c r="AM63" s="43"/>
      <c r="AN63" s="43"/>
    </row>
    <row r="64" spans="2:40" ht="15" customHeight="1" thickBot="1">
      <c r="B64" s="215"/>
      <c r="C64" s="264"/>
      <c r="D64" s="27">
        <v>43893</v>
      </c>
      <c r="E64" s="66" t="s">
        <v>39</v>
      </c>
      <c r="F64" s="3">
        <v>0.33333333333333331</v>
      </c>
      <c r="G64" s="3">
        <v>0.8125</v>
      </c>
      <c r="H64" s="3">
        <v>0</v>
      </c>
      <c r="I64" s="5"/>
      <c r="J64" s="5">
        <f t="shared" si="21"/>
        <v>0</v>
      </c>
      <c r="K64" s="21">
        <f t="shared" si="22"/>
        <v>0.45833333333333331</v>
      </c>
      <c r="L64" s="22">
        <f t="shared" si="46"/>
        <v>0.45833333333333331</v>
      </c>
      <c r="M64" s="22">
        <f t="shared" si="19"/>
        <v>-4.1666666666666685E-2</v>
      </c>
      <c r="N64" s="22">
        <f t="shared" si="23"/>
        <v>0</v>
      </c>
      <c r="O64" s="22">
        <f t="shared" si="24"/>
        <v>0.45833333333333331</v>
      </c>
      <c r="P64" s="22">
        <f t="shared" si="25"/>
        <v>0.45833333333333331</v>
      </c>
      <c r="Q64" s="22">
        <f t="shared" si="26"/>
        <v>0.45833333333333331</v>
      </c>
      <c r="R64" s="23">
        <f t="shared" si="27"/>
        <v>0.45833333333333331</v>
      </c>
      <c r="S64" s="16">
        <f t="shared" si="28"/>
        <v>-4.166666666666663E-2</v>
      </c>
      <c r="T64" s="22">
        <f t="shared" si="43"/>
        <v>0</v>
      </c>
      <c r="U64" s="21">
        <f t="shared" si="20"/>
        <v>2.083333333333337E-2</v>
      </c>
      <c r="V64" s="22">
        <f t="shared" si="44"/>
        <v>2.083333333333337E-2</v>
      </c>
      <c r="W64" s="24">
        <f t="shared" si="29"/>
        <v>2.083333333333337E-2</v>
      </c>
      <c r="X64" s="21">
        <f t="shared" si="30"/>
        <v>2.083333333333337E-2</v>
      </c>
      <c r="Y64" s="21">
        <f t="shared" si="31"/>
        <v>-2.083333333333337E-2</v>
      </c>
      <c r="Z64" s="69">
        <f t="shared" si="32"/>
        <v>2.083333333333337E-2</v>
      </c>
      <c r="AA64" s="25">
        <f t="shared" si="33"/>
        <v>2.083333333333337E-2</v>
      </c>
      <c r="AB64" s="43"/>
      <c r="AD64" s="42"/>
      <c r="AE64" s="43"/>
      <c r="AF64" s="43"/>
      <c r="AG64" s="43"/>
      <c r="AH64" s="43"/>
      <c r="AJ64" s="42"/>
      <c r="AK64" s="43"/>
      <c r="AL64" s="43"/>
      <c r="AM64" s="43"/>
      <c r="AN64" s="43"/>
    </row>
    <row r="65" spans="2:40" ht="15" customHeight="1" thickBot="1">
      <c r="B65" s="215"/>
      <c r="C65" s="264"/>
      <c r="D65" s="27">
        <v>43894</v>
      </c>
      <c r="E65" s="66" t="s">
        <v>39</v>
      </c>
      <c r="F65" s="3">
        <v>0.33333333333333331</v>
      </c>
      <c r="G65" s="3">
        <v>0.8125</v>
      </c>
      <c r="H65" s="3">
        <v>0</v>
      </c>
      <c r="I65" s="5"/>
      <c r="J65" s="5">
        <f t="shared" si="21"/>
        <v>0</v>
      </c>
      <c r="K65" s="21">
        <f t="shared" si="22"/>
        <v>0.45833333333333331</v>
      </c>
      <c r="L65" s="22">
        <f t="shared" si="46"/>
        <v>0.45833333333333331</v>
      </c>
      <c r="M65" s="22">
        <f t="shared" si="19"/>
        <v>-4.1666666666666685E-2</v>
      </c>
      <c r="N65" s="22">
        <f t="shared" si="23"/>
        <v>0</v>
      </c>
      <c r="O65" s="22">
        <f t="shared" si="24"/>
        <v>0.45833333333333331</v>
      </c>
      <c r="P65" s="22">
        <f t="shared" si="25"/>
        <v>0.45833333333333331</v>
      </c>
      <c r="Q65" s="22">
        <f t="shared" si="26"/>
        <v>0.45833333333333331</v>
      </c>
      <c r="R65" s="23">
        <f t="shared" si="27"/>
        <v>0.45833333333333331</v>
      </c>
      <c r="S65" s="16">
        <f t="shared" si="28"/>
        <v>-4.166666666666663E-2</v>
      </c>
      <c r="T65" s="22">
        <f t="shared" si="43"/>
        <v>0</v>
      </c>
      <c r="U65" s="21">
        <f t="shared" si="20"/>
        <v>2.083333333333337E-2</v>
      </c>
      <c r="V65" s="22">
        <f t="shared" si="44"/>
        <v>2.083333333333337E-2</v>
      </c>
      <c r="W65" s="24">
        <f t="shared" si="29"/>
        <v>2.083333333333337E-2</v>
      </c>
      <c r="X65" s="21">
        <f t="shared" si="30"/>
        <v>2.083333333333337E-2</v>
      </c>
      <c r="Y65" s="21">
        <f t="shared" si="31"/>
        <v>-2.083333333333337E-2</v>
      </c>
      <c r="Z65" s="69">
        <f t="shared" si="32"/>
        <v>2.083333333333337E-2</v>
      </c>
      <c r="AA65" s="25">
        <f t="shared" si="33"/>
        <v>2.083333333333337E-2</v>
      </c>
      <c r="AB65" s="43"/>
      <c r="AD65" s="42"/>
      <c r="AE65" s="43"/>
      <c r="AF65" s="43"/>
      <c r="AG65" s="43"/>
      <c r="AH65" s="43"/>
      <c r="AJ65" s="42"/>
      <c r="AK65" s="43"/>
      <c r="AL65" s="43"/>
      <c r="AM65" s="43"/>
      <c r="AN65" s="43"/>
    </row>
    <row r="66" spans="2:40" ht="15" customHeight="1" thickBot="1">
      <c r="B66" s="215"/>
      <c r="C66" s="264"/>
      <c r="D66" s="27">
        <v>43895</v>
      </c>
      <c r="E66" s="66" t="s">
        <v>39</v>
      </c>
      <c r="F66" s="3">
        <v>0.33333333333333331</v>
      </c>
      <c r="G66" s="3">
        <v>0.8125</v>
      </c>
      <c r="H66" s="3">
        <v>0</v>
      </c>
      <c r="I66" s="5"/>
      <c r="J66" s="5">
        <f t="shared" si="21"/>
        <v>0</v>
      </c>
      <c r="K66" s="21">
        <f t="shared" si="22"/>
        <v>0.45833333333333331</v>
      </c>
      <c r="L66" s="22">
        <f t="shared" si="46"/>
        <v>0.45833333333333331</v>
      </c>
      <c r="M66" s="22">
        <f t="shared" si="19"/>
        <v>-4.1666666666666685E-2</v>
      </c>
      <c r="N66" s="22">
        <f t="shared" si="23"/>
        <v>0</v>
      </c>
      <c r="O66" s="22">
        <f t="shared" si="24"/>
        <v>0.45833333333333331</v>
      </c>
      <c r="P66" s="22">
        <f t="shared" si="25"/>
        <v>0.45833333333333331</v>
      </c>
      <c r="Q66" s="22">
        <f t="shared" si="26"/>
        <v>0.45833333333333331</v>
      </c>
      <c r="R66" s="23">
        <f t="shared" si="27"/>
        <v>0.45833333333333331</v>
      </c>
      <c r="S66" s="16">
        <f t="shared" si="28"/>
        <v>-4.166666666666663E-2</v>
      </c>
      <c r="T66" s="22">
        <f t="shared" si="43"/>
        <v>0</v>
      </c>
      <c r="U66" s="21">
        <f t="shared" si="20"/>
        <v>2.083333333333337E-2</v>
      </c>
      <c r="V66" s="22">
        <f t="shared" si="44"/>
        <v>2.083333333333337E-2</v>
      </c>
      <c r="W66" s="24">
        <f t="shared" si="29"/>
        <v>2.083333333333337E-2</v>
      </c>
      <c r="X66" s="21">
        <f t="shared" si="30"/>
        <v>2.083333333333337E-2</v>
      </c>
      <c r="Y66" s="21">
        <f t="shared" si="31"/>
        <v>-2.083333333333337E-2</v>
      </c>
      <c r="Z66" s="69">
        <f t="shared" si="32"/>
        <v>2.083333333333337E-2</v>
      </c>
      <c r="AA66" s="25">
        <f t="shared" si="33"/>
        <v>2.083333333333337E-2</v>
      </c>
      <c r="AB66" s="43"/>
      <c r="AD66" s="42"/>
      <c r="AE66" s="43"/>
      <c r="AF66" s="43"/>
      <c r="AG66" s="43"/>
      <c r="AH66" s="43"/>
      <c r="AJ66" s="42"/>
      <c r="AK66" s="43"/>
      <c r="AL66" s="43"/>
      <c r="AM66" s="43"/>
      <c r="AN66" s="43"/>
    </row>
    <row r="67" spans="2:40" ht="15" customHeight="1" thickBot="1">
      <c r="B67" s="215"/>
      <c r="C67" s="264"/>
      <c r="D67" s="27">
        <v>43896</v>
      </c>
      <c r="E67" s="66" t="s">
        <v>39</v>
      </c>
      <c r="F67" s="3">
        <v>0.33333333333333331</v>
      </c>
      <c r="G67" s="3">
        <v>0.8125</v>
      </c>
      <c r="H67" s="3">
        <v>0</v>
      </c>
      <c r="I67" s="5"/>
      <c r="J67" s="5">
        <f t="shared" si="21"/>
        <v>0</v>
      </c>
      <c r="K67" s="21">
        <f t="shared" si="22"/>
        <v>0.45833333333333331</v>
      </c>
      <c r="L67" s="22">
        <f t="shared" si="46"/>
        <v>0.45833333333333331</v>
      </c>
      <c r="M67" s="22">
        <f t="shared" si="19"/>
        <v>-4.1666666666666685E-2</v>
      </c>
      <c r="N67" s="22">
        <f t="shared" si="23"/>
        <v>0</v>
      </c>
      <c r="O67" s="22">
        <f t="shared" si="24"/>
        <v>0.45833333333333331</v>
      </c>
      <c r="P67" s="22">
        <f t="shared" si="25"/>
        <v>0.45833333333333331</v>
      </c>
      <c r="Q67" s="22">
        <f t="shared" si="26"/>
        <v>0.45833333333333331</v>
      </c>
      <c r="R67" s="23">
        <f t="shared" si="27"/>
        <v>0.45833333333333331</v>
      </c>
      <c r="S67" s="16">
        <f t="shared" si="28"/>
        <v>-4.166666666666663E-2</v>
      </c>
      <c r="T67" s="22">
        <f t="shared" si="43"/>
        <v>0</v>
      </c>
      <c r="U67" s="21">
        <f t="shared" si="20"/>
        <v>2.083333333333337E-2</v>
      </c>
      <c r="V67" s="22">
        <f t="shared" si="44"/>
        <v>2.083333333333337E-2</v>
      </c>
      <c r="W67" s="24">
        <f t="shared" si="29"/>
        <v>2.083333333333337E-2</v>
      </c>
      <c r="X67" s="21">
        <f t="shared" si="30"/>
        <v>2.083333333333337E-2</v>
      </c>
      <c r="Y67" s="21">
        <f t="shared" si="31"/>
        <v>-2.083333333333337E-2</v>
      </c>
      <c r="Z67" s="69">
        <f t="shared" si="32"/>
        <v>2.083333333333337E-2</v>
      </c>
      <c r="AA67" s="25">
        <f t="shared" si="33"/>
        <v>2.083333333333337E-2</v>
      </c>
    </row>
    <row r="68" spans="2:40" ht="15" customHeight="1" thickBot="1">
      <c r="B68" s="215"/>
      <c r="C68" s="264"/>
      <c r="D68" s="20">
        <v>43897</v>
      </c>
      <c r="E68" s="66" t="s">
        <v>39</v>
      </c>
      <c r="F68" s="3">
        <v>0.25</v>
      </c>
      <c r="G68" s="3">
        <v>0.8125</v>
      </c>
      <c r="H68" s="3">
        <v>0</v>
      </c>
      <c r="I68" s="5">
        <f>(O68+X68)</f>
        <v>0.5625</v>
      </c>
      <c r="J68" s="5">
        <f t="shared" si="21"/>
        <v>0.5625</v>
      </c>
      <c r="K68" s="21">
        <f t="shared" si="22"/>
        <v>0.49999999999999994</v>
      </c>
      <c r="L68" s="22">
        <f t="shared" si="46"/>
        <v>0.49999999999999994</v>
      </c>
      <c r="M68" s="22">
        <f t="shared" si="19"/>
        <v>-5.5511151231257827E-17</v>
      </c>
      <c r="N68" s="22">
        <f t="shared" si="23"/>
        <v>0</v>
      </c>
      <c r="O68" s="22">
        <f t="shared" si="24"/>
        <v>0.49999999999999994</v>
      </c>
      <c r="P68" s="22">
        <f t="shared" si="25"/>
        <v>-6.2500000000000056E-2</v>
      </c>
      <c r="Q68" s="22">
        <f t="shared" si="26"/>
        <v>0</v>
      </c>
      <c r="R68" s="23">
        <f t="shared" si="27"/>
        <v>0</v>
      </c>
      <c r="S68" s="16">
        <f t="shared" si="28"/>
        <v>4.1666666666666685E-2</v>
      </c>
      <c r="T68" s="22">
        <f t="shared" si="43"/>
        <v>4.1666666666666685E-2</v>
      </c>
      <c r="U68" s="21">
        <f t="shared" si="20"/>
        <v>2.083333333333337E-2</v>
      </c>
      <c r="V68" s="22">
        <f t="shared" si="44"/>
        <v>2.083333333333337E-2</v>
      </c>
      <c r="W68" s="24">
        <f t="shared" si="29"/>
        <v>6.2500000000000056E-2</v>
      </c>
      <c r="X68" s="21">
        <f t="shared" si="30"/>
        <v>6.2500000000000056E-2</v>
      </c>
      <c r="Y68" s="21">
        <f t="shared" si="31"/>
        <v>0.49999999999999994</v>
      </c>
      <c r="Z68" s="69">
        <f t="shared" si="32"/>
        <v>0.49999999999999994</v>
      </c>
      <c r="AA68" s="25">
        <f t="shared" si="33"/>
        <v>0.49999999999999994</v>
      </c>
    </row>
    <row r="69" spans="2:40" ht="15" customHeight="1" thickBot="1">
      <c r="B69" s="215"/>
      <c r="C69" s="264"/>
      <c r="D69" s="20">
        <v>43898</v>
      </c>
      <c r="E69" s="66" t="s">
        <v>39</v>
      </c>
      <c r="F69" s="3">
        <v>0.33333333333333331</v>
      </c>
      <c r="G69" s="3">
        <v>0.8125</v>
      </c>
      <c r="H69" s="3">
        <v>0</v>
      </c>
      <c r="I69" s="5">
        <f>(O69+X69)</f>
        <v>0.47916666666666669</v>
      </c>
      <c r="J69" s="5">
        <f t="shared" si="21"/>
        <v>0.47916666666666669</v>
      </c>
      <c r="K69" s="21">
        <f t="shared" si="22"/>
        <v>0.45833333333333331</v>
      </c>
      <c r="L69" s="22">
        <f t="shared" si="46"/>
        <v>0.45833333333333331</v>
      </c>
      <c r="M69" s="22">
        <f t="shared" si="19"/>
        <v>-4.1666666666666685E-2</v>
      </c>
      <c r="N69" s="22">
        <f t="shared" si="23"/>
        <v>0</v>
      </c>
      <c r="O69" s="22">
        <f t="shared" si="24"/>
        <v>0.45833333333333331</v>
      </c>
      <c r="P69" s="22">
        <f t="shared" si="25"/>
        <v>-2.083333333333337E-2</v>
      </c>
      <c r="Q69" s="22">
        <f t="shared" si="26"/>
        <v>0</v>
      </c>
      <c r="R69" s="23">
        <f t="shared" si="27"/>
        <v>0</v>
      </c>
      <c r="S69" s="16">
        <f t="shared" si="28"/>
        <v>-4.166666666666663E-2</v>
      </c>
      <c r="T69" s="22">
        <f t="shared" si="43"/>
        <v>0</v>
      </c>
      <c r="U69" s="21">
        <f t="shared" si="20"/>
        <v>2.083333333333337E-2</v>
      </c>
      <c r="V69" s="22">
        <f t="shared" si="44"/>
        <v>2.083333333333337E-2</v>
      </c>
      <c r="W69" s="24">
        <f t="shared" si="29"/>
        <v>2.083333333333337E-2</v>
      </c>
      <c r="X69" s="21">
        <f t="shared" si="30"/>
        <v>2.083333333333337E-2</v>
      </c>
      <c r="Y69" s="21">
        <f t="shared" si="31"/>
        <v>0.45833333333333331</v>
      </c>
      <c r="Z69" s="69">
        <f t="shared" si="32"/>
        <v>0.45833333333333331</v>
      </c>
      <c r="AA69" s="25">
        <f t="shared" si="33"/>
        <v>0.45833333333333331</v>
      </c>
    </row>
    <row r="70" spans="2:40" ht="15" customHeight="1" thickBot="1">
      <c r="B70" s="215"/>
      <c r="C70" s="264"/>
      <c r="D70" s="27">
        <v>43899</v>
      </c>
      <c r="E70" s="66" t="s">
        <v>39</v>
      </c>
      <c r="F70" s="3">
        <v>0.25</v>
      </c>
      <c r="G70" s="3">
        <v>0.8125</v>
      </c>
      <c r="H70" s="3">
        <v>0</v>
      </c>
      <c r="I70" s="5"/>
      <c r="J70" s="5">
        <f t="shared" si="21"/>
        <v>0</v>
      </c>
      <c r="K70" s="21">
        <f t="shared" si="22"/>
        <v>0.49999999999999994</v>
      </c>
      <c r="L70" s="22">
        <f t="shared" si="46"/>
        <v>0.49999999999999994</v>
      </c>
      <c r="M70" s="22">
        <f t="shared" si="19"/>
        <v>-5.5511151231257827E-17</v>
      </c>
      <c r="N70" s="22">
        <f t="shared" si="23"/>
        <v>0</v>
      </c>
      <c r="O70" s="22">
        <f t="shared" si="24"/>
        <v>0.49999999999999994</v>
      </c>
      <c r="P70" s="22">
        <f t="shared" si="25"/>
        <v>0.49999999999999994</v>
      </c>
      <c r="Q70" s="22">
        <f t="shared" si="26"/>
        <v>0.49999999999999994</v>
      </c>
      <c r="R70" s="23">
        <f t="shared" si="27"/>
        <v>0.49999999999999994</v>
      </c>
      <c r="S70" s="16">
        <f t="shared" si="28"/>
        <v>4.1666666666666685E-2</v>
      </c>
      <c r="T70" s="22">
        <f t="shared" si="43"/>
        <v>4.1666666666666685E-2</v>
      </c>
      <c r="U70" s="21">
        <f t="shared" si="20"/>
        <v>2.083333333333337E-2</v>
      </c>
      <c r="V70" s="22">
        <f t="shared" si="44"/>
        <v>2.083333333333337E-2</v>
      </c>
      <c r="W70" s="24">
        <f t="shared" si="29"/>
        <v>6.2500000000000056E-2</v>
      </c>
      <c r="X70" s="21">
        <f t="shared" si="30"/>
        <v>6.2500000000000056E-2</v>
      </c>
      <c r="Y70" s="21">
        <f t="shared" si="31"/>
        <v>-6.2500000000000056E-2</v>
      </c>
      <c r="Z70" s="69">
        <f t="shared" si="32"/>
        <v>6.2500000000000056E-2</v>
      </c>
      <c r="AA70" s="25">
        <f t="shared" si="33"/>
        <v>6.2500000000000056E-2</v>
      </c>
    </row>
    <row r="71" spans="2:40" ht="15" customHeight="1" thickBot="1">
      <c r="B71" s="215"/>
      <c r="C71" s="264"/>
      <c r="D71" s="27">
        <v>43900</v>
      </c>
      <c r="E71" s="66" t="s">
        <v>39</v>
      </c>
      <c r="F71" s="3">
        <v>0.375</v>
      </c>
      <c r="G71" s="3">
        <v>0.8125</v>
      </c>
      <c r="H71" s="3">
        <v>0</v>
      </c>
      <c r="I71" s="5"/>
      <c r="J71" s="5">
        <f t="shared" si="21"/>
        <v>0</v>
      </c>
      <c r="K71" s="21">
        <f t="shared" si="22"/>
        <v>0.41666666666666663</v>
      </c>
      <c r="L71" s="22">
        <f t="shared" si="46"/>
        <v>0.41666666666666663</v>
      </c>
      <c r="M71" s="22">
        <f t="shared" si="19"/>
        <v>-8.333333333333337E-2</v>
      </c>
      <c r="N71" s="22">
        <f t="shared" si="23"/>
        <v>0</v>
      </c>
      <c r="O71" s="22">
        <f t="shared" si="24"/>
        <v>0.41666666666666663</v>
      </c>
      <c r="P71" s="22">
        <f t="shared" si="25"/>
        <v>0.41666666666666663</v>
      </c>
      <c r="Q71" s="22">
        <f t="shared" si="26"/>
        <v>0.41666666666666663</v>
      </c>
      <c r="R71" s="23">
        <f t="shared" si="27"/>
        <v>0.41666666666666663</v>
      </c>
      <c r="S71" s="16">
        <f t="shared" si="28"/>
        <v>-8.3333333333333315E-2</v>
      </c>
      <c r="T71" s="22">
        <f t="shared" si="43"/>
        <v>0</v>
      </c>
      <c r="U71" s="21">
        <f t="shared" si="20"/>
        <v>2.083333333333337E-2</v>
      </c>
      <c r="V71" s="22">
        <f t="shared" si="44"/>
        <v>2.083333333333337E-2</v>
      </c>
      <c r="W71" s="24">
        <f t="shared" si="29"/>
        <v>2.083333333333337E-2</v>
      </c>
      <c r="X71" s="21">
        <f t="shared" si="30"/>
        <v>2.083333333333337E-2</v>
      </c>
      <c r="Y71" s="21">
        <f t="shared" si="31"/>
        <v>-2.083333333333337E-2</v>
      </c>
      <c r="Z71" s="69">
        <f t="shared" si="32"/>
        <v>2.083333333333337E-2</v>
      </c>
      <c r="AA71" s="25">
        <f t="shared" si="33"/>
        <v>2.083333333333337E-2</v>
      </c>
    </row>
    <row r="72" spans="2:40" ht="15" customHeight="1" thickBot="1">
      <c r="B72" s="215"/>
      <c r="C72" s="264"/>
      <c r="D72" s="27">
        <v>43901</v>
      </c>
      <c r="E72" s="66" t="s">
        <v>40</v>
      </c>
      <c r="F72" s="3">
        <v>0.33333333333333331</v>
      </c>
      <c r="G72" s="3">
        <v>0.8125</v>
      </c>
      <c r="H72" s="3">
        <v>0</v>
      </c>
      <c r="I72" s="5"/>
      <c r="J72" s="5">
        <f t="shared" si="21"/>
        <v>0</v>
      </c>
      <c r="K72" s="21">
        <f t="shared" si="22"/>
        <v>0.45833333333333331</v>
      </c>
      <c r="L72" s="22">
        <f t="shared" si="46"/>
        <v>0.45833333333333331</v>
      </c>
      <c r="M72" s="22">
        <f t="shared" si="19"/>
        <v>-4.1666666666666685E-2</v>
      </c>
      <c r="N72" s="22">
        <f t="shared" si="23"/>
        <v>0</v>
      </c>
      <c r="O72" s="22">
        <f t="shared" si="24"/>
        <v>0.45833333333333331</v>
      </c>
      <c r="P72" s="22">
        <f t="shared" si="25"/>
        <v>0.45833333333333331</v>
      </c>
      <c r="Q72" s="22">
        <f t="shared" si="26"/>
        <v>0.45833333333333331</v>
      </c>
      <c r="R72" s="23">
        <f t="shared" si="27"/>
        <v>0</v>
      </c>
      <c r="S72" s="16">
        <f t="shared" si="28"/>
        <v>-4.166666666666663E-2</v>
      </c>
      <c r="T72" s="22">
        <f t="shared" si="43"/>
        <v>0</v>
      </c>
      <c r="U72" s="21">
        <f t="shared" si="20"/>
        <v>2.083333333333337E-2</v>
      </c>
      <c r="V72" s="22">
        <f t="shared" si="44"/>
        <v>2.083333333333337E-2</v>
      </c>
      <c r="W72" s="24">
        <f t="shared" si="29"/>
        <v>2.083333333333337E-2</v>
      </c>
      <c r="X72" s="21">
        <f t="shared" si="30"/>
        <v>2.083333333333337E-2</v>
      </c>
      <c r="Y72" s="21">
        <f t="shared" si="31"/>
        <v>-2.083333333333337E-2</v>
      </c>
      <c r="Z72" s="69">
        <f t="shared" si="32"/>
        <v>2.083333333333337E-2</v>
      </c>
      <c r="AA72" s="25">
        <f t="shared" si="33"/>
        <v>0</v>
      </c>
    </row>
    <row r="73" spans="2:40" ht="15" customHeight="1" thickBot="1">
      <c r="B73" s="215"/>
      <c r="C73" s="264"/>
      <c r="D73" s="27">
        <v>43902</v>
      </c>
      <c r="E73" s="66" t="s">
        <v>39</v>
      </c>
      <c r="F73" s="3">
        <v>0.33333333333333331</v>
      </c>
      <c r="G73" s="3">
        <v>0.8125</v>
      </c>
      <c r="H73" s="3">
        <v>0</v>
      </c>
      <c r="I73" s="5"/>
      <c r="J73" s="5">
        <f t="shared" si="21"/>
        <v>0</v>
      </c>
      <c r="K73" s="21">
        <f t="shared" si="22"/>
        <v>0.45833333333333331</v>
      </c>
      <c r="L73" s="22">
        <f t="shared" si="46"/>
        <v>0.45833333333333331</v>
      </c>
      <c r="M73" s="22">
        <f t="shared" si="19"/>
        <v>-4.1666666666666685E-2</v>
      </c>
      <c r="N73" s="22">
        <f t="shared" si="23"/>
        <v>0</v>
      </c>
      <c r="O73" s="22">
        <f t="shared" si="24"/>
        <v>0.45833333333333331</v>
      </c>
      <c r="P73" s="22">
        <f t="shared" si="25"/>
        <v>0.45833333333333331</v>
      </c>
      <c r="Q73" s="22">
        <f t="shared" si="26"/>
        <v>0.45833333333333331</v>
      </c>
      <c r="R73" s="23">
        <f t="shared" si="27"/>
        <v>0.45833333333333331</v>
      </c>
      <c r="S73" s="16">
        <f t="shared" si="28"/>
        <v>-4.166666666666663E-2</v>
      </c>
      <c r="T73" s="22">
        <f t="shared" si="43"/>
        <v>0</v>
      </c>
      <c r="U73" s="21">
        <f t="shared" si="20"/>
        <v>2.083333333333337E-2</v>
      </c>
      <c r="V73" s="22">
        <f t="shared" si="44"/>
        <v>2.083333333333337E-2</v>
      </c>
      <c r="W73" s="24">
        <f t="shared" si="29"/>
        <v>2.083333333333337E-2</v>
      </c>
      <c r="X73" s="21">
        <f t="shared" si="30"/>
        <v>2.083333333333337E-2</v>
      </c>
      <c r="Y73" s="21">
        <f t="shared" si="31"/>
        <v>-2.083333333333337E-2</v>
      </c>
      <c r="Z73" s="69">
        <f t="shared" si="32"/>
        <v>2.083333333333337E-2</v>
      </c>
      <c r="AA73" s="25">
        <f t="shared" si="33"/>
        <v>2.083333333333337E-2</v>
      </c>
    </row>
    <row r="74" spans="2:40" ht="15" customHeight="1" thickBot="1">
      <c r="B74" s="215"/>
      <c r="C74" s="264"/>
      <c r="D74" s="27">
        <v>43903</v>
      </c>
      <c r="E74" s="66" t="s">
        <v>39</v>
      </c>
      <c r="F74" s="3">
        <v>0.20833333333333334</v>
      </c>
      <c r="G74" s="3">
        <v>0.8125</v>
      </c>
      <c r="H74" s="3">
        <v>0</v>
      </c>
      <c r="I74" s="5"/>
      <c r="J74" s="5">
        <f t="shared" si="21"/>
        <v>0</v>
      </c>
      <c r="K74" s="21">
        <f t="shared" si="22"/>
        <v>0.49999999999999989</v>
      </c>
      <c r="L74" s="22">
        <f t="shared" si="46"/>
        <v>0.49999999999999989</v>
      </c>
      <c r="M74" s="22">
        <f t="shared" si="19"/>
        <v>-1.1102230246251565E-16</v>
      </c>
      <c r="N74" s="22">
        <f t="shared" si="23"/>
        <v>0</v>
      </c>
      <c r="O74" s="22">
        <f t="shared" si="24"/>
        <v>0.49999999999999989</v>
      </c>
      <c r="P74" s="22">
        <f t="shared" si="25"/>
        <v>0.49999999999999989</v>
      </c>
      <c r="Q74" s="22">
        <f t="shared" si="26"/>
        <v>0.49999999999999989</v>
      </c>
      <c r="R74" s="23">
        <f t="shared" si="27"/>
        <v>0.49999999999999989</v>
      </c>
      <c r="S74" s="16">
        <f t="shared" si="28"/>
        <v>8.3333333333333343E-2</v>
      </c>
      <c r="T74" s="22">
        <f t="shared" si="43"/>
        <v>8.3333333333333343E-2</v>
      </c>
      <c r="U74" s="21">
        <f t="shared" si="20"/>
        <v>2.083333333333337E-2</v>
      </c>
      <c r="V74" s="22">
        <f t="shared" si="44"/>
        <v>2.083333333333337E-2</v>
      </c>
      <c r="W74" s="24">
        <f t="shared" si="29"/>
        <v>0.10416666666666671</v>
      </c>
      <c r="X74" s="21">
        <f t="shared" si="30"/>
        <v>0.10416666666666671</v>
      </c>
      <c r="Y74" s="21">
        <f t="shared" si="31"/>
        <v>-0.10416666666666671</v>
      </c>
      <c r="Z74" s="69">
        <f t="shared" si="32"/>
        <v>0.10416666666666671</v>
      </c>
      <c r="AA74" s="25">
        <f t="shared" si="33"/>
        <v>0.10416666666666671</v>
      </c>
    </row>
    <row r="75" spans="2:40" ht="15" customHeight="1" thickBot="1">
      <c r="B75" s="215"/>
      <c r="C75" s="264"/>
      <c r="D75" s="20">
        <v>43904</v>
      </c>
      <c r="E75" s="66" t="s">
        <v>39</v>
      </c>
      <c r="F75" s="3">
        <v>0.33333333333333331</v>
      </c>
      <c r="G75" s="3">
        <v>0.8125</v>
      </c>
      <c r="H75" s="3">
        <v>0</v>
      </c>
      <c r="I75" s="5">
        <f>(O75+X75)</f>
        <v>0.47916666666666669</v>
      </c>
      <c r="J75" s="5">
        <f t="shared" si="21"/>
        <v>0.47916666666666669</v>
      </c>
      <c r="K75" s="21">
        <f t="shared" si="22"/>
        <v>0.45833333333333331</v>
      </c>
      <c r="L75" s="22">
        <f t="shared" si="46"/>
        <v>0.45833333333333331</v>
      </c>
      <c r="M75" s="22">
        <f t="shared" si="19"/>
        <v>-4.1666666666666685E-2</v>
      </c>
      <c r="N75" s="22">
        <f t="shared" si="23"/>
        <v>0</v>
      </c>
      <c r="O75" s="22">
        <f t="shared" si="24"/>
        <v>0.45833333333333331</v>
      </c>
      <c r="P75" s="22">
        <f t="shared" si="25"/>
        <v>-2.083333333333337E-2</v>
      </c>
      <c r="Q75" s="22">
        <f t="shared" si="26"/>
        <v>0</v>
      </c>
      <c r="R75" s="23">
        <f t="shared" si="27"/>
        <v>0</v>
      </c>
      <c r="S75" s="16">
        <f t="shared" si="28"/>
        <v>-4.166666666666663E-2</v>
      </c>
      <c r="T75" s="22">
        <f t="shared" si="43"/>
        <v>0</v>
      </c>
      <c r="U75" s="21">
        <f t="shared" si="20"/>
        <v>2.083333333333337E-2</v>
      </c>
      <c r="V75" s="22">
        <f t="shared" si="44"/>
        <v>2.083333333333337E-2</v>
      </c>
      <c r="W75" s="24">
        <f t="shared" si="29"/>
        <v>2.083333333333337E-2</v>
      </c>
      <c r="X75" s="21">
        <f t="shared" si="30"/>
        <v>2.083333333333337E-2</v>
      </c>
      <c r="Y75" s="21">
        <f t="shared" si="31"/>
        <v>0.45833333333333331</v>
      </c>
      <c r="Z75" s="69">
        <f t="shared" si="32"/>
        <v>0.45833333333333331</v>
      </c>
      <c r="AA75" s="25">
        <f t="shared" si="33"/>
        <v>0.45833333333333331</v>
      </c>
    </row>
    <row r="76" spans="2:40" ht="15" customHeight="1" thickBot="1">
      <c r="B76" s="28" t="s">
        <v>9</v>
      </c>
      <c r="C76" s="264"/>
      <c r="D76" s="20">
        <v>43905</v>
      </c>
      <c r="E76" s="66" t="s">
        <v>39</v>
      </c>
      <c r="F76" s="3">
        <v>0.33333333333333331</v>
      </c>
      <c r="G76" s="3">
        <v>0.8125</v>
      </c>
      <c r="H76" s="3">
        <v>0</v>
      </c>
      <c r="I76" s="5">
        <f>(O76+X76)</f>
        <v>0.47916666666666669</v>
      </c>
      <c r="J76" s="5">
        <f t="shared" si="21"/>
        <v>0.47916666666666669</v>
      </c>
      <c r="K76" s="21">
        <f t="shared" si="22"/>
        <v>0.45833333333333331</v>
      </c>
      <c r="L76" s="22">
        <f t="shared" si="46"/>
        <v>0.45833333333333331</v>
      </c>
      <c r="M76" s="22">
        <f t="shared" si="19"/>
        <v>-4.1666666666666685E-2</v>
      </c>
      <c r="N76" s="22">
        <f t="shared" si="23"/>
        <v>0</v>
      </c>
      <c r="O76" s="22">
        <f t="shared" si="24"/>
        <v>0.45833333333333331</v>
      </c>
      <c r="P76" s="22">
        <f t="shared" si="25"/>
        <v>-2.083333333333337E-2</v>
      </c>
      <c r="Q76" s="22">
        <f t="shared" si="26"/>
        <v>0</v>
      </c>
      <c r="R76" s="23">
        <f t="shared" si="27"/>
        <v>0</v>
      </c>
      <c r="S76" s="16">
        <f t="shared" si="28"/>
        <v>-4.166666666666663E-2</v>
      </c>
      <c r="T76" s="22">
        <f t="shared" si="43"/>
        <v>0</v>
      </c>
      <c r="U76" s="21">
        <f t="shared" si="20"/>
        <v>2.083333333333337E-2</v>
      </c>
      <c r="V76" s="22">
        <f t="shared" si="44"/>
        <v>2.083333333333337E-2</v>
      </c>
      <c r="W76" s="24">
        <f t="shared" si="29"/>
        <v>2.083333333333337E-2</v>
      </c>
      <c r="X76" s="21">
        <f t="shared" si="30"/>
        <v>2.083333333333337E-2</v>
      </c>
      <c r="Y76" s="21">
        <f t="shared" si="31"/>
        <v>0.45833333333333331</v>
      </c>
      <c r="Z76" s="69">
        <f t="shared" si="32"/>
        <v>0.45833333333333331</v>
      </c>
      <c r="AA76" s="25">
        <f t="shared" si="33"/>
        <v>0.45833333333333331</v>
      </c>
    </row>
    <row r="77" spans="2:40" ht="15" customHeight="1" thickBot="1">
      <c r="B77" s="215">
        <f>SUM(AA62:AA92)</f>
        <v>4.3958333333333348</v>
      </c>
      <c r="C77" s="264"/>
      <c r="D77" s="27">
        <v>43906</v>
      </c>
      <c r="E77" s="66" t="s">
        <v>39</v>
      </c>
      <c r="F77" s="3">
        <v>0.25</v>
      </c>
      <c r="G77" s="3">
        <v>0.8125</v>
      </c>
      <c r="H77" s="3">
        <v>0</v>
      </c>
      <c r="I77" s="5"/>
      <c r="J77" s="5">
        <f t="shared" si="21"/>
        <v>0</v>
      </c>
      <c r="K77" s="21">
        <f t="shared" si="22"/>
        <v>0.49999999999999994</v>
      </c>
      <c r="L77" s="22">
        <f t="shared" si="46"/>
        <v>0.49999999999999994</v>
      </c>
      <c r="M77" s="22">
        <f t="shared" si="19"/>
        <v>-5.5511151231257827E-17</v>
      </c>
      <c r="N77" s="22">
        <f t="shared" si="23"/>
        <v>0</v>
      </c>
      <c r="O77" s="22">
        <f t="shared" si="24"/>
        <v>0.49999999999999994</v>
      </c>
      <c r="P77" s="22">
        <f t="shared" si="25"/>
        <v>0.49999999999999994</v>
      </c>
      <c r="Q77" s="22">
        <f t="shared" si="26"/>
        <v>0.49999999999999994</v>
      </c>
      <c r="R77" s="23">
        <f t="shared" si="27"/>
        <v>0.49999999999999994</v>
      </c>
      <c r="S77" s="16">
        <f t="shared" si="28"/>
        <v>4.1666666666666685E-2</v>
      </c>
      <c r="T77" s="22">
        <f t="shared" si="43"/>
        <v>4.1666666666666685E-2</v>
      </c>
      <c r="U77" s="21">
        <f t="shared" si="20"/>
        <v>2.083333333333337E-2</v>
      </c>
      <c r="V77" s="22">
        <f t="shared" si="44"/>
        <v>2.083333333333337E-2</v>
      </c>
      <c r="W77" s="24">
        <f t="shared" si="29"/>
        <v>6.2500000000000056E-2</v>
      </c>
      <c r="X77" s="21">
        <f t="shared" si="30"/>
        <v>6.2500000000000056E-2</v>
      </c>
      <c r="Y77" s="21">
        <f t="shared" si="31"/>
        <v>-6.2500000000000056E-2</v>
      </c>
      <c r="Z77" s="69">
        <f t="shared" si="32"/>
        <v>6.2500000000000056E-2</v>
      </c>
      <c r="AA77" s="25">
        <f t="shared" si="33"/>
        <v>6.2500000000000056E-2</v>
      </c>
    </row>
    <row r="78" spans="2:40" ht="15" customHeight="1" thickBot="1">
      <c r="B78" s="215"/>
      <c r="C78" s="264"/>
      <c r="D78" s="27">
        <v>43907</v>
      </c>
      <c r="E78" s="66" t="s">
        <v>39</v>
      </c>
      <c r="F78" s="3">
        <v>0.33333333333333331</v>
      </c>
      <c r="G78" s="3">
        <v>0.8125</v>
      </c>
      <c r="H78" s="3">
        <v>0</v>
      </c>
      <c r="I78" s="5"/>
      <c r="J78" s="5">
        <f t="shared" si="21"/>
        <v>0</v>
      </c>
      <c r="K78" s="21">
        <f t="shared" si="22"/>
        <v>0.45833333333333331</v>
      </c>
      <c r="L78" s="22">
        <f t="shared" si="46"/>
        <v>0.45833333333333331</v>
      </c>
      <c r="M78" s="22">
        <f t="shared" si="19"/>
        <v>-4.1666666666666685E-2</v>
      </c>
      <c r="N78" s="22">
        <f t="shared" si="23"/>
        <v>0</v>
      </c>
      <c r="O78" s="22">
        <f t="shared" si="24"/>
        <v>0.45833333333333331</v>
      </c>
      <c r="P78" s="22">
        <f t="shared" si="25"/>
        <v>0.45833333333333331</v>
      </c>
      <c r="Q78" s="22">
        <f t="shared" si="26"/>
        <v>0.45833333333333331</v>
      </c>
      <c r="R78" s="23">
        <f t="shared" si="27"/>
        <v>0.45833333333333331</v>
      </c>
      <c r="S78" s="16">
        <f t="shared" si="28"/>
        <v>-4.166666666666663E-2</v>
      </c>
      <c r="T78" s="22">
        <f t="shared" si="43"/>
        <v>0</v>
      </c>
      <c r="U78" s="21">
        <f t="shared" si="20"/>
        <v>2.083333333333337E-2</v>
      </c>
      <c r="V78" s="22">
        <f t="shared" si="44"/>
        <v>2.083333333333337E-2</v>
      </c>
      <c r="W78" s="24">
        <f t="shared" si="29"/>
        <v>2.083333333333337E-2</v>
      </c>
      <c r="X78" s="21">
        <f t="shared" si="30"/>
        <v>2.083333333333337E-2</v>
      </c>
      <c r="Y78" s="21">
        <f t="shared" si="31"/>
        <v>-2.083333333333337E-2</v>
      </c>
      <c r="Z78" s="69">
        <f t="shared" si="32"/>
        <v>2.083333333333337E-2</v>
      </c>
      <c r="AA78" s="25">
        <f t="shared" si="33"/>
        <v>2.083333333333337E-2</v>
      </c>
    </row>
    <row r="79" spans="2:40" ht="15" customHeight="1" thickBot="1">
      <c r="B79" s="215"/>
      <c r="C79" s="264"/>
      <c r="D79" s="27">
        <v>43908</v>
      </c>
      <c r="E79" s="66" t="s">
        <v>39</v>
      </c>
      <c r="F79" s="3">
        <v>0.33333333333333331</v>
      </c>
      <c r="G79" s="3">
        <v>0.8125</v>
      </c>
      <c r="H79" s="3">
        <v>0</v>
      </c>
      <c r="I79" s="5"/>
      <c r="J79" s="5">
        <f t="shared" si="21"/>
        <v>0</v>
      </c>
      <c r="K79" s="21">
        <f t="shared" si="22"/>
        <v>0.45833333333333331</v>
      </c>
      <c r="L79" s="22">
        <f t="shared" si="46"/>
        <v>0.45833333333333331</v>
      </c>
      <c r="M79" s="22">
        <f t="shared" si="19"/>
        <v>-4.1666666666666685E-2</v>
      </c>
      <c r="N79" s="22">
        <f t="shared" si="23"/>
        <v>0</v>
      </c>
      <c r="O79" s="22">
        <f t="shared" si="24"/>
        <v>0.45833333333333331</v>
      </c>
      <c r="P79" s="22">
        <f t="shared" si="25"/>
        <v>0.45833333333333331</v>
      </c>
      <c r="Q79" s="22">
        <f t="shared" si="26"/>
        <v>0.45833333333333331</v>
      </c>
      <c r="R79" s="23">
        <f t="shared" si="27"/>
        <v>0.45833333333333331</v>
      </c>
      <c r="S79" s="16">
        <f t="shared" si="28"/>
        <v>-4.166666666666663E-2</v>
      </c>
      <c r="T79" s="22">
        <f t="shared" si="43"/>
        <v>0</v>
      </c>
      <c r="U79" s="21">
        <f t="shared" si="20"/>
        <v>2.083333333333337E-2</v>
      </c>
      <c r="V79" s="22">
        <f t="shared" si="44"/>
        <v>2.083333333333337E-2</v>
      </c>
      <c r="W79" s="24">
        <f t="shared" si="29"/>
        <v>2.083333333333337E-2</v>
      </c>
      <c r="X79" s="21">
        <f t="shared" si="30"/>
        <v>2.083333333333337E-2</v>
      </c>
      <c r="Y79" s="21">
        <f t="shared" si="31"/>
        <v>-2.083333333333337E-2</v>
      </c>
      <c r="Z79" s="69">
        <f t="shared" si="32"/>
        <v>2.083333333333337E-2</v>
      </c>
      <c r="AA79" s="25">
        <f t="shared" si="33"/>
        <v>2.083333333333337E-2</v>
      </c>
    </row>
    <row r="80" spans="2:40" ht="15" customHeight="1" thickBot="1">
      <c r="B80" s="215"/>
      <c r="C80" s="264"/>
      <c r="D80" s="27">
        <v>43909</v>
      </c>
      <c r="E80" s="66" t="s">
        <v>39</v>
      </c>
      <c r="F80" s="3">
        <v>0.33333333333333331</v>
      </c>
      <c r="G80" s="3">
        <v>0.8125</v>
      </c>
      <c r="H80" s="3">
        <v>0</v>
      </c>
      <c r="I80" s="5"/>
      <c r="J80" s="5">
        <f t="shared" si="21"/>
        <v>0</v>
      </c>
      <c r="K80" s="21">
        <f t="shared" si="22"/>
        <v>0.45833333333333331</v>
      </c>
      <c r="L80" s="22">
        <f t="shared" si="46"/>
        <v>0.45833333333333331</v>
      </c>
      <c r="M80" s="22">
        <f t="shared" si="19"/>
        <v>-4.1666666666666685E-2</v>
      </c>
      <c r="N80" s="22">
        <f t="shared" si="23"/>
        <v>0</v>
      </c>
      <c r="O80" s="22">
        <f t="shared" si="24"/>
        <v>0.45833333333333331</v>
      </c>
      <c r="P80" s="22">
        <f t="shared" si="25"/>
        <v>0.45833333333333331</v>
      </c>
      <c r="Q80" s="22">
        <f t="shared" si="26"/>
        <v>0.45833333333333331</v>
      </c>
      <c r="R80" s="23">
        <f t="shared" si="27"/>
        <v>0.45833333333333331</v>
      </c>
      <c r="S80" s="16">
        <f t="shared" si="28"/>
        <v>-4.166666666666663E-2</v>
      </c>
      <c r="T80" s="22">
        <f t="shared" si="43"/>
        <v>0</v>
      </c>
      <c r="U80" s="21">
        <f t="shared" si="20"/>
        <v>2.083333333333337E-2</v>
      </c>
      <c r="V80" s="22">
        <f t="shared" si="44"/>
        <v>2.083333333333337E-2</v>
      </c>
      <c r="W80" s="24">
        <f t="shared" si="29"/>
        <v>2.083333333333337E-2</v>
      </c>
      <c r="X80" s="21">
        <f t="shared" si="30"/>
        <v>2.083333333333337E-2</v>
      </c>
      <c r="Y80" s="21">
        <f t="shared" si="31"/>
        <v>-2.083333333333337E-2</v>
      </c>
      <c r="Z80" s="69">
        <f t="shared" si="32"/>
        <v>2.083333333333337E-2</v>
      </c>
      <c r="AA80" s="25">
        <f t="shared" si="33"/>
        <v>2.083333333333337E-2</v>
      </c>
    </row>
    <row r="81" spans="2:27" ht="15" customHeight="1" thickBot="1">
      <c r="B81" s="215"/>
      <c r="C81" s="264"/>
      <c r="D81" s="27">
        <v>43910</v>
      </c>
      <c r="E81" s="66" t="s">
        <v>39</v>
      </c>
      <c r="F81" s="3">
        <v>0.33333333333333331</v>
      </c>
      <c r="G81" s="3">
        <v>0.8125</v>
      </c>
      <c r="H81" s="3">
        <v>0</v>
      </c>
      <c r="I81" s="5"/>
      <c r="J81" s="5">
        <f t="shared" si="21"/>
        <v>0</v>
      </c>
      <c r="K81" s="21">
        <f t="shared" si="22"/>
        <v>0.45833333333333331</v>
      </c>
      <c r="L81" s="22">
        <f t="shared" si="46"/>
        <v>0.45833333333333331</v>
      </c>
      <c r="M81" s="22">
        <f t="shared" si="19"/>
        <v>-4.1666666666666685E-2</v>
      </c>
      <c r="N81" s="22">
        <f t="shared" si="23"/>
        <v>0</v>
      </c>
      <c r="O81" s="22">
        <f t="shared" si="24"/>
        <v>0.45833333333333331</v>
      </c>
      <c r="P81" s="22">
        <f t="shared" si="25"/>
        <v>0.45833333333333331</v>
      </c>
      <c r="Q81" s="22">
        <f t="shared" si="26"/>
        <v>0.45833333333333331</v>
      </c>
      <c r="R81" s="23">
        <f t="shared" si="27"/>
        <v>0.45833333333333331</v>
      </c>
      <c r="S81" s="16">
        <f t="shared" si="28"/>
        <v>-4.166666666666663E-2</v>
      </c>
      <c r="T81" s="22">
        <f t="shared" si="43"/>
        <v>0</v>
      </c>
      <c r="U81" s="21">
        <f t="shared" si="20"/>
        <v>2.083333333333337E-2</v>
      </c>
      <c r="V81" s="22">
        <f t="shared" si="44"/>
        <v>2.083333333333337E-2</v>
      </c>
      <c r="W81" s="24">
        <f t="shared" si="29"/>
        <v>2.083333333333337E-2</v>
      </c>
      <c r="X81" s="21">
        <f t="shared" si="30"/>
        <v>2.083333333333337E-2</v>
      </c>
      <c r="Y81" s="21">
        <f t="shared" si="31"/>
        <v>-2.083333333333337E-2</v>
      </c>
      <c r="Z81" s="69">
        <f t="shared" si="32"/>
        <v>2.083333333333337E-2</v>
      </c>
      <c r="AA81" s="25">
        <f t="shared" si="33"/>
        <v>2.083333333333337E-2</v>
      </c>
    </row>
    <row r="82" spans="2:27" ht="15" customHeight="1" thickBot="1">
      <c r="B82" s="215"/>
      <c r="C82" s="264"/>
      <c r="D82" s="20">
        <v>43911</v>
      </c>
      <c r="E82" s="66" t="s">
        <v>39</v>
      </c>
      <c r="F82" s="3">
        <v>0.33333333333333331</v>
      </c>
      <c r="G82" s="3">
        <v>0.8125</v>
      </c>
      <c r="H82" s="3">
        <v>0</v>
      </c>
      <c r="I82" s="5">
        <f>(O82+X82)</f>
        <v>0.47916666666666669</v>
      </c>
      <c r="J82" s="5">
        <f t="shared" si="21"/>
        <v>0.47916666666666669</v>
      </c>
      <c r="K82" s="21">
        <f t="shared" si="22"/>
        <v>0.45833333333333331</v>
      </c>
      <c r="L82" s="22">
        <f t="shared" si="46"/>
        <v>0.45833333333333331</v>
      </c>
      <c r="M82" s="22">
        <f t="shared" si="19"/>
        <v>-4.1666666666666685E-2</v>
      </c>
      <c r="N82" s="22">
        <f t="shared" si="23"/>
        <v>0</v>
      </c>
      <c r="O82" s="22">
        <f t="shared" si="24"/>
        <v>0.45833333333333331</v>
      </c>
      <c r="P82" s="22">
        <f t="shared" si="25"/>
        <v>-2.083333333333337E-2</v>
      </c>
      <c r="Q82" s="22">
        <f t="shared" si="26"/>
        <v>0</v>
      </c>
      <c r="R82" s="23">
        <f t="shared" si="27"/>
        <v>0</v>
      </c>
      <c r="S82" s="16">
        <f t="shared" si="28"/>
        <v>-4.166666666666663E-2</v>
      </c>
      <c r="T82" s="22">
        <f t="shared" si="43"/>
        <v>0</v>
      </c>
      <c r="U82" s="21">
        <f t="shared" si="20"/>
        <v>2.083333333333337E-2</v>
      </c>
      <c r="V82" s="22">
        <f t="shared" si="44"/>
        <v>2.083333333333337E-2</v>
      </c>
      <c r="W82" s="24">
        <f t="shared" si="29"/>
        <v>2.083333333333337E-2</v>
      </c>
      <c r="X82" s="21">
        <f t="shared" si="30"/>
        <v>2.083333333333337E-2</v>
      </c>
      <c r="Y82" s="21">
        <f t="shared" si="31"/>
        <v>0.45833333333333331</v>
      </c>
      <c r="Z82" s="69">
        <f t="shared" si="32"/>
        <v>0.45833333333333331</v>
      </c>
      <c r="AA82" s="25">
        <f t="shared" si="33"/>
        <v>0.45833333333333331</v>
      </c>
    </row>
    <row r="83" spans="2:27" ht="15" customHeight="1" thickBot="1">
      <c r="B83" s="215"/>
      <c r="C83" s="264"/>
      <c r="D83" s="20">
        <v>43912</v>
      </c>
      <c r="E83" s="66" t="s">
        <v>39</v>
      </c>
      <c r="F83" s="3">
        <v>0.33333333333333331</v>
      </c>
      <c r="G83" s="3">
        <v>0.8125</v>
      </c>
      <c r="H83" s="3">
        <v>0</v>
      </c>
      <c r="I83" s="5">
        <f>(O83+X83)</f>
        <v>0.47916666666666669</v>
      </c>
      <c r="J83" s="5">
        <f t="shared" si="21"/>
        <v>0.47916666666666669</v>
      </c>
      <c r="K83" s="21">
        <f t="shared" si="22"/>
        <v>0.45833333333333331</v>
      </c>
      <c r="L83" s="22">
        <f t="shared" si="46"/>
        <v>0.45833333333333331</v>
      </c>
      <c r="M83" s="22">
        <f t="shared" si="19"/>
        <v>-4.1666666666666685E-2</v>
      </c>
      <c r="N83" s="22">
        <f t="shared" si="23"/>
        <v>0</v>
      </c>
      <c r="O83" s="22">
        <f t="shared" si="24"/>
        <v>0.45833333333333331</v>
      </c>
      <c r="P83" s="22">
        <f t="shared" si="25"/>
        <v>-2.083333333333337E-2</v>
      </c>
      <c r="Q83" s="22">
        <f t="shared" si="26"/>
        <v>0</v>
      </c>
      <c r="R83" s="23">
        <f t="shared" si="27"/>
        <v>0</v>
      </c>
      <c r="S83" s="16">
        <f t="shared" si="28"/>
        <v>-4.166666666666663E-2</v>
      </c>
      <c r="T83" s="22">
        <f t="shared" si="43"/>
        <v>0</v>
      </c>
      <c r="U83" s="21">
        <f t="shared" si="20"/>
        <v>2.083333333333337E-2</v>
      </c>
      <c r="V83" s="22">
        <f t="shared" si="44"/>
        <v>2.083333333333337E-2</v>
      </c>
      <c r="W83" s="24">
        <f t="shared" si="29"/>
        <v>2.083333333333337E-2</v>
      </c>
      <c r="X83" s="21">
        <f t="shared" si="30"/>
        <v>2.083333333333337E-2</v>
      </c>
      <c r="Y83" s="21">
        <f t="shared" si="31"/>
        <v>0.45833333333333331</v>
      </c>
      <c r="Z83" s="69">
        <f t="shared" si="32"/>
        <v>0.45833333333333331</v>
      </c>
      <c r="AA83" s="25">
        <f t="shared" si="33"/>
        <v>0.45833333333333331</v>
      </c>
    </row>
    <row r="84" spans="2:27" ht="15" customHeight="1" thickBot="1">
      <c r="B84" s="215"/>
      <c r="C84" s="264"/>
      <c r="D84" s="27">
        <v>43913</v>
      </c>
      <c r="E84" s="66" t="s">
        <v>39</v>
      </c>
      <c r="F84" s="3">
        <v>0.25</v>
      </c>
      <c r="G84" s="3">
        <v>0.8125</v>
      </c>
      <c r="H84" s="3">
        <v>0</v>
      </c>
      <c r="I84" s="5"/>
      <c r="J84" s="5">
        <f t="shared" si="21"/>
        <v>0</v>
      </c>
      <c r="K84" s="21">
        <f t="shared" si="22"/>
        <v>0.49999999999999994</v>
      </c>
      <c r="L84" s="22">
        <f t="shared" si="46"/>
        <v>0.49999999999999994</v>
      </c>
      <c r="M84" s="22">
        <f t="shared" si="19"/>
        <v>-5.5511151231257827E-17</v>
      </c>
      <c r="N84" s="22">
        <f t="shared" si="23"/>
        <v>0</v>
      </c>
      <c r="O84" s="22">
        <f t="shared" si="24"/>
        <v>0.49999999999999994</v>
      </c>
      <c r="P84" s="22">
        <f t="shared" si="25"/>
        <v>0.49999999999999994</v>
      </c>
      <c r="Q84" s="22">
        <f t="shared" si="26"/>
        <v>0.49999999999999994</v>
      </c>
      <c r="R84" s="23">
        <f t="shared" si="27"/>
        <v>0.49999999999999994</v>
      </c>
      <c r="S84" s="16">
        <f t="shared" si="28"/>
        <v>4.1666666666666685E-2</v>
      </c>
      <c r="T84" s="22">
        <f t="shared" si="43"/>
        <v>4.1666666666666685E-2</v>
      </c>
      <c r="U84" s="21">
        <f t="shared" si="20"/>
        <v>2.083333333333337E-2</v>
      </c>
      <c r="V84" s="22">
        <f t="shared" si="44"/>
        <v>2.083333333333337E-2</v>
      </c>
      <c r="W84" s="24">
        <f t="shared" si="29"/>
        <v>6.2500000000000056E-2</v>
      </c>
      <c r="X84" s="21">
        <f t="shared" si="30"/>
        <v>6.2500000000000056E-2</v>
      </c>
      <c r="Y84" s="21">
        <f t="shared" si="31"/>
        <v>-6.2500000000000056E-2</v>
      </c>
      <c r="Z84" s="69">
        <f t="shared" si="32"/>
        <v>6.2500000000000056E-2</v>
      </c>
      <c r="AA84" s="25">
        <f t="shared" si="33"/>
        <v>6.2500000000000056E-2</v>
      </c>
    </row>
    <row r="85" spans="2:27" ht="15" customHeight="1" thickBot="1">
      <c r="B85" s="215"/>
      <c r="C85" s="264"/>
      <c r="D85" s="27">
        <v>43914</v>
      </c>
      <c r="E85" s="66" t="s">
        <v>39</v>
      </c>
      <c r="F85" s="3">
        <v>0.33333333333333331</v>
      </c>
      <c r="G85" s="3">
        <v>0.8125</v>
      </c>
      <c r="H85" s="3">
        <v>0</v>
      </c>
      <c r="I85" s="5"/>
      <c r="J85" s="5">
        <f t="shared" si="21"/>
        <v>0</v>
      </c>
      <c r="K85" s="21">
        <f t="shared" si="22"/>
        <v>0.45833333333333331</v>
      </c>
      <c r="L85" s="22">
        <f t="shared" si="46"/>
        <v>0.45833333333333331</v>
      </c>
      <c r="M85" s="22">
        <f t="shared" si="19"/>
        <v>-4.1666666666666685E-2</v>
      </c>
      <c r="N85" s="22">
        <f t="shared" si="23"/>
        <v>0</v>
      </c>
      <c r="O85" s="22">
        <f t="shared" si="24"/>
        <v>0.45833333333333331</v>
      </c>
      <c r="P85" s="22">
        <f t="shared" si="25"/>
        <v>0.45833333333333331</v>
      </c>
      <c r="Q85" s="22">
        <f t="shared" si="26"/>
        <v>0.45833333333333331</v>
      </c>
      <c r="R85" s="23">
        <f t="shared" si="27"/>
        <v>0.45833333333333331</v>
      </c>
      <c r="S85" s="16">
        <f t="shared" si="28"/>
        <v>-4.166666666666663E-2</v>
      </c>
      <c r="T85" s="22">
        <f t="shared" si="43"/>
        <v>0</v>
      </c>
      <c r="U85" s="21">
        <f t="shared" si="20"/>
        <v>2.083333333333337E-2</v>
      </c>
      <c r="V85" s="22">
        <f t="shared" si="44"/>
        <v>2.083333333333337E-2</v>
      </c>
      <c r="W85" s="24">
        <f t="shared" si="29"/>
        <v>2.083333333333337E-2</v>
      </c>
      <c r="X85" s="21">
        <f t="shared" si="30"/>
        <v>2.083333333333337E-2</v>
      </c>
      <c r="Y85" s="21">
        <f t="shared" si="31"/>
        <v>-2.083333333333337E-2</v>
      </c>
      <c r="Z85" s="69">
        <f t="shared" si="32"/>
        <v>2.083333333333337E-2</v>
      </c>
      <c r="AA85" s="25">
        <f t="shared" si="33"/>
        <v>2.083333333333337E-2</v>
      </c>
    </row>
    <row r="86" spans="2:27" ht="15" customHeight="1" thickBot="1">
      <c r="B86" s="215"/>
      <c r="C86" s="264"/>
      <c r="D86" s="27">
        <v>43915</v>
      </c>
      <c r="E86" s="66" t="s">
        <v>39</v>
      </c>
      <c r="F86" s="3">
        <v>0.33333333333333331</v>
      </c>
      <c r="G86" s="3">
        <v>0.8125</v>
      </c>
      <c r="H86" s="3">
        <v>0</v>
      </c>
      <c r="I86" s="5"/>
      <c r="J86" s="5">
        <f t="shared" si="21"/>
        <v>0</v>
      </c>
      <c r="K86" s="21">
        <f t="shared" si="22"/>
        <v>0.45833333333333331</v>
      </c>
      <c r="L86" s="22">
        <f t="shared" si="46"/>
        <v>0.45833333333333331</v>
      </c>
      <c r="M86" s="22">
        <f t="shared" si="19"/>
        <v>-4.1666666666666685E-2</v>
      </c>
      <c r="N86" s="22">
        <f t="shared" si="23"/>
        <v>0</v>
      </c>
      <c r="O86" s="22">
        <f t="shared" si="24"/>
        <v>0.45833333333333331</v>
      </c>
      <c r="P86" s="22">
        <f t="shared" si="25"/>
        <v>0.45833333333333331</v>
      </c>
      <c r="Q86" s="22">
        <f t="shared" si="26"/>
        <v>0.45833333333333331</v>
      </c>
      <c r="R86" s="23">
        <f t="shared" si="27"/>
        <v>0.45833333333333331</v>
      </c>
      <c r="S86" s="16">
        <f t="shared" si="28"/>
        <v>-4.166666666666663E-2</v>
      </c>
      <c r="T86" s="22">
        <f t="shared" si="43"/>
        <v>0</v>
      </c>
      <c r="U86" s="21">
        <f t="shared" si="20"/>
        <v>2.083333333333337E-2</v>
      </c>
      <c r="V86" s="22">
        <f t="shared" si="44"/>
        <v>2.083333333333337E-2</v>
      </c>
      <c r="W86" s="24">
        <f t="shared" si="29"/>
        <v>2.083333333333337E-2</v>
      </c>
      <c r="X86" s="21">
        <f t="shared" si="30"/>
        <v>2.083333333333337E-2</v>
      </c>
      <c r="Y86" s="21">
        <f t="shared" si="31"/>
        <v>-2.083333333333337E-2</v>
      </c>
      <c r="Z86" s="69">
        <f t="shared" si="32"/>
        <v>2.083333333333337E-2</v>
      </c>
      <c r="AA86" s="25">
        <f t="shared" si="33"/>
        <v>2.083333333333337E-2</v>
      </c>
    </row>
    <row r="87" spans="2:27" ht="15" customHeight="1" thickBot="1">
      <c r="B87" s="215"/>
      <c r="C87" s="264"/>
      <c r="D87" s="27">
        <v>43916</v>
      </c>
      <c r="E87" s="66" t="s">
        <v>39</v>
      </c>
      <c r="F87" s="3">
        <v>0.33333333333333331</v>
      </c>
      <c r="G87" s="3">
        <v>0.8125</v>
      </c>
      <c r="H87" s="3">
        <v>0</v>
      </c>
      <c r="I87" s="5"/>
      <c r="J87" s="5">
        <f t="shared" si="21"/>
        <v>0</v>
      </c>
      <c r="K87" s="21">
        <f t="shared" si="22"/>
        <v>0.45833333333333331</v>
      </c>
      <c r="L87" s="22">
        <f t="shared" si="46"/>
        <v>0.45833333333333331</v>
      </c>
      <c r="M87" s="22">
        <f t="shared" si="19"/>
        <v>-4.1666666666666685E-2</v>
      </c>
      <c r="N87" s="22">
        <f t="shared" si="23"/>
        <v>0</v>
      </c>
      <c r="O87" s="22">
        <f t="shared" si="24"/>
        <v>0.45833333333333331</v>
      </c>
      <c r="P87" s="22">
        <f t="shared" si="25"/>
        <v>0.45833333333333331</v>
      </c>
      <c r="Q87" s="22">
        <f t="shared" si="26"/>
        <v>0.45833333333333331</v>
      </c>
      <c r="R87" s="23">
        <f t="shared" si="27"/>
        <v>0.45833333333333331</v>
      </c>
      <c r="S87" s="16">
        <f t="shared" si="28"/>
        <v>-4.166666666666663E-2</v>
      </c>
      <c r="T87" s="22">
        <f t="shared" si="43"/>
        <v>0</v>
      </c>
      <c r="U87" s="21">
        <f t="shared" si="20"/>
        <v>2.083333333333337E-2</v>
      </c>
      <c r="V87" s="22">
        <f t="shared" si="44"/>
        <v>2.083333333333337E-2</v>
      </c>
      <c r="W87" s="24">
        <f t="shared" si="29"/>
        <v>2.083333333333337E-2</v>
      </c>
      <c r="X87" s="21">
        <f t="shared" si="30"/>
        <v>2.083333333333337E-2</v>
      </c>
      <c r="Y87" s="21">
        <f t="shared" si="31"/>
        <v>-2.083333333333337E-2</v>
      </c>
      <c r="Z87" s="69">
        <f t="shared" si="32"/>
        <v>2.083333333333337E-2</v>
      </c>
      <c r="AA87" s="25">
        <f t="shared" si="33"/>
        <v>2.083333333333337E-2</v>
      </c>
    </row>
    <row r="88" spans="2:27" ht="15" customHeight="1" thickBot="1">
      <c r="B88" s="215"/>
      <c r="C88" s="264"/>
      <c r="D88" s="27">
        <v>43917</v>
      </c>
      <c r="E88" s="66" t="s">
        <v>39</v>
      </c>
      <c r="F88" s="3">
        <v>0.33333333333333331</v>
      </c>
      <c r="G88" s="3">
        <v>0.8125</v>
      </c>
      <c r="H88" s="3">
        <v>0</v>
      </c>
      <c r="I88" s="5"/>
      <c r="J88" s="5">
        <f t="shared" si="21"/>
        <v>0</v>
      </c>
      <c r="K88" s="21">
        <f t="shared" si="22"/>
        <v>0.45833333333333331</v>
      </c>
      <c r="L88" s="22">
        <f t="shared" si="46"/>
        <v>0.45833333333333331</v>
      </c>
      <c r="M88" s="22">
        <f t="shared" si="19"/>
        <v>-4.1666666666666685E-2</v>
      </c>
      <c r="N88" s="22">
        <f t="shared" si="23"/>
        <v>0</v>
      </c>
      <c r="O88" s="22">
        <f t="shared" si="24"/>
        <v>0.45833333333333331</v>
      </c>
      <c r="P88" s="22">
        <f t="shared" si="25"/>
        <v>0.45833333333333331</v>
      </c>
      <c r="Q88" s="22">
        <f t="shared" si="26"/>
        <v>0.45833333333333331</v>
      </c>
      <c r="R88" s="23">
        <f t="shared" si="27"/>
        <v>0.45833333333333331</v>
      </c>
      <c r="S88" s="16">
        <f t="shared" si="28"/>
        <v>-4.166666666666663E-2</v>
      </c>
      <c r="T88" s="22">
        <f t="shared" si="43"/>
        <v>0</v>
      </c>
      <c r="U88" s="21">
        <f t="shared" si="20"/>
        <v>2.083333333333337E-2</v>
      </c>
      <c r="V88" s="22">
        <f t="shared" si="44"/>
        <v>2.083333333333337E-2</v>
      </c>
      <c r="W88" s="24">
        <f t="shared" si="29"/>
        <v>2.083333333333337E-2</v>
      </c>
      <c r="X88" s="21">
        <f t="shared" si="30"/>
        <v>2.083333333333337E-2</v>
      </c>
      <c r="Y88" s="21">
        <f t="shared" si="31"/>
        <v>-2.083333333333337E-2</v>
      </c>
      <c r="Z88" s="69">
        <f t="shared" si="32"/>
        <v>2.083333333333337E-2</v>
      </c>
      <c r="AA88" s="25">
        <f t="shared" si="33"/>
        <v>2.083333333333337E-2</v>
      </c>
    </row>
    <row r="89" spans="2:27" ht="15" customHeight="1" thickBot="1">
      <c r="B89" s="215"/>
      <c r="C89" s="264"/>
      <c r="D89" s="20">
        <v>43918</v>
      </c>
      <c r="E89" s="66" t="s">
        <v>40</v>
      </c>
      <c r="F89" s="3">
        <v>0.33333333333333331</v>
      </c>
      <c r="G89" s="3">
        <v>0.8125</v>
      </c>
      <c r="H89" s="3">
        <v>0</v>
      </c>
      <c r="I89" s="5">
        <f>(O89+X89)</f>
        <v>0.47916666666666669</v>
      </c>
      <c r="J89" s="5">
        <f t="shared" si="21"/>
        <v>0.47916666666666669</v>
      </c>
      <c r="K89" s="21">
        <f t="shared" si="22"/>
        <v>0.45833333333333331</v>
      </c>
      <c r="L89" s="22">
        <f t="shared" si="46"/>
        <v>0.45833333333333331</v>
      </c>
      <c r="M89" s="22">
        <f t="shared" si="19"/>
        <v>-4.1666666666666685E-2</v>
      </c>
      <c r="N89" s="22">
        <f t="shared" si="23"/>
        <v>0</v>
      </c>
      <c r="O89" s="22">
        <f t="shared" si="24"/>
        <v>0.45833333333333331</v>
      </c>
      <c r="P89" s="22">
        <f t="shared" si="25"/>
        <v>-2.083333333333337E-2</v>
      </c>
      <c r="Q89" s="22">
        <f t="shared" si="26"/>
        <v>0</v>
      </c>
      <c r="R89" s="23">
        <f t="shared" si="27"/>
        <v>0</v>
      </c>
      <c r="S89" s="16">
        <f t="shared" si="28"/>
        <v>-4.166666666666663E-2</v>
      </c>
      <c r="T89" s="22">
        <f t="shared" si="43"/>
        <v>0</v>
      </c>
      <c r="U89" s="21">
        <f t="shared" si="20"/>
        <v>2.083333333333337E-2</v>
      </c>
      <c r="V89" s="22">
        <f t="shared" si="44"/>
        <v>2.083333333333337E-2</v>
      </c>
      <c r="W89" s="24">
        <f t="shared" si="29"/>
        <v>2.083333333333337E-2</v>
      </c>
      <c r="X89" s="21">
        <f t="shared" si="30"/>
        <v>2.083333333333337E-2</v>
      </c>
      <c r="Y89" s="21">
        <f t="shared" si="31"/>
        <v>0.45833333333333331</v>
      </c>
      <c r="Z89" s="69">
        <f t="shared" si="32"/>
        <v>0.45833333333333331</v>
      </c>
      <c r="AA89" s="25">
        <f t="shared" si="33"/>
        <v>0</v>
      </c>
    </row>
    <row r="90" spans="2:27" ht="15" customHeight="1" thickBot="1">
      <c r="B90" s="215"/>
      <c r="C90" s="264"/>
      <c r="D90" s="20">
        <v>43919</v>
      </c>
      <c r="E90" s="66" t="s">
        <v>39</v>
      </c>
      <c r="F90" s="3">
        <v>0.33333333333333331</v>
      </c>
      <c r="G90" s="3">
        <v>0.8125</v>
      </c>
      <c r="H90" s="3">
        <v>0</v>
      </c>
      <c r="I90" s="5">
        <f>(O90+X90)</f>
        <v>0.47916666666666669</v>
      </c>
      <c r="J90" s="5">
        <f t="shared" si="21"/>
        <v>0.47916666666666669</v>
      </c>
      <c r="K90" s="21">
        <f t="shared" si="22"/>
        <v>0.45833333333333331</v>
      </c>
      <c r="L90" s="22">
        <f t="shared" si="46"/>
        <v>0.45833333333333331</v>
      </c>
      <c r="M90" s="22">
        <f t="shared" si="19"/>
        <v>-4.1666666666666685E-2</v>
      </c>
      <c r="N90" s="22">
        <f t="shared" si="23"/>
        <v>0</v>
      </c>
      <c r="O90" s="22">
        <f t="shared" si="24"/>
        <v>0.45833333333333331</v>
      </c>
      <c r="P90" s="22">
        <f t="shared" si="25"/>
        <v>-2.083333333333337E-2</v>
      </c>
      <c r="Q90" s="22">
        <f t="shared" si="26"/>
        <v>0</v>
      </c>
      <c r="R90" s="23">
        <f t="shared" si="27"/>
        <v>0</v>
      </c>
      <c r="S90" s="16">
        <f t="shared" si="28"/>
        <v>-4.166666666666663E-2</v>
      </c>
      <c r="T90" s="22">
        <f t="shared" si="43"/>
        <v>0</v>
      </c>
      <c r="U90" s="21">
        <f t="shared" si="20"/>
        <v>2.083333333333337E-2</v>
      </c>
      <c r="V90" s="22">
        <f t="shared" si="44"/>
        <v>2.083333333333337E-2</v>
      </c>
      <c r="W90" s="24">
        <f t="shared" si="29"/>
        <v>2.083333333333337E-2</v>
      </c>
      <c r="X90" s="21">
        <f t="shared" si="30"/>
        <v>2.083333333333337E-2</v>
      </c>
      <c r="Y90" s="21">
        <f t="shared" si="31"/>
        <v>0.45833333333333331</v>
      </c>
      <c r="Z90" s="69">
        <f t="shared" si="32"/>
        <v>0.45833333333333331</v>
      </c>
      <c r="AA90" s="25">
        <f t="shared" si="33"/>
        <v>0.45833333333333331</v>
      </c>
    </row>
    <row r="91" spans="2:27" ht="15" customHeight="1" thickBot="1">
      <c r="B91" s="215"/>
      <c r="C91" s="264"/>
      <c r="D91" s="27">
        <v>43920</v>
      </c>
      <c r="E91" s="66" t="s">
        <v>39</v>
      </c>
      <c r="F91" s="3">
        <v>0.25</v>
      </c>
      <c r="G91" s="3">
        <v>0.8125</v>
      </c>
      <c r="H91" s="3">
        <v>0</v>
      </c>
      <c r="I91" s="5"/>
      <c r="J91" s="5">
        <f t="shared" si="21"/>
        <v>0</v>
      </c>
      <c r="K91" s="21">
        <f t="shared" si="22"/>
        <v>0.49999999999999994</v>
      </c>
      <c r="L91" s="22">
        <f t="shared" si="46"/>
        <v>0.49999999999999994</v>
      </c>
      <c r="M91" s="22">
        <f t="shared" si="19"/>
        <v>-5.5511151231257827E-17</v>
      </c>
      <c r="N91" s="22">
        <f t="shared" si="23"/>
        <v>0</v>
      </c>
      <c r="O91" s="22">
        <f t="shared" si="24"/>
        <v>0.49999999999999994</v>
      </c>
      <c r="P91" s="22">
        <f t="shared" si="25"/>
        <v>0.49999999999999994</v>
      </c>
      <c r="Q91" s="22">
        <f t="shared" si="26"/>
        <v>0.49999999999999994</v>
      </c>
      <c r="R91" s="23">
        <f t="shared" si="27"/>
        <v>0.49999999999999994</v>
      </c>
      <c r="S91" s="16">
        <f t="shared" si="28"/>
        <v>4.1666666666666685E-2</v>
      </c>
      <c r="T91" s="22">
        <f t="shared" si="43"/>
        <v>4.1666666666666685E-2</v>
      </c>
      <c r="U91" s="21">
        <f t="shared" si="20"/>
        <v>2.083333333333337E-2</v>
      </c>
      <c r="V91" s="22">
        <f t="shared" si="44"/>
        <v>2.083333333333337E-2</v>
      </c>
      <c r="W91" s="24">
        <f t="shared" si="29"/>
        <v>6.2500000000000056E-2</v>
      </c>
      <c r="X91" s="21">
        <f t="shared" si="30"/>
        <v>6.2500000000000056E-2</v>
      </c>
      <c r="Y91" s="21">
        <f t="shared" si="31"/>
        <v>-6.2500000000000056E-2</v>
      </c>
      <c r="Z91" s="69">
        <f t="shared" si="32"/>
        <v>6.2500000000000056E-2</v>
      </c>
      <c r="AA91" s="25">
        <f t="shared" si="33"/>
        <v>6.2500000000000056E-2</v>
      </c>
    </row>
    <row r="92" spans="2:27" ht="15" customHeight="1" thickBot="1">
      <c r="B92" s="216"/>
      <c r="C92" s="265"/>
      <c r="D92" s="35">
        <v>43921</v>
      </c>
      <c r="E92" s="67" t="s">
        <v>39</v>
      </c>
      <c r="F92" s="4">
        <v>0.33333333333333331</v>
      </c>
      <c r="G92" s="4">
        <v>0.8125</v>
      </c>
      <c r="H92" s="4">
        <v>0</v>
      </c>
      <c r="I92" s="8"/>
      <c r="J92" s="8">
        <f t="shared" si="21"/>
        <v>0</v>
      </c>
      <c r="K92" s="30">
        <f t="shared" si="22"/>
        <v>0.45833333333333331</v>
      </c>
      <c r="L92" s="31">
        <f t="shared" ref="L92:L155" si="47">IF(K92&lt;0,0,K92)</f>
        <v>0.45833333333333331</v>
      </c>
      <c r="M92" s="31">
        <f t="shared" si="19"/>
        <v>-4.1666666666666685E-2</v>
      </c>
      <c r="N92" s="31">
        <f t="shared" si="23"/>
        <v>0</v>
      </c>
      <c r="O92" s="31">
        <f t="shared" si="24"/>
        <v>0.45833333333333331</v>
      </c>
      <c r="P92" s="31">
        <f t="shared" si="25"/>
        <v>0.45833333333333331</v>
      </c>
      <c r="Q92" s="31">
        <f t="shared" si="26"/>
        <v>0.45833333333333331</v>
      </c>
      <c r="R92" s="32">
        <f t="shared" si="27"/>
        <v>0.45833333333333331</v>
      </c>
      <c r="S92" s="50">
        <f t="shared" si="28"/>
        <v>-4.166666666666663E-2</v>
      </c>
      <c r="T92" s="31">
        <f t="shared" si="43"/>
        <v>0</v>
      </c>
      <c r="U92" s="30">
        <f t="shared" si="20"/>
        <v>2.083333333333337E-2</v>
      </c>
      <c r="V92" s="31">
        <f t="shared" si="44"/>
        <v>2.083333333333337E-2</v>
      </c>
      <c r="W92" s="33">
        <f t="shared" si="29"/>
        <v>2.083333333333337E-2</v>
      </c>
      <c r="X92" s="30">
        <f t="shared" si="30"/>
        <v>2.083333333333337E-2</v>
      </c>
      <c r="Y92" s="30">
        <f t="shared" si="31"/>
        <v>-2.083333333333337E-2</v>
      </c>
      <c r="Z92" s="70">
        <f t="shared" si="32"/>
        <v>2.083333333333337E-2</v>
      </c>
      <c r="AA92" s="34">
        <f t="shared" si="33"/>
        <v>2.083333333333337E-2</v>
      </c>
    </row>
    <row r="93" spans="2:27" ht="15" customHeight="1" thickBot="1">
      <c r="B93" s="13" t="s">
        <v>10</v>
      </c>
      <c r="C93" s="273" t="s">
        <v>22</v>
      </c>
      <c r="D93" s="36">
        <v>43922</v>
      </c>
      <c r="E93" s="51" t="s">
        <v>39</v>
      </c>
      <c r="F93" s="6">
        <v>0.33333333333333331</v>
      </c>
      <c r="G93" s="6">
        <v>0.8125</v>
      </c>
      <c r="H93" s="6">
        <v>0</v>
      </c>
      <c r="I93" s="7"/>
      <c r="J93" s="7">
        <f t="shared" si="21"/>
        <v>0</v>
      </c>
      <c r="K93" s="15">
        <f t="shared" si="22"/>
        <v>0.45833333333333331</v>
      </c>
      <c r="L93" s="16">
        <f t="shared" si="47"/>
        <v>0.45833333333333331</v>
      </c>
      <c r="M93" s="16">
        <f t="shared" si="19"/>
        <v>-4.1666666666666685E-2</v>
      </c>
      <c r="N93" s="16">
        <f t="shared" si="23"/>
        <v>0</v>
      </c>
      <c r="O93" s="16">
        <f t="shared" si="24"/>
        <v>0.45833333333333331</v>
      </c>
      <c r="P93" s="16">
        <f t="shared" si="25"/>
        <v>0.45833333333333331</v>
      </c>
      <c r="Q93" s="16">
        <f t="shared" si="26"/>
        <v>0.45833333333333331</v>
      </c>
      <c r="R93" s="17">
        <f t="shared" si="27"/>
        <v>0.45833333333333331</v>
      </c>
      <c r="S93" s="16">
        <f t="shared" si="28"/>
        <v>-4.166666666666663E-2</v>
      </c>
      <c r="T93" s="16">
        <f t="shared" si="43"/>
        <v>0</v>
      </c>
      <c r="U93" s="15">
        <f t="shared" si="20"/>
        <v>2.083333333333337E-2</v>
      </c>
      <c r="V93" s="16">
        <f t="shared" si="44"/>
        <v>2.083333333333337E-2</v>
      </c>
      <c r="W93" s="18">
        <f t="shared" si="29"/>
        <v>2.083333333333337E-2</v>
      </c>
      <c r="X93" s="15">
        <f t="shared" si="30"/>
        <v>2.083333333333337E-2</v>
      </c>
      <c r="Y93" s="15">
        <f t="shared" si="31"/>
        <v>-2.083333333333337E-2</v>
      </c>
      <c r="Z93" s="68">
        <f t="shared" si="32"/>
        <v>2.083333333333337E-2</v>
      </c>
      <c r="AA93" s="19">
        <f t="shared" si="33"/>
        <v>2.083333333333337E-2</v>
      </c>
    </row>
    <row r="94" spans="2:27" ht="15" customHeight="1" thickBot="1">
      <c r="B94" s="215">
        <f>SUM(R93:R122)</f>
        <v>9.7916666666666661</v>
      </c>
      <c r="C94" s="262"/>
      <c r="D94" s="27">
        <v>43923</v>
      </c>
      <c r="E94" s="66" t="s">
        <v>39</v>
      </c>
      <c r="F94" s="3">
        <v>0.33333333333333331</v>
      </c>
      <c r="G94" s="3">
        <v>0.8125</v>
      </c>
      <c r="H94" s="3">
        <v>0</v>
      </c>
      <c r="I94" s="5"/>
      <c r="J94" s="5">
        <f t="shared" si="21"/>
        <v>0</v>
      </c>
      <c r="K94" s="21">
        <f t="shared" si="22"/>
        <v>0.45833333333333331</v>
      </c>
      <c r="L94" s="22">
        <f t="shared" si="47"/>
        <v>0.45833333333333331</v>
      </c>
      <c r="M94" s="22">
        <f t="shared" si="19"/>
        <v>-4.1666666666666685E-2</v>
      </c>
      <c r="N94" s="22">
        <f t="shared" si="23"/>
        <v>0</v>
      </c>
      <c r="O94" s="22">
        <f t="shared" si="24"/>
        <v>0.45833333333333331</v>
      </c>
      <c r="P94" s="22">
        <f t="shared" si="25"/>
        <v>0.45833333333333331</v>
      </c>
      <c r="Q94" s="22">
        <f t="shared" si="26"/>
        <v>0.45833333333333331</v>
      </c>
      <c r="R94" s="23">
        <f t="shared" si="27"/>
        <v>0.45833333333333331</v>
      </c>
      <c r="S94" s="16">
        <f t="shared" si="28"/>
        <v>-4.166666666666663E-2</v>
      </c>
      <c r="T94" s="22">
        <f t="shared" si="43"/>
        <v>0</v>
      </c>
      <c r="U94" s="21">
        <f t="shared" si="20"/>
        <v>2.083333333333337E-2</v>
      </c>
      <c r="V94" s="22">
        <f t="shared" si="44"/>
        <v>2.083333333333337E-2</v>
      </c>
      <c r="W94" s="24">
        <f t="shared" si="29"/>
        <v>2.083333333333337E-2</v>
      </c>
      <c r="X94" s="21">
        <f t="shared" si="30"/>
        <v>2.083333333333337E-2</v>
      </c>
      <c r="Y94" s="21">
        <f t="shared" si="31"/>
        <v>-2.083333333333337E-2</v>
      </c>
      <c r="Z94" s="69">
        <f t="shared" si="32"/>
        <v>2.083333333333337E-2</v>
      </c>
      <c r="AA94" s="25">
        <f t="shared" si="33"/>
        <v>2.083333333333337E-2</v>
      </c>
    </row>
    <row r="95" spans="2:27" ht="15" customHeight="1" thickBot="1">
      <c r="B95" s="215"/>
      <c r="C95" s="262"/>
      <c r="D95" s="27">
        <v>43924</v>
      </c>
      <c r="E95" s="66" t="s">
        <v>39</v>
      </c>
      <c r="F95" s="3">
        <v>0.33333333333333331</v>
      </c>
      <c r="G95" s="3">
        <v>0.8125</v>
      </c>
      <c r="H95" s="3">
        <v>0</v>
      </c>
      <c r="I95" s="5"/>
      <c r="J95" s="5">
        <f t="shared" si="21"/>
        <v>0</v>
      </c>
      <c r="K95" s="21">
        <f t="shared" si="22"/>
        <v>0.45833333333333331</v>
      </c>
      <c r="L95" s="22">
        <f t="shared" si="47"/>
        <v>0.45833333333333331</v>
      </c>
      <c r="M95" s="22">
        <f t="shared" si="19"/>
        <v>-4.1666666666666685E-2</v>
      </c>
      <c r="N95" s="22">
        <f t="shared" si="23"/>
        <v>0</v>
      </c>
      <c r="O95" s="22">
        <f t="shared" si="24"/>
        <v>0.45833333333333331</v>
      </c>
      <c r="P95" s="22">
        <f t="shared" si="25"/>
        <v>0.45833333333333331</v>
      </c>
      <c r="Q95" s="22">
        <f t="shared" si="26"/>
        <v>0.45833333333333331</v>
      </c>
      <c r="R95" s="23">
        <f t="shared" si="27"/>
        <v>0.45833333333333331</v>
      </c>
      <c r="S95" s="16">
        <f t="shared" si="28"/>
        <v>-4.166666666666663E-2</v>
      </c>
      <c r="T95" s="22">
        <f t="shared" si="43"/>
        <v>0</v>
      </c>
      <c r="U95" s="21">
        <f t="shared" si="20"/>
        <v>2.083333333333337E-2</v>
      </c>
      <c r="V95" s="22">
        <f t="shared" si="44"/>
        <v>2.083333333333337E-2</v>
      </c>
      <c r="W95" s="24">
        <f t="shared" si="29"/>
        <v>2.083333333333337E-2</v>
      </c>
      <c r="X95" s="21">
        <f t="shared" si="30"/>
        <v>2.083333333333337E-2</v>
      </c>
      <c r="Y95" s="21">
        <f t="shared" si="31"/>
        <v>-2.083333333333337E-2</v>
      </c>
      <c r="Z95" s="69">
        <f t="shared" si="32"/>
        <v>2.083333333333337E-2</v>
      </c>
      <c r="AA95" s="25">
        <f t="shared" si="33"/>
        <v>2.083333333333337E-2</v>
      </c>
    </row>
    <row r="96" spans="2:27" ht="15" customHeight="1" thickBot="1">
      <c r="B96" s="215"/>
      <c r="C96" s="262"/>
      <c r="D96" s="20">
        <v>43925</v>
      </c>
      <c r="E96" s="66" t="s">
        <v>39</v>
      </c>
      <c r="F96" s="3">
        <v>0.33333333333333331</v>
      </c>
      <c r="G96" s="3">
        <v>0.8125</v>
      </c>
      <c r="H96" s="3">
        <v>0</v>
      </c>
      <c r="I96" s="5">
        <f>(O96+X96)</f>
        <v>0.47916666666666669</v>
      </c>
      <c r="J96" s="5">
        <f t="shared" si="21"/>
        <v>0.47916666666666669</v>
      </c>
      <c r="K96" s="21">
        <f t="shared" si="22"/>
        <v>0.45833333333333331</v>
      </c>
      <c r="L96" s="22">
        <f t="shared" si="47"/>
        <v>0.45833333333333331</v>
      </c>
      <c r="M96" s="22">
        <f t="shared" si="19"/>
        <v>-4.1666666666666685E-2</v>
      </c>
      <c r="N96" s="22">
        <f t="shared" si="23"/>
        <v>0</v>
      </c>
      <c r="O96" s="22">
        <f t="shared" si="24"/>
        <v>0.45833333333333331</v>
      </c>
      <c r="P96" s="22">
        <f t="shared" si="25"/>
        <v>-2.083333333333337E-2</v>
      </c>
      <c r="Q96" s="22">
        <f t="shared" si="26"/>
        <v>0</v>
      </c>
      <c r="R96" s="23">
        <f t="shared" si="27"/>
        <v>0</v>
      </c>
      <c r="S96" s="16">
        <f t="shared" si="28"/>
        <v>-4.166666666666663E-2</v>
      </c>
      <c r="T96" s="22">
        <f t="shared" si="43"/>
        <v>0</v>
      </c>
      <c r="U96" s="21">
        <f t="shared" si="20"/>
        <v>2.083333333333337E-2</v>
      </c>
      <c r="V96" s="22">
        <f t="shared" si="44"/>
        <v>2.083333333333337E-2</v>
      </c>
      <c r="W96" s="24">
        <f t="shared" si="29"/>
        <v>2.083333333333337E-2</v>
      </c>
      <c r="X96" s="21">
        <f t="shared" si="30"/>
        <v>2.083333333333337E-2</v>
      </c>
      <c r="Y96" s="21">
        <f t="shared" si="31"/>
        <v>0.45833333333333331</v>
      </c>
      <c r="Z96" s="69">
        <f t="shared" si="32"/>
        <v>0.45833333333333331</v>
      </c>
      <c r="AA96" s="25">
        <f t="shared" si="33"/>
        <v>0.45833333333333331</v>
      </c>
    </row>
    <row r="97" spans="2:27" ht="15.75" thickBot="1">
      <c r="B97" s="215"/>
      <c r="C97" s="262"/>
      <c r="D97" s="20">
        <v>43926</v>
      </c>
      <c r="E97" s="66" t="s">
        <v>39</v>
      </c>
      <c r="F97" s="3">
        <v>0.33333333333333331</v>
      </c>
      <c r="G97" s="3">
        <v>0.8125</v>
      </c>
      <c r="H97" s="3">
        <v>0</v>
      </c>
      <c r="I97" s="5">
        <f>(O97+X97)</f>
        <v>0.47916666666666669</v>
      </c>
      <c r="J97" s="5">
        <f t="shared" si="21"/>
        <v>0.47916666666666669</v>
      </c>
      <c r="K97" s="21">
        <f t="shared" si="22"/>
        <v>0.45833333333333331</v>
      </c>
      <c r="L97" s="22">
        <f t="shared" si="47"/>
        <v>0.45833333333333331</v>
      </c>
      <c r="M97" s="22">
        <f t="shared" ref="M97:M160" si="48">(L97-$AB$38)</f>
        <v>-4.1666666666666685E-2</v>
      </c>
      <c r="N97" s="22">
        <f t="shared" si="23"/>
        <v>0</v>
      </c>
      <c r="O97" s="22">
        <f t="shared" si="24"/>
        <v>0.45833333333333331</v>
      </c>
      <c r="P97" s="22">
        <f t="shared" si="25"/>
        <v>-2.083333333333337E-2</v>
      </c>
      <c r="Q97" s="22">
        <f t="shared" si="26"/>
        <v>0</v>
      </c>
      <c r="R97" s="23">
        <f t="shared" si="27"/>
        <v>0</v>
      </c>
      <c r="S97" s="16">
        <f t="shared" si="28"/>
        <v>-4.166666666666663E-2</v>
      </c>
      <c r="T97" s="22">
        <f t="shared" si="43"/>
        <v>0</v>
      </c>
      <c r="U97" s="21">
        <f t="shared" ref="U97:U160" si="49">(G97-$AC$36)</f>
        <v>2.083333333333337E-2</v>
      </c>
      <c r="V97" s="22">
        <f t="shared" si="44"/>
        <v>2.083333333333337E-2</v>
      </c>
      <c r="W97" s="24">
        <f t="shared" si="29"/>
        <v>2.083333333333337E-2</v>
      </c>
      <c r="X97" s="21">
        <f t="shared" si="30"/>
        <v>2.083333333333337E-2</v>
      </c>
      <c r="Y97" s="21">
        <f t="shared" si="31"/>
        <v>0.45833333333333331</v>
      </c>
      <c r="Z97" s="69">
        <f t="shared" si="32"/>
        <v>0.45833333333333331</v>
      </c>
      <c r="AA97" s="25">
        <f t="shared" si="33"/>
        <v>0.45833333333333331</v>
      </c>
    </row>
    <row r="98" spans="2:27" ht="15.75" thickBot="1">
      <c r="B98" s="215"/>
      <c r="C98" s="262"/>
      <c r="D98" s="27">
        <v>43927</v>
      </c>
      <c r="E98" s="66" t="s">
        <v>39</v>
      </c>
      <c r="F98" s="3">
        <v>0.25</v>
      </c>
      <c r="G98" s="3">
        <v>0.8125</v>
      </c>
      <c r="H98" s="3">
        <v>0</v>
      </c>
      <c r="I98" s="5"/>
      <c r="J98" s="5">
        <f t="shared" ref="J98:J161" si="50">IF(I98&lt;0,0,I98)</f>
        <v>0</v>
      </c>
      <c r="K98" s="21">
        <f t="shared" ref="K98:K161" si="51">(G98-F98)-W98</f>
        <v>0.49999999999999994</v>
      </c>
      <c r="L98" s="22">
        <f t="shared" si="47"/>
        <v>0.49999999999999994</v>
      </c>
      <c r="M98" s="22">
        <f t="shared" si="48"/>
        <v>-5.5511151231257827E-17</v>
      </c>
      <c r="N98" s="22">
        <f t="shared" ref="N98:N161" si="52">IF(M98&lt;0,0,M98)</f>
        <v>0</v>
      </c>
      <c r="O98" s="22">
        <f t="shared" ref="O98:O161" si="53">(L98-N98)-H98</f>
        <v>0.49999999999999994</v>
      </c>
      <c r="P98" s="22">
        <f t="shared" ref="P98:P161" si="54">O98-J98</f>
        <v>0.49999999999999994</v>
      </c>
      <c r="Q98" s="22">
        <f t="shared" ref="Q98:Q161" si="55">IF(P98&lt;0,0,P98)</f>
        <v>0.49999999999999994</v>
      </c>
      <c r="R98" s="23">
        <f t="shared" ref="R98:R161" si="56">IF(E98=$AC$38,Q98,0)</f>
        <v>0.49999999999999994</v>
      </c>
      <c r="S98" s="16">
        <f t="shared" ref="S98:S161" si="57">($AB$36-F98)</f>
        <v>4.1666666666666685E-2</v>
      </c>
      <c r="T98" s="22">
        <f t="shared" si="43"/>
        <v>4.1666666666666685E-2</v>
      </c>
      <c r="U98" s="21">
        <f t="shared" si="49"/>
        <v>2.083333333333337E-2</v>
      </c>
      <c r="V98" s="22">
        <f t="shared" si="44"/>
        <v>2.083333333333337E-2</v>
      </c>
      <c r="W98" s="24">
        <f t="shared" ref="W98:W161" si="58">T98+V98</f>
        <v>6.2500000000000056E-2</v>
      </c>
      <c r="X98" s="21">
        <f t="shared" ref="X98:X161" si="59">W98+N98</f>
        <v>6.2500000000000056E-2</v>
      </c>
      <c r="Y98" s="21">
        <f t="shared" ref="Y98:Y161" si="60">J98-(T98+V98)</f>
        <v>-6.2500000000000056E-2</v>
      </c>
      <c r="Z98" s="69">
        <f t="shared" ref="Z98:Z161" si="61">IF(Y98&lt;0,X98,Y98)</f>
        <v>6.2500000000000056E-2</v>
      </c>
      <c r="AA98" s="25">
        <f t="shared" ref="AA98:AA161" si="62">IF(E98=$AC$38,Z98,0)</f>
        <v>6.2500000000000056E-2</v>
      </c>
    </row>
    <row r="99" spans="2:27" ht="15.75" thickBot="1">
      <c r="B99" s="215"/>
      <c r="C99" s="262"/>
      <c r="D99" s="27">
        <v>43928</v>
      </c>
      <c r="E99" s="66" t="s">
        <v>39</v>
      </c>
      <c r="F99" s="3">
        <v>0.33333333333333331</v>
      </c>
      <c r="G99" s="3">
        <v>0.8125</v>
      </c>
      <c r="H99" s="3">
        <v>0</v>
      </c>
      <c r="I99" s="5"/>
      <c r="J99" s="5">
        <f t="shared" si="50"/>
        <v>0</v>
      </c>
      <c r="K99" s="21">
        <f t="shared" si="51"/>
        <v>0.45833333333333331</v>
      </c>
      <c r="L99" s="22">
        <f t="shared" si="47"/>
        <v>0.45833333333333331</v>
      </c>
      <c r="M99" s="22">
        <f t="shared" si="48"/>
        <v>-4.1666666666666685E-2</v>
      </c>
      <c r="N99" s="22">
        <f t="shared" si="52"/>
        <v>0</v>
      </c>
      <c r="O99" s="22">
        <f t="shared" si="53"/>
        <v>0.45833333333333331</v>
      </c>
      <c r="P99" s="22">
        <f t="shared" si="54"/>
        <v>0.45833333333333331</v>
      </c>
      <c r="Q99" s="22">
        <f t="shared" si="55"/>
        <v>0.45833333333333331</v>
      </c>
      <c r="R99" s="23">
        <f t="shared" si="56"/>
        <v>0.45833333333333331</v>
      </c>
      <c r="S99" s="16">
        <f t="shared" si="57"/>
        <v>-4.166666666666663E-2</v>
      </c>
      <c r="T99" s="22">
        <f t="shared" si="43"/>
        <v>0</v>
      </c>
      <c r="U99" s="21">
        <f t="shared" si="49"/>
        <v>2.083333333333337E-2</v>
      </c>
      <c r="V99" s="22">
        <f t="shared" si="44"/>
        <v>2.083333333333337E-2</v>
      </c>
      <c r="W99" s="24">
        <f t="shared" si="58"/>
        <v>2.083333333333337E-2</v>
      </c>
      <c r="X99" s="21">
        <f t="shared" si="59"/>
        <v>2.083333333333337E-2</v>
      </c>
      <c r="Y99" s="21">
        <f t="shared" si="60"/>
        <v>-2.083333333333337E-2</v>
      </c>
      <c r="Z99" s="69">
        <f t="shared" si="61"/>
        <v>2.083333333333337E-2</v>
      </c>
      <c r="AA99" s="25">
        <f t="shared" si="62"/>
        <v>2.083333333333337E-2</v>
      </c>
    </row>
    <row r="100" spans="2:27" ht="15.75" thickBot="1">
      <c r="B100" s="215"/>
      <c r="C100" s="262"/>
      <c r="D100" s="27">
        <v>43929</v>
      </c>
      <c r="E100" s="66" t="s">
        <v>39</v>
      </c>
      <c r="F100" s="3">
        <v>0.25</v>
      </c>
      <c r="G100" s="3">
        <v>0.8125</v>
      </c>
      <c r="H100" s="3">
        <v>0</v>
      </c>
      <c r="I100" s="5"/>
      <c r="J100" s="5">
        <f t="shared" si="50"/>
        <v>0</v>
      </c>
      <c r="K100" s="21">
        <f t="shared" si="51"/>
        <v>0.49999999999999994</v>
      </c>
      <c r="L100" s="22">
        <f t="shared" si="47"/>
        <v>0.49999999999999994</v>
      </c>
      <c r="M100" s="22">
        <f t="shared" si="48"/>
        <v>-5.5511151231257827E-17</v>
      </c>
      <c r="N100" s="22">
        <f t="shared" si="52"/>
        <v>0</v>
      </c>
      <c r="O100" s="22">
        <f t="shared" si="53"/>
        <v>0.49999999999999994</v>
      </c>
      <c r="P100" s="22">
        <f t="shared" si="54"/>
        <v>0.49999999999999994</v>
      </c>
      <c r="Q100" s="22">
        <f t="shared" si="55"/>
        <v>0.49999999999999994</v>
      </c>
      <c r="R100" s="23">
        <f t="shared" si="56"/>
        <v>0.49999999999999994</v>
      </c>
      <c r="S100" s="16">
        <f t="shared" si="57"/>
        <v>4.1666666666666685E-2</v>
      </c>
      <c r="T100" s="22">
        <f t="shared" si="43"/>
        <v>4.1666666666666685E-2</v>
      </c>
      <c r="U100" s="21">
        <f t="shared" si="49"/>
        <v>2.083333333333337E-2</v>
      </c>
      <c r="V100" s="22">
        <f t="shared" si="44"/>
        <v>2.083333333333337E-2</v>
      </c>
      <c r="W100" s="24">
        <f t="shared" si="58"/>
        <v>6.2500000000000056E-2</v>
      </c>
      <c r="X100" s="21">
        <f t="shared" si="59"/>
        <v>6.2500000000000056E-2</v>
      </c>
      <c r="Y100" s="21">
        <f t="shared" si="60"/>
        <v>-6.2500000000000056E-2</v>
      </c>
      <c r="Z100" s="69">
        <f t="shared" si="61"/>
        <v>6.2500000000000056E-2</v>
      </c>
      <c r="AA100" s="25">
        <f t="shared" si="62"/>
        <v>6.2500000000000056E-2</v>
      </c>
    </row>
    <row r="101" spans="2:27" ht="15.75" thickBot="1">
      <c r="B101" s="215"/>
      <c r="C101" s="262"/>
      <c r="D101" s="27">
        <v>43930</v>
      </c>
      <c r="E101" s="66" t="s">
        <v>39</v>
      </c>
      <c r="F101" s="3">
        <v>0.375</v>
      </c>
      <c r="G101" s="3">
        <v>0.8125</v>
      </c>
      <c r="H101" s="3">
        <v>0</v>
      </c>
      <c r="I101" s="5"/>
      <c r="J101" s="5">
        <f t="shared" si="50"/>
        <v>0</v>
      </c>
      <c r="K101" s="21">
        <f t="shared" si="51"/>
        <v>0.41666666666666663</v>
      </c>
      <c r="L101" s="22">
        <f t="shared" si="47"/>
        <v>0.41666666666666663</v>
      </c>
      <c r="M101" s="22">
        <f t="shared" si="48"/>
        <v>-8.333333333333337E-2</v>
      </c>
      <c r="N101" s="22">
        <f t="shared" si="52"/>
        <v>0</v>
      </c>
      <c r="O101" s="22">
        <f t="shared" si="53"/>
        <v>0.41666666666666663</v>
      </c>
      <c r="P101" s="22">
        <f t="shared" si="54"/>
        <v>0.41666666666666663</v>
      </c>
      <c r="Q101" s="22">
        <f t="shared" si="55"/>
        <v>0.41666666666666663</v>
      </c>
      <c r="R101" s="23">
        <f t="shared" si="56"/>
        <v>0.41666666666666663</v>
      </c>
      <c r="S101" s="16">
        <f t="shared" si="57"/>
        <v>-8.3333333333333315E-2</v>
      </c>
      <c r="T101" s="22">
        <f t="shared" si="43"/>
        <v>0</v>
      </c>
      <c r="U101" s="21">
        <f t="shared" si="49"/>
        <v>2.083333333333337E-2</v>
      </c>
      <c r="V101" s="22">
        <f t="shared" si="44"/>
        <v>2.083333333333337E-2</v>
      </c>
      <c r="W101" s="24">
        <f t="shared" si="58"/>
        <v>2.083333333333337E-2</v>
      </c>
      <c r="X101" s="21">
        <f t="shared" si="59"/>
        <v>2.083333333333337E-2</v>
      </c>
      <c r="Y101" s="21">
        <f t="shared" si="60"/>
        <v>-2.083333333333337E-2</v>
      </c>
      <c r="Z101" s="69">
        <f t="shared" si="61"/>
        <v>2.083333333333337E-2</v>
      </c>
      <c r="AA101" s="25">
        <f t="shared" si="62"/>
        <v>2.083333333333337E-2</v>
      </c>
    </row>
    <row r="102" spans="2:27" ht="15.75" thickBot="1">
      <c r="B102" s="215"/>
      <c r="C102" s="262"/>
      <c r="D102" s="27">
        <v>43931</v>
      </c>
      <c r="E102" s="66" t="s">
        <v>39</v>
      </c>
      <c r="F102" s="3">
        <v>0.33333333333333331</v>
      </c>
      <c r="G102" s="3">
        <v>0.8125</v>
      </c>
      <c r="H102" s="3">
        <v>0</v>
      </c>
      <c r="I102" s="5"/>
      <c r="J102" s="5">
        <f t="shared" si="50"/>
        <v>0</v>
      </c>
      <c r="K102" s="21">
        <f t="shared" si="51"/>
        <v>0.45833333333333331</v>
      </c>
      <c r="L102" s="22">
        <f t="shared" si="47"/>
        <v>0.45833333333333331</v>
      </c>
      <c r="M102" s="22">
        <f t="shared" si="48"/>
        <v>-4.1666666666666685E-2</v>
      </c>
      <c r="N102" s="22">
        <f t="shared" si="52"/>
        <v>0</v>
      </c>
      <c r="O102" s="22">
        <f t="shared" si="53"/>
        <v>0.45833333333333331</v>
      </c>
      <c r="P102" s="22">
        <f t="shared" si="54"/>
        <v>0.45833333333333331</v>
      </c>
      <c r="Q102" s="22">
        <f t="shared" si="55"/>
        <v>0.45833333333333331</v>
      </c>
      <c r="R102" s="23">
        <f t="shared" si="56"/>
        <v>0.45833333333333331</v>
      </c>
      <c r="S102" s="16">
        <f t="shared" si="57"/>
        <v>-4.166666666666663E-2</v>
      </c>
      <c r="T102" s="22">
        <f t="shared" si="43"/>
        <v>0</v>
      </c>
      <c r="U102" s="21">
        <f t="shared" si="49"/>
        <v>2.083333333333337E-2</v>
      </c>
      <c r="V102" s="22">
        <f t="shared" si="44"/>
        <v>2.083333333333337E-2</v>
      </c>
      <c r="W102" s="24">
        <f t="shared" si="58"/>
        <v>2.083333333333337E-2</v>
      </c>
      <c r="X102" s="21">
        <f t="shared" si="59"/>
        <v>2.083333333333337E-2</v>
      </c>
      <c r="Y102" s="21">
        <f t="shared" si="60"/>
        <v>-2.083333333333337E-2</v>
      </c>
      <c r="Z102" s="69">
        <f t="shared" si="61"/>
        <v>2.083333333333337E-2</v>
      </c>
      <c r="AA102" s="25">
        <f t="shared" si="62"/>
        <v>2.083333333333337E-2</v>
      </c>
    </row>
    <row r="103" spans="2:27" ht="15.75" thickBot="1">
      <c r="B103" s="215"/>
      <c r="C103" s="262"/>
      <c r="D103" s="20">
        <v>43932</v>
      </c>
      <c r="E103" s="66" t="s">
        <v>39</v>
      </c>
      <c r="F103" s="3">
        <v>0.33333333333333331</v>
      </c>
      <c r="G103" s="3">
        <v>0.8125</v>
      </c>
      <c r="H103" s="3">
        <v>0</v>
      </c>
      <c r="I103" s="5">
        <f>(O103+X103)</f>
        <v>0.47916666666666669</v>
      </c>
      <c r="J103" s="5">
        <f t="shared" si="50"/>
        <v>0.47916666666666669</v>
      </c>
      <c r="K103" s="21">
        <f t="shared" si="51"/>
        <v>0.45833333333333331</v>
      </c>
      <c r="L103" s="22">
        <f t="shared" si="47"/>
        <v>0.45833333333333331</v>
      </c>
      <c r="M103" s="22">
        <f t="shared" si="48"/>
        <v>-4.1666666666666685E-2</v>
      </c>
      <c r="N103" s="22">
        <f t="shared" si="52"/>
        <v>0</v>
      </c>
      <c r="O103" s="22">
        <f t="shared" si="53"/>
        <v>0.45833333333333331</v>
      </c>
      <c r="P103" s="22">
        <f t="shared" si="54"/>
        <v>-2.083333333333337E-2</v>
      </c>
      <c r="Q103" s="22">
        <f t="shared" si="55"/>
        <v>0</v>
      </c>
      <c r="R103" s="23">
        <f t="shared" si="56"/>
        <v>0</v>
      </c>
      <c r="S103" s="16">
        <f t="shared" si="57"/>
        <v>-4.166666666666663E-2</v>
      </c>
      <c r="T103" s="22">
        <f t="shared" si="43"/>
        <v>0</v>
      </c>
      <c r="U103" s="21">
        <f t="shared" si="49"/>
        <v>2.083333333333337E-2</v>
      </c>
      <c r="V103" s="22">
        <f t="shared" si="44"/>
        <v>2.083333333333337E-2</v>
      </c>
      <c r="W103" s="24">
        <f t="shared" si="58"/>
        <v>2.083333333333337E-2</v>
      </c>
      <c r="X103" s="21">
        <f t="shared" si="59"/>
        <v>2.083333333333337E-2</v>
      </c>
      <c r="Y103" s="21">
        <f t="shared" si="60"/>
        <v>0.45833333333333331</v>
      </c>
      <c r="Z103" s="69">
        <f t="shared" si="61"/>
        <v>0.45833333333333331</v>
      </c>
      <c r="AA103" s="25">
        <f t="shared" si="62"/>
        <v>0.45833333333333331</v>
      </c>
    </row>
    <row r="104" spans="2:27" ht="15.75" thickBot="1">
      <c r="B104" s="215"/>
      <c r="C104" s="262"/>
      <c r="D104" s="20">
        <v>43933</v>
      </c>
      <c r="E104" s="66" t="s">
        <v>39</v>
      </c>
      <c r="F104" s="3">
        <v>0.20833333333333334</v>
      </c>
      <c r="G104" s="3">
        <v>0.8125</v>
      </c>
      <c r="H104" s="3">
        <v>0</v>
      </c>
      <c r="I104" s="5">
        <f>(O104+X104)</f>
        <v>0.60416666666666663</v>
      </c>
      <c r="J104" s="5">
        <f t="shared" si="50"/>
        <v>0.60416666666666663</v>
      </c>
      <c r="K104" s="21">
        <f t="shared" si="51"/>
        <v>0.49999999999999989</v>
      </c>
      <c r="L104" s="22">
        <f>IF(K104&lt;0,0,K104)</f>
        <v>0.49999999999999989</v>
      </c>
      <c r="M104" s="22">
        <f t="shared" si="48"/>
        <v>-1.1102230246251565E-16</v>
      </c>
      <c r="N104" s="22">
        <f t="shared" si="52"/>
        <v>0</v>
      </c>
      <c r="O104" s="22">
        <f t="shared" si="53"/>
        <v>0.49999999999999989</v>
      </c>
      <c r="P104" s="22">
        <f t="shared" si="54"/>
        <v>-0.10416666666666674</v>
      </c>
      <c r="Q104" s="22">
        <f t="shared" si="55"/>
        <v>0</v>
      </c>
      <c r="R104" s="23">
        <f t="shared" si="56"/>
        <v>0</v>
      </c>
      <c r="S104" s="16">
        <f t="shared" si="57"/>
        <v>8.3333333333333343E-2</v>
      </c>
      <c r="T104" s="22">
        <f t="shared" si="43"/>
        <v>8.3333333333333343E-2</v>
      </c>
      <c r="U104" s="21">
        <f t="shared" si="49"/>
        <v>2.083333333333337E-2</v>
      </c>
      <c r="V104" s="22">
        <f t="shared" si="44"/>
        <v>2.083333333333337E-2</v>
      </c>
      <c r="W104" s="24">
        <f t="shared" si="58"/>
        <v>0.10416666666666671</v>
      </c>
      <c r="X104" s="21">
        <f t="shared" si="59"/>
        <v>0.10416666666666671</v>
      </c>
      <c r="Y104" s="21">
        <f t="shared" si="60"/>
        <v>0.49999999999999989</v>
      </c>
      <c r="Z104" s="69">
        <f t="shared" si="61"/>
        <v>0.49999999999999989</v>
      </c>
      <c r="AA104" s="25">
        <f t="shared" si="62"/>
        <v>0.49999999999999989</v>
      </c>
    </row>
    <row r="105" spans="2:27" ht="15.75" thickBot="1">
      <c r="B105" s="215"/>
      <c r="C105" s="262"/>
      <c r="D105" s="20">
        <v>43934</v>
      </c>
      <c r="E105" s="66" t="s">
        <v>39</v>
      </c>
      <c r="F105" s="3">
        <v>0.33333333333333331</v>
      </c>
      <c r="G105" s="3">
        <v>0.8125</v>
      </c>
      <c r="H105" s="3">
        <v>0</v>
      </c>
      <c r="I105" s="5">
        <f>(O105+X105)</f>
        <v>0.47916666666666669</v>
      </c>
      <c r="J105" s="5">
        <f t="shared" si="50"/>
        <v>0.47916666666666669</v>
      </c>
      <c r="K105" s="21">
        <f t="shared" si="51"/>
        <v>0.45833333333333331</v>
      </c>
      <c r="L105" s="22">
        <f t="shared" si="47"/>
        <v>0.45833333333333331</v>
      </c>
      <c r="M105" s="22">
        <f t="shared" si="48"/>
        <v>-4.1666666666666685E-2</v>
      </c>
      <c r="N105" s="22">
        <f t="shared" si="52"/>
        <v>0</v>
      </c>
      <c r="O105" s="22">
        <f t="shared" si="53"/>
        <v>0.45833333333333331</v>
      </c>
      <c r="P105" s="22">
        <f t="shared" si="54"/>
        <v>-2.083333333333337E-2</v>
      </c>
      <c r="Q105" s="22">
        <f t="shared" si="55"/>
        <v>0</v>
      </c>
      <c r="R105" s="23">
        <f t="shared" si="56"/>
        <v>0</v>
      </c>
      <c r="S105" s="16">
        <f t="shared" si="57"/>
        <v>-4.166666666666663E-2</v>
      </c>
      <c r="T105" s="22">
        <f t="shared" si="43"/>
        <v>0</v>
      </c>
      <c r="U105" s="21">
        <f t="shared" si="49"/>
        <v>2.083333333333337E-2</v>
      </c>
      <c r="V105" s="22">
        <f t="shared" si="44"/>
        <v>2.083333333333337E-2</v>
      </c>
      <c r="W105" s="24">
        <f t="shared" si="58"/>
        <v>2.083333333333337E-2</v>
      </c>
      <c r="X105" s="21">
        <f t="shared" si="59"/>
        <v>2.083333333333337E-2</v>
      </c>
      <c r="Y105" s="21">
        <f t="shared" si="60"/>
        <v>0.45833333333333331</v>
      </c>
      <c r="Z105" s="69">
        <f t="shared" si="61"/>
        <v>0.45833333333333331</v>
      </c>
      <c r="AA105" s="25">
        <f t="shared" si="62"/>
        <v>0.45833333333333331</v>
      </c>
    </row>
    <row r="106" spans="2:27" ht="15.75" thickBot="1">
      <c r="B106" s="215"/>
      <c r="C106" s="262"/>
      <c r="D106" s="27">
        <v>43935</v>
      </c>
      <c r="E106" s="66" t="s">
        <v>39</v>
      </c>
      <c r="F106" s="3">
        <v>0.33333333333333331</v>
      </c>
      <c r="G106" s="3">
        <v>0.8125</v>
      </c>
      <c r="H106" s="3">
        <v>0</v>
      </c>
      <c r="I106" s="5"/>
      <c r="J106" s="5">
        <f t="shared" si="50"/>
        <v>0</v>
      </c>
      <c r="K106" s="21">
        <f t="shared" si="51"/>
        <v>0.45833333333333331</v>
      </c>
      <c r="L106" s="22">
        <f t="shared" si="47"/>
        <v>0.45833333333333331</v>
      </c>
      <c r="M106" s="22">
        <f t="shared" si="48"/>
        <v>-4.1666666666666685E-2</v>
      </c>
      <c r="N106" s="22">
        <f t="shared" si="52"/>
        <v>0</v>
      </c>
      <c r="O106" s="22">
        <f t="shared" si="53"/>
        <v>0.45833333333333331</v>
      </c>
      <c r="P106" s="22">
        <f t="shared" si="54"/>
        <v>0.45833333333333331</v>
      </c>
      <c r="Q106" s="22">
        <f t="shared" si="55"/>
        <v>0.45833333333333331</v>
      </c>
      <c r="R106" s="23">
        <f t="shared" si="56"/>
        <v>0.45833333333333331</v>
      </c>
      <c r="S106" s="16">
        <f t="shared" si="57"/>
        <v>-4.166666666666663E-2</v>
      </c>
      <c r="T106" s="22">
        <f t="shared" si="43"/>
        <v>0</v>
      </c>
      <c r="U106" s="21">
        <f t="shared" si="49"/>
        <v>2.083333333333337E-2</v>
      </c>
      <c r="V106" s="22">
        <f t="shared" si="44"/>
        <v>2.083333333333337E-2</v>
      </c>
      <c r="W106" s="24">
        <f t="shared" si="58"/>
        <v>2.083333333333337E-2</v>
      </c>
      <c r="X106" s="21">
        <f t="shared" si="59"/>
        <v>2.083333333333337E-2</v>
      </c>
      <c r="Y106" s="21">
        <f t="shared" si="60"/>
        <v>-2.083333333333337E-2</v>
      </c>
      <c r="Z106" s="69">
        <f t="shared" si="61"/>
        <v>2.083333333333337E-2</v>
      </c>
      <c r="AA106" s="25">
        <f t="shared" si="62"/>
        <v>2.083333333333337E-2</v>
      </c>
    </row>
    <row r="107" spans="2:27" ht="15.75" thickBot="1">
      <c r="B107" s="28" t="s">
        <v>9</v>
      </c>
      <c r="C107" s="262"/>
      <c r="D107" s="27">
        <v>43936</v>
      </c>
      <c r="E107" s="66" t="s">
        <v>39</v>
      </c>
      <c r="F107" s="3">
        <v>0.25</v>
      </c>
      <c r="G107" s="3">
        <v>0.8125</v>
      </c>
      <c r="H107" s="3">
        <v>0</v>
      </c>
      <c r="I107" s="5"/>
      <c r="J107" s="5">
        <f t="shared" si="50"/>
        <v>0</v>
      </c>
      <c r="K107" s="21">
        <f t="shared" si="51"/>
        <v>0.49999999999999994</v>
      </c>
      <c r="L107" s="22">
        <f t="shared" si="47"/>
        <v>0.49999999999999994</v>
      </c>
      <c r="M107" s="22">
        <f t="shared" si="48"/>
        <v>-5.5511151231257827E-17</v>
      </c>
      <c r="N107" s="22">
        <f t="shared" si="52"/>
        <v>0</v>
      </c>
      <c r="O107" s="22">
        <f t="shared" si="53"/>
        <v>0.49999999999999994</v>
      </c>
      <c r="P107" s="22">
        <f t="shared" si="54"/>
        <v>0.49999999999999994</v>
      </c>
      <c r="Q107" s="22">
        <f t="shared" si="55"/>
        <v>0.49999999999999994</v>
      </c>
      <c r="R107" s="23">
        <f t="shared" si="56"/>
        <v>0.49999999999999994</v>
      </c>
      <c r="S107" s="16">
        <f t="shared" si="57"/>
        <v>4.1666666666666685E-2</v>
      </c>
      <c r="T107" s="22">
        <f t="shared" si="43"/>
        <v>4.1666666666666685E-2</v>
      </c>
      <c r="U107" s="21">
        <f t="shared" si="49"/>
        <v>2.083333333333337E-2</v>
      </c>
      <c r="V107" s="22">
        <f t="shared" si="44"/>
        <v>2.083333333333337E-2</v>
      </c>
      <c r="W107" s="24">
        <f t="shared" si="58"/>
        <v>6.2500000000000056E-2</v>
      </c>
      <c r="X107" s="21">
        <f t="shared" si="59"/>
        <v>6.2500000000000056E-2</v>
      </c>
      <c r="Y107" s="21">
        <f t="shared" si="60"/>
        <v>-6.2500000000000056E-2</v>
      </c>
      <c r="Z107" s="69">
        <f t="shared" si="61"/>
        <v>6.2500000000000056E-2</v>
      </c>
      <c r="AA107" s="25">
        <f t="shared" si="62"/>
        <v>6.2500000000000056E-2</v>
      </c>
    </row>
    <row r="108" spans="2:27" ht="15.75" thickBot="1">
      <c r="B108" s="215">
        <f>SUM(AA93:AA122)</f>
        <v>4.8125</v>
      </c>
      <c r="C108" s="262"/>
      <c r="D108" s="27">
        <v>43937</v>
      </c>
      <c r="E108" s="66" t="s">
        <v>39</v>
      </c>
      <c r="F108" s="3">
        <v>0.33333333333333331</v>
      </c>
      <c r="G108" s="3">
        <v>0.8125</v>
      </c>
      <c r="H108" s="3">
        <v>0</v>
      </c>
      <c r="I108" s="5"/>
      <c r="J108" s="5">
        <f t="shared" si="50"/>
        <v>0</v>
      </c>
      <c r="K108" s="21">
        <f t="shared" si="51"/>
        <v>0.45833333333333331</v>
      </c>
      <c r="L108" s="22">
        <f t="shared" si="47"/>
        <v>0.45833333333333331</v>
      </c>
      <c r="M108" s="22">
        <f t="shared" si="48"/>
        <v>-4.1666666666666685E-2</v>
      </c>
      <c r="N108" s="22">
        <f t="shared" si="52"/>
        <v>0</v>
      </c>
      <c r="O108" s="22">
        <f t="shared" si="53"/>
        <v>0.45833333333333331</v>
      </c>
      <c r="P108" s="22">
        <f t="shared" si="54"/>
        <v>0.45833333333333331</v>
      </c>
      <c r="Q108" s="22">
        <f t="shared" si="55"/>
        <v>0.45833333333333331</v>
      </c>
      <c r="R108" s="23">
        <f t="shared" si="56"/>
        <v>0.45833333333333331</v>
      </c>
      <c r="S108" s="16">
        <f t="shared" si="57"/>
        <v>-4.166666666666663E-2</v>
      </c>
      <c r="T108" s="22">
        <f t="shared" si="43"/>
        <v>0</v>
      </c>
      <c r="U108" s="21">
        <f t="shared" si="49"/>
        <v>2.083333333333337E-2</v>
      </c>
      <c r="V108" s="22">
        <f t="shared" si="44"/>
        <v>2.083333333333337E-2</v>
      </c>
      <c r="W108" s="24">
        <f t="shared" si="58"/>
        <v>2.083333333333337E-2</v>
      </c>
      <c r="X108" s="21">
        <f t="shared" si="59"/>
        <v>2.083333333333337E-2</v>
      </c>
      <c r="Y108" s="21">
        <f t="shared" si="60"/>
        <v>-2.083333333333337E-2</v>
      </c>
      <c r="Z108" s="69">
        <f t="shared" si="61"/>
        <v>2.083333333333337E-2</v>
      </c>
      <c r="AA108" s="25">
        <f t="shared" si="62"/>
        <v>2.083333333333337E-2</v>
      </c>
    </row>
    <row r="109" spans="2:27" ht="15.75" thickBot="1">
      <c r="B109" s="215"/>
      <c r="C109" s="262"/>
      <c r="D109" s="27">
        <v>43938</v>
      </c>
      <c r="E109" s="66" t="s">
        <v>39</v>
      </c>
      <c r="F109" s="3">
        <v>0.33333333333333331</v>
      </c>
      <c r="G109" s="3">
        <v>0.8125</v>
      </c>
      <c r="H109" s="3">
        <v>0</v>
      </c>
      <c r="I109" s="5"/>
      <c r="J109" s="5">
        <f t="shared" si="50"/>
        <v>0</v>
      </c>
      <c r="K109" s="21">
        <f t="shared" si="51"/>
        <v>0.45833333333333331</v>
      </c>
      <c r="L109" s="22">
        <f t="shared" si="47"/>
        <v>0.45833333333333331</v>
      </c>
      <c r="M109" s="22">
        <f t="shared" si="48"/>
        <v>-4.1666666666666685E-2</v>
      </c>
      <c r="N109" s="22">
        <f t="shared" si="52"/>
        <v>0</v>
      </c>
      <c r="O109" s="22">
        <f t="shared" si="53"/>
        <v>0.45833333333333331</v>
      </c>
      <c r="P109" s="22">
        <f t="shared" si="54"/>
        <v>0.45833333333333331</v>
      </c>
      <c r="Q109" s="22">
        <f t="shared" si="55"/>
        <v>0.45833333333333331</v>
      </c>
      <c r="R109" s="23">
        <f t="shared" si="56"/>
        <v>0.45833333333333331</v>
      </c>
      <c r="S109" s="16">
        <f t="shared" si="57"/>
        <v>-4.166666666666663E-2</v>
      </c>
      <c r="T109" s="22">
        <f t="shared" si="43"/>
        <v>0</v>
      </c>
      <c r="U109" s="21">
        <f t="shared" si="49"/>
        <v>2.083333333333337E-2</v>
      </c>
      <c r="V109" s="22">
        <f t="shared" si="44"/>
        <v>2.083333333333337E-2</v>
      </c>
      <c r="W109" s="24">
        <f t="shared" si="58"/>
        <v>2.083333333333337E-2</v>
      </c>
      <c r="X109" s="21">
        <f t="shared" si="59"/>
        <v>2.083333333333337E-2</v>
      </c>
      <c r="Y109" s="21">
        <f t="shared" si="60"/>
        <v>-2.083333333333337E-2</v>
      </c>
      <c r="Z109" s="69">
        <f t="shared" si="61"/>
        <v>2.083333333333337E-2</v>
      </c>
      <c r="AA109" s="25">
        <f t="shared" si="62"/>
        <v>2.083333333333337E-2</v>
      </c>
    </row>
    <row r="110" spans="2:27" ht="15.75" thickBot="1">
      <c r="B110" s="215"/>
      <c r="C110" s="262"/>
      <c r="D110" s="20">
        <v>43939</v>
      </c>
      <c r="E110" s="66" t="s">
        <v>39</v>
      </c>
      <c r="F110" s="3">
        <v>0.33333333333333331</v>
      </c>
      <c r="G110" s="3">
        <v>0.8125</v>
      </c>
      <c r="H110" s="3">
        <v>0</v>
      </c>
      <c r="I110" s="5">
        <f>(O110+X110)</f>
        <v>0.47916666666666669</v>
      </c>
      <c r="J110" s="5">
        <f t="shared" si="50"/>
        <v>0.47916666666666669</v>
      </c>
      <c r="K110" s="21">
        <f t="shared" si="51"/>
        <v>0.45833333333333331</v>
      </c>
      <c r="L110" s="22">
        <f t="shared" si="47"/>
        <v>0.45833333333333331</v>
      </c>
      <c r="M110" s="22">
        <f t="shared" si="48"/>
        <v>-4.1666666666666685E-2</v>
      </c>
      <c r="N110" s="22">
        <f t="shared" si="52"/>
        <v>0</v>
      </c>
      <c r="O110" s="22">
        <f t="shared" si="53"/>
        <v>0.45833333333333331</v>
      </c>
      <c r="P110" s="22">
        <f t="shared" si="54"/>
        <v>-2.083333333333337E-2</v>
      </c>
      <c r="Q110" s="22">
        <f t="shared" si="55"/>
        <v>0</v>
      </c>
      <c r="R110" s="23">
        <f t="shared" si="56"/>
        <v>0</v>
      </c>
      <c r="S110" s="16">
        <f t="shared" si="57"/>
        <v>-4.166666666666663E-2</v>
      </c>
      <c r="T110" s="22">
        <f t="shared" si="43"/>
        <v>0</v>
      </c>
      <c r="U110" s="21">
        <f t="shared" si="49"/>
        <v>2.083333333333337E-2</v>
      </c>
      <c r="V110" s="22">
        <f t="shared" si="44"/>
        <v>2.083333333333337E-2</v>
      </c>
      <c r="W110" s="24">
        <f t="shared" si="58"/>
        <v>2.083333333333337E-2</v>
      </c>
      <c r="X110" s="21">
        <f t="shared" si="59"/>
        <v>2.083333333333337E-2</v>
      </c>
      <c r="Y110" s="21">
        <f t="shared" si="60"/>
        <v>0.45833333333333331</v>
      </c>
      <c r="Z110" s="69">
        <f t="shared" si="61"/>
        <v>0.45833333333333331</v>
      </c>
      <c r="AA110" s="25">
        <f t="shared" si="62"/>
        <v>0.45833333333333331</v>
      </c>
    </row>
    <row r="111" spans="2:27" ht="15.75" thickBot="1">
      <c r="B111" s="215"/>
      <c r="C111" s="262"/>
      <c r="D111" s="20">
        <v>43940</v>
      </c>
      <c r="E111" s="66" t="s">
        <v>39</v>
      </c>
      <c r="F111" s="3">
        <v>0.33333333333333331</v>
      </c>
      <c r="G111" s="3">
        <v>0.8125</v>
      </c>
      <c r="H111" s="3">
        <v>0</v>
      </c>
      <c r="I111" s="5">
        <f>(O111+X111)</f>
        <v>0.47916666666666669</v>
      </c>
      <c r="J111" s="5">
        <f t="shared" si="50"/>
        <v>0.47916666666666669</v>
      </c>
      <c r="K111" s="21">
        <f t="shared" si="51"/>
        <v>0.45833333333333331</v>
      </c>
      <c r="L111" s="22">
        <f t="shared" si="47"/>
        <v>0.45833333333333331</v>
      </c>
      <c r="M111" s="22">
        <f t="shared" si="48"/>
        <v>-4.1666666666666685E-2</v>
      </c>
      <c r="N111" s="22">
        <f t="shared" si="52"/>
        <v>0</v>
      </c>
      <c r="O111" s="22">
        <f t="shared" si="53"/>
        <v>0.45833333333333331</v>
      </c>
      <c r="P111" s="22">
        <f t="shared" si="54"/>
        <v>-2.083333333333337E-2</v>
      </c>
      <c r="Q111" s="22">
        <f t="shared" si="55"/>
        <v>0</v>
      </c>
      <c r="R111" s="23">
        <f t="shared" si="56"/>
        <v>0</v>
      </c>
      <c r="S111" s="16">
        <f t="shared" si="57"/>
        <v>-4.166666666666663E-2</v>
      </c>
      <c r="T111" s="22">
        <f t="shared" si="43"/>
        <v>0</v>
      </c>
      <c r="U111" s="21">
        <f t="shared" si="49"/>
        <v>2.083333333333337E-2</v>
      </c>
      <c r="V111" s="22">
        <f t="shared" si="44"/>
        <v>2.083333333333337E-2</v>
      </c>
      <c r="W111" s="24">
        <f t="shared" si="58"/>
        <v>2.083333333333337E-2</v>
      </c>
      <c r="X111" s="21">
        <f t="shared" si="59"/>
        <v>2.083333333333337E-2</v>
      </c>
      <c r="Y111" s="21">
        <f t="shared" si="60"/>
        <v>0.45833333333333331</v>
      </c>
      <c r="Z111" s="69">
        <f t="shared" si="61"/>
        <v>0.45833333333333331</v>
      </c>
      <c r="AA111" s="25">
        <f t="shared" si="62"/>
        <v>0.45833333333333331</v>
      </c>
    </row>
    <row r="112" spans="2:27" ht="15.75" thickBot="1">
      <c r="B112" s="215"/>
      <c r="C112" s="262"/>
      <c r="D112" s="27">
        <v>43941</v>
      </c>
      <c r="E112" s="66" t="s">
        <v>39</v>
      </c>
      <c r="F112" s="3">
        <v>0.33333333333333331</v>
      </c>
      <c r="G112" s="3">
        <v>0.8125</v>
      </c>
      <c r="H112" s="3">
        <v>0</v>
      </c>
      <c r="I112" s="5"/>
      <c r="J112" s="5">
        <f t="shared" si="50"/>
        <v>0</v>
      </c>
      <c r="K112" s="21">
        <f t="shared" si="51"/>
        <v>0.45833333333333331</v>
      </c>
      <c r="L112" s="22">
        <f t="shared" si="47"/>
        <v>0.45833333333333331</v>
      </c>
      <c r="M112" s="22">
        <f t="shared" si="48"/>
        <v>-4.1666666666666685E-2</v>
      </c>
      <c r="N112" s="22">
        <f t="shared" si="52"/>
        <v>0</v>
      </c>
      <c r="O112" s="22">
        <f t="shared" si="53"/>
        <v>0.45833333333333331</v>
      </c>
      <c r="P112" s="22">
        <f t="shared" si="54"/>
        <v>0.45833333333333331</v>
      </c>
      <c r="Q112" s="22">
        <f t="shared" si="55"/>
        <v>0.45833333333333331</v>
      </c>
      <c r="R112" s="23">
        <f t="shared" si="56"/>
        <v>0.45833333333333331</v>
      </c>
      <c r="S112" s="16">
        <f t="shared" si="57"/>
        <v>-4.166666666666663E-2</v>
      </c>
      <c r="T112" s="22">
        <f t="shared" si="43"/>
        <v>0</v>
      </c>
      <c r="U112" s="21">
        <f t="shared" si="49"/>
        <v>2.083333333333337E-2</v>
      </c>
      <c r="V112" s="22">
        <f t="shared" si="44"/>
        <v>2.083333333333337E-2</v>
      </c>
      <c r="W112" s="24">
        <f t="shared" si="58"/>
        <v>2.083333333333337E-2</v>
      </c>
      <c r="X112" s="21">
        <f t="shared" si="59"/>
        <v>2.083333333333337E-2</v>
      </c>
      <c r="Y112" s="21">
        <f t="shared" si="60"/>
        <v>-2.083333333333337E-2</v>
      </c>
      <c r="Z112" s="69">
        <f t="shared" si="61"/>
        <v>2.083333333333337E-2</v>
      </c>
      <c r="AA112" s="25">
        <f t="shared" si="62"/>
        <v>2.083333333333337E-2</v>
      </c>
    </row>
    <row r="113" spans="2:27" ht="15.75" thickBot="1">
      <c r="B113" s="215"/>
      <c r="C113" s="262"/>
      <c r="D113" s="27">
        <v>43942</v>
      </c>
      <c r="E113" s="66" t="s">
        <v>39</v>
      </c>
      <c r="F113" s="3">
        <v>0.33333333333333331</v>
      </c>
      <c r="G113" s="3">
        <v>0.8125</v>
      </c>
      <c r="H113" s="3">
        <v>0</v>
      </c>
      <c r="I113" s="5"/>
      <c r="J113" s="5">
        <f t="shared" si="50"/>
        <v>0</v>
      </c>
      <c r="K113" s="21">
        <f t="shared" si="51"/>
        <v>0.45833333333333331</v>
      </c>
      <c r="L113" s="22">
        <f t="shared" si="47"/>
        <v>0.45833333333333331</v>
      </c>
      <c r="M113" s="22">
        <f t="shared" si="48"/>
        <v>-4.1666666666666685E-2</v>
      </c>
      <c r="N113" s="22">
        <f t="shared" si="52"/>
        <v>0</v>
      </c>
      <c r="O113" s="22">
        <f t="shared" si="53"/>
        <v>0.45833333333333331</v>
      </c>
      <c r="P113" s="22">
        <f t="shared" si="54"/>
        <v>0.45833333333333331</v>
      </c>
      <c r="Q113" s="22">
        <f t="shared" si="55"/>
        <v>0.45833333333333331</v>
      </c>
      <c r="R113" s="23">
        <f t="shared" si="56"/>
        <v>0.45833333333333331</v>
      </c>
      <c r="S113" s="16">
        <f t="shared" si="57"/>
        <v>-4.166666666666663E-2</v>
      </c>
      <c r="T113" s="22">
        <f t="shared" si="43"/>
        <v>0</v>
      </c>
      <c r="U113" s="21">
        <f t="shared" si="49"/>
        <v>2.083333333333337E-2</v>
      </c>
      <c r="V113" s="22">
        <f t="shared" si="44"/>
        <v>2.083333333333337E-2</v>
      </c>
      <c r="W113" s="24">
        <f t="shared" si="58"/>
        <v>2.083333333333337E-2</v>
      </c>
      <c r="X113" s="21">
        <f t="shared" si="59"/>
        <v>2.083333333333337E-2</v>
      </c>
      <c r="Y113" s="21">
        <f t="shared" si="60"/>
        <v>-2.083333333333337E-2</v>
      </c>
      <c r="Z113" s="69">
        <f t="shared" si="61"/>
        <v>2.083333333333337E-2</v>
      </c>
      <c r="AA113" s="25">
        <f t="shared" si="62"/>
        <v>2.083333333333337E-2</v>
      </c>
    </row>
    <row r="114" spans="2:27" ht="15.75" thickBot="1">
      <c r="B114" s="215"/>
      <c r="C114" s="262"/>
      <c r="D114" s="27">
        <v>43943</v>
      </c>
      <c r="E114" s="66" t="s">
        <v>39</v>
      </c>
      <c r="F114" s="3">
        <v>0.25</v>
      </c>
      <c r="G114" s="3">
        <v>0.8125</v>
      </c>
      <c r="H114" s="3">
        <v>0</v>
      </c>
      <c r="I114" s="5"/>
      <c r="J114" s="5">
        <f t="shared" si="50"/>
        <v>0</v>
      </c>
      <c r="K114" s="21">
        <f t="shared" si="51"/>
        <v>0.49999999999999994</v>
      </c>
      <c r="L114" s="22">
        <f t="shared" si="47"/>
        <v>0.49999999999999994</v>
      </c>
      <c r="M114" s="22">
        <f t="shared" si="48"/>
        <v>-5.5511151231257827E-17</v>
      </c>
      <c r="N114" s="22">
        <f t="shared" si="52"/>
        <v>0</v>
      </c>
      <c r="O114" s="22">
        <f t="shared" si="53"/>
        <v>0.49999999999999994</v>
      </c>
      <c r="P114" s="22">
        <f t="shared" si="54"/>
        <v>0.49999999999999994</v>
      </c>
      <c r="Q114" s="22">
        <f t="shared" si="55"/>
        <v>0.49999999999999994</v>
      </c>
      <c r="R114" s="23">
        <f t="shared" si="56"/>
        <v>0.49999999999999994</v>
      </c>
      <c r="S114" s="16">
        <f t="shared" si="57"/>
        <v>4.1666666666666685E-2</v>
      </c>
      <c r="T114" s="22">
        <f t="shared" si="43"/>
        <v>4.1666666666666685E-2</v>
      </c>
      <c r="U114" s="21">
        <f t="shared" si="49"/>
        <v>2.083333333333337E-2</v>
      </c>
      <c r="V114" s="22">
        <f t="shared" si="44"/>
        <v>2.083333333333337E-2</v>
      </c>
      <c r="W114" s="24">
        <f t="shared" si="58"/>
        <v>6.2500000000000056E-2</v>
      </c>
      <c r="X114" s="21">
        <f t="shared" si="59"/>
        <v>6.2500000000000056E-2</v>
      </c>
      <c r="Y114" s="21">
        <f t="shared" si="60"/>
        <v>-6.2500000000000056E-2</v>
      </c>
      <c r="Z114" s="69">
        <f t="shared" si="61"/>
        <v>6.2500000000000056E-2</v>
      </c>
      <c r="AA114" s="25">
        <f t="shared" si="62"/>
        <v>6.2500000000000056E-2</v>
      </c>
    </row>
    <row r="115" spans="2:27" ht="15.75" thickBot="1">
      <c r="B115" s="215"/>
      <c r="C115" s="262"/>
      <c r="D115" s="27">
        <v>43944</v>
      </c>
      <c r="E115" s="66" t="s">
        <v>39</v>
      </c>
      <c r="F115" s="3">
        <v>0.33333333333333331</v>
      </c>
      <c r="G115" s="3">
        <v>0.8125</v>
      </c>
      <c r="H115" s="3">
        <v>0</v>
      </c>
      <c r="I115" s="5"/>
      <c r="J115" s="5">
        <f t="shared" si="50"/>
        <v>0</v>
      </c>
      <c r="K115" s="21">
        <f t="shared" si="51"/>
        <v>0.45833333333333331</v>
      </c>
      <c r="L115" s="22">
        <f t="shared" si="47"/>
        <v>0.45833333333333331</v>
      </c>
      <c r="M115" s="22">
        <f t="shared" si="48"/>
        <v>-4.1666666666666685E-2</v>
      </c>
      <c r="N115" s="22">
        <f t="shared" si="52"/>
        <v>0</v>
      </c>
      <c r="O115" s="22">
        <f t="shared" si="53"/>
        <v>0.45833333333333331</v>
      </c>
      <c r="P115" s="22">
        <f t="shared" si="54"/>
        <v>0.45833333333333331</v>
      </c>
      <c r="Q115" s="22">
        <f t="shared" si="55"/>
        <v>0.45833333333333331</v>
      </c>
      <c r="R115" s="23">
        <f t="shared" si="56"/>
        <v>0.45833333333333331</v>
      </c>
      <c r="S115" s="16">
        <f t="shared" si="57"/>
        <v>-4.166666666666663E-2</v>
      </c>
      <c r="T115" s="22">
        <f t="shared" si="43"/>
        <v>0</v>
      </c>
      <c r="U115" s="21">
        <f t="shared" si="49"/>
        <v>2.083333333333337E-2</v>
      </c>
      <c r="V115" s="22">
        <f t="shared" si="44"/>
        <v>2.083333333333337E-2</v>
      </c>
      <c r="W115" s="24">
        <f t="shared" si="58"/>
        <v>2.083333333333337E-2</v>
      </c>
      <c r="X115" s="21">
        <f t="shared" si="59"/>
        <v>2.083333333333337E-2</v>
      </c>
      <c r="Y115" s="21">
        <f t="shared" si="60"/>
        <v>-2.083333333333337E-2</v>
      </c>
      <c r="Z115" s="69">
        <f t="shared" si="61"/>
        <v>2.083333333333337E-2</v>
      </c>
      <c r="AA115" s="25">
        <f t="shared" si="62"/>
        <v>2.083333333333337E-2</v>
      </c>
    </row>
    <row r="116" spans="2:27" ht="15.75" thickBot="1">
      <c r="B116" s="215"/>
      <c r="C116" s="262"/>
      <c r="D116" s="27">
        <v>43945</v>
      </c>
      <c r="E116" s="66" t="s">
        <v>39</v>
      </c>
      <c r="F116" s="3">
        <v>0.33333333333333331</v>
      </c>
      <c r="G116" s="3">
        <v>0.8125</v>
      </c>
      <c r="H116" s="3">
        <v>0</v>
      </c>
      <c r="I116" s="5"/>
      <c r="J116" s="5">
        <f t="shared" si="50"/>
        <v>0</v>
      </c>
      <c r="K116" s="21">
        <f t="shared" si="51"/>
        <v>0.45833333333333331</v>
      </c>
      <c r="L116" s="22">
        <f t="shared" si="47"/>
        <v>0.45833333333333331</v>
      </c>
      <c r="M116" s="22">
        <f t="shared" si="48"/>
        <v>-4.1666666666666685E-2</v>
      </c>
      <c r="N116" s="22">
        <f t="shared" si="52"/>
        <v>0</v>
      </c>
      <c r="O116" s="22">
        <f t="shared" si="53"/>
        <v>0.45833333333333331</v>
      </c>
      <c r="P116" s="22">
        <f t="shared" si="54"/>
        <v>0.45833333333333331</v>
      </c>
      <c r="Q116" s="22">
        <f t="shared" si="55"/>
        <v>0.45833333333333331</v>
      </c>
      <c r="R116" s="23">
        <f t="shared" si="56"/>
        <v>0.45833333333333331</v>
      </c>
      <c r="S116" s="16">
        <f t="shared" si="57"/>
        <v>-4.166666666666663E-2</v>
      </c>
      <c r="T116" s="22">
        <f t="shared" si="43"/>
        <v>0</v>
      </c>
      <c r="U116" s="21">
        <f t="shared" si="49"/>
        <v>2.083333333333337E-2</v>
      </c>
      <c r="V116" s="22">
        <f t="shared" si="44"/>
        <v>2.083333333333337E-2</v>
      </c>
      <c r="W116" s="24">
        <f t="shared" si="58"/>
        <v>2.083333333333337E-2</v>
      </c>
      <c r="X116" s="21">
        <f t="shared" si="59"/>
        <v>2.083333333333337E-2</v>
      </c>
      <c r="Y116" s="21">
        <f t="shared" si="60"/>
        <v>-2.083333333333337E-2</v>
      </c>
      <c r="Z116" s="69">
        <f t="shared" si="61"/>
        <v>2.083333333333337E-2</v>
      </c>
      <c r="AA116" s="25">
        <f t="shared" si="62"/>
        <v>2.083333333333337E-2</v>
      </c>
    </row>
    <row r="117" spans="2:27" ht="15.75" thickBot="1">
      <c r="B117" s="215"/>
      <c r="C117" s="262"/>
      <c r="D117" s="20">
        <v>43946</v>
      </c>
      <c r="E117" s="66" t="s">
        <v>39</v>
      </c>
      <c r="F117" s="3">
        <v>0.33333333333333331</v>
      </c>
      <c r="G117" s="3">
        <v>0.8125</v>
      </c>
      <c r="H117" s="3">
        <v>0</v>
      </c>
      <c r="I117" s="5">
        <f>(O117+X117)</f>
        <v>0.47916666666666669</v>
      </c>
      <c r="J117" s="5">
        <f t="shared" si="50"/>
        <v>0.47916666666666669</v>
      </c>
      <c r="K117" s="21">
        <f t="shared" si="51"/>
        <v>0.45833333333333331</v>
      </c>
      <c r="L117" s="22">
        <f t="shared" si="47"/>
        <v>0.45833333333333331</v>
      </c>
      <c r="M117" s="22">
        <f t="shared" si="48"/>
        <v>-4.1666666666666685E-2</v>
      </c>
      <c r="N117" s="22">
        <f t="shared" si="52"/>
        <v>0</v>
      </c>
      <c r="O117" s="22">
        <f t="shared" si="53"/>
        <v>0.45833333333333331</v>
      </c>
      <c r="P117" s="22">
        <f t="shared" si="54"/>
        <v>-2.083333333333337E-2</v>
      </c>
      <c r="Q117" s="22">
        <f t="shared" si="55"/>
        <v>0</v>
      </c>
      <c r="R117" s="23">
        <f t="shared" si="56"/>
        <v>0</v>
      </c>
      <c r="S117" s="16">
        <f t="shared" si="57"/>
        <v>-4.166666666666663E-2</v>
      </c>
      <c r="T117" s="22">
        <f t="shared" si="43"/>
        <v>0</v>
      </c>
      <c r="U117" s="21">
        <f t="shared" si="49"/>
        <v>2.083333333333337E-2</v>
      </c>
      <c r="V117" s="22">
        <f t="shared" si="44"/>
        <v>2.083333333333337E-2</v>
      </c>
      <c r="W117" s="24">
        <f t="shared" si="58"/>
        <v>2.083333333333337E-2</v>
      </c>
      <c r="X117" s="21">
        <f t="shared" si="59"/>
        <v>2.083333333333337E-2</v>
      </c>
      <c r="Y117" s="21">
        <f t="shared" si="60"/>
        <v>0.45833333333333331</v>
      </c>
      <c r="Z117" s="69">
        <f t="shared" si="61"/>
        <v>0.45833333333333331</v>
      </c>
      <c r="AA117" s="25">
        <f t="shared" si="62"/>
        <v>0.45833333333333331</v>
      </c>
    </row>
    <row r="118" spans="2:27" ht="15.75" thickBot="1">
      <c r="B118" s="215"/>
      <c r="C118" s="262"/>
      <c r="D118" s="20">
        <v>43947</v>
      </c>
      <c r="E118" s="66" t="s">
        <v>39</v>
      </c>
      <c r="F118" s="3">
        <v>0.33333333333333331</v>
      </c>
      <c r="G118" s="3">
        <v>0.8125</v>
      </c>
      <c r="H118" s="3">
        <v>0</v>
      </c>
      <c r="I118" s="5">
        <f>(O118+X118)</f>
        <v>0.47916666666666669</v>
      </c>
      <c r="J118" s="5">
        <f t="shared" si="50"/>
        <v>0.47916666666666669</v>
      </c>
      <c r="K118" s="21">
        <f t="shared" si="51"/>
        <v>0.45833333333333331</v>
      </c>
      <c r="L118" s="22">
        <f t="shared" si="47"/>
        <v>0.45833333333333331</v>
      </c>
      <c r="M118" s="22">
        <f t="shared" si="48"/>
        <v>-4.1666666666666685E-2</v>
      </c>
      <c r="N118" s="22">
        <f t="shared" si="52"/>
        <v>0</v>
      </c>
      <c r="O118" s="22">
        <f t="shared" si="53"/>
        <v>0.45833333333333331</v>
      </c>
      <c r="P118" s="22">
        <f t="shared" si="54"/>
        <v>-2.083333333333337E-2</v>
      </c>
      <c r="Q118" s="22">
        <f t="shared" si="55"/>
        <v>0</v>
      </c>
      <c r="R118" s="23">
        <f t="shared" si="56"/>
        <v>0</v>
      </c>
      <c r="S118" s="16">
        <f t="shared" si="57"/>
        <v>-4.166666666666663E-2</v>
      </c>
      <c r="T118" s="22">
        <f t="shared" ref="T118:T181" si="63">IF(S118&lt;0,0,S118)</f>
        <v>0</v>
      </c>
      <c r="U118" s="21">
        <f t="shared" si="49"/>
        <v>2.083333333333337E-2</v>
      </c>
      <c r="V118" s="22">
        <f t="shared" ref="V118:V181" si="64">IF(U118&lt;0,0,U118)</f>
        <v>2.083333333333337E-2</v>
      </c>
      <c r="W118" s="24">
        <f t="shared" si="58"/>
        <v>2.083333333333337E-2</v>
      </c>
      <c r="X118" s="21">
        <f t="shared" si="59"/>
        <v>2.083333333333337E-2</v>
      </c>
      <c r="Y118" s="21">
        <f t="shared" si="60"/>
        <v>0.45833333333333331</v>
      </c>
      <c r="Z118" s="69">
        <f t="shared" si="61"/>
        <v>0.45833333333333331</v>
      </c>
      <c r="AA118" s="25">
        <f t="shared" si="62"/>
        <v>0.45833333333333331</v>
      </c>
    </row>
    <row r="119" spans="2:27" ht="15.75" thickBot="1">
      <c r="B119" s="215"/>
      <c r="C119" s="262"/>
      <c r="D119" s="27">
        <v>43948</v>
      </c>
      <c r="E119" s="66" t="s">
        <v>39</v>
      </c>
      <c r="F119" s="3">
        <v>0.33333333333333331</v>
      </c>
      <c r="G119" s="3">
        <v>0.8125</v>
      </c>
      <c r="H119" s="3">
        <v>0</v>
      </c>
      <c r="I119" s="5"/>
      <c r="J119" s="5">
        <f t="shared" si="50"/>
        <v>0</v>
      </c>
      <c r="K119" s="21">
        <f t="shared" si="51"/>
        <v>0.45833333333333331</v>
      </c>
      <c r="L119" s="22">
        <f t="shared" si="47"/>
        <v>0.45833333333333331</v>
      </c>
      <c r="M119" s="22">
        <f t="shared" si="48"/>
        <v>-4.1666666666666685E-2</v>
      </c>
      <c r="N119" s="22">
        <f t="shared" si="52"/>
        <v>0</v>
      </c>
      <c r="O119" s="22">
        <f t="shared" si="53"/>
        <v>0.45833333333333331</v>
      </c>
      <c r="P119" s="22">
        <f t="shared" si="54"/>
        <v>0.45833333333333331</v>
      </c>
      <c r="Q119" s="22">
        <f t="shared" si="55"/>
        <v>0.45833333333333331</v>
      </c>
      <c r="R119" s="23">
        <f t="shared" si="56"/>
        <v>0.45833333333333331</v>
      </c>
      <c r="S119" s="16">
        <f t="shared" si="57"/>
        <v>-4.166666666666663E-2</v>
      </c>
      <c r="T119" s="22">
        <f t="shared" si="63"/>
        <v>0</v>
      </c>
      <c r="U119" s="21">
        <f t="shared" si="49"/>
        <v>2.083333333333337E-2</v>
      </c>
      <c r="V119" s="22">
        <f t="shared" si="64"/>
        <v>2.083333333333337E-2</v>
      </c>
      <c r="W119" s="24">
        <f t="shared" si="58"/>
        <v>2.083333333333337E-2</v>
      </c>
      <c r="X119" s="21">
        <f t="shared" si="59"/>
        <v>2.083333333333337E-2</v>
      </c>
      <c r="Y119" s="21">
        <f t="shared" si="60"/>
        <v>-2.083333333333337E-2</v>
      </c>
      <c r="Z119" s="69">
        <f t="shared" si="61"/>
        <v>2.083333333333337E-2</v>
      </c>
      <c r="AA119" s="25">
        <f t="shared" si="62"/>
        <v>2.083333333333337E-2</v>
      </c>
    </row>
    <row r="120" spans="2:27" ht="15.75" thickBot="1">
      <c r="B120" s="215"/>
      <c r="C120" s="262"/>
      <c r="D120" s="27">
        <v>43949</v>
      </c>
      <c r="E120" s="66" t="s">
        <v>39</v>
      </c>
      <c r="F120" s="3">
        <v>0.33333333333333331</v>
      </c>
      <c r="G120" s="3">
        <v>0.8125</v>
      </c>
      <c r="H120" s="3">
        <v>0</v>
      </c>
      <c r="I120" s="5"/>
      <c r="J120" s="5">
        <f t="shared" si="50"/>
        <v>0</v>
      </c>
      <c r="K120" s="21">
        <f t="shared" si="51"/>
        <v>0.45833333333333331</v>
      </c>
      <c r="L120" s="22">
        <f t="shared" si="47"/>
        <v>0.45833333333333331</v>
      </c>
      <c r="M120" s="22">
        <f t="shared" si="48"/>
        <v>-4.1666666666666685E-2</v>
      </c>
      <c r="N120" s="22">
        <f t="shared" si="52"/>
        <v>0</v>
      </c>
      <c r="O120" s="22">
        <f t="shared" si="53"/>
        <v>0.45833333333333331</v>
      </c>
      <c r="P120" s="22">
        <f t="shared" si="54"/>
        <v>0.45833333333333331</v>
      </c>
      <c r="Q120" s="22">
        <f t="shared" si="55"/>
        <v>0.45833333333333331</v>
      </c>
      <c r="R120" s="23">
        <f t="shared" si="56"/>
        <v>0.45833333333333331</v>
      </c>
      <c r="S120" s="16">
        <f t="shared" si="57"/>
        <v>-4.166666666666663E-2</v>
      </c>
      <c r="T120" s="22">
        <f t="shared" si="63"/>
        <v>0</v>
      </c>
      <c r="U120" s="21">
        <f t="shared" si="49"/>
        <v>2.083333333333337E-2</v>
      </c>
      <c r="V120" s="22">
        <f t="shared" si="64"/>
        <v>2.083333333333337E-2</v>
      </c>
      <c r="W120" s="24">
        <f t="shared" si="58"/>
        <v>2.083333333333337E-2</v>
      </c>
      <c r="X120" s="21">
        <f t="shared" si="59"/>
        <v>2.083333333333337E-2</v>
      </c>
      <c r="Y120" s="21">
        <f t="shared" si="60"/>
        <v>-2.083333333333337E-2</v>
      </c>
      <c r="Z120" s="69">
        <f t="shared" si="61"/>
        <v>2.083333333333337E-2</v>
      </c>
      <c r="AA120" s="25">
        <f t="shared" si="62"/>
        <v>2.083333333333337E-2</v>
      </c>
    </row>
    <row r="121" spans="2:27" ht="15.75" thickBot="1">
      <c r="B121" s="215"/>
      <c r="C121" s="262"/>
      <c r="D121" s="27">
        <v>43950</v>
      </c>
      <c r="E121" s="66" t="s">
        <v>39</v>
      </c>
      <c r="F121" s="3">
        <v>0.25</v>
      </c>
      <c r="G121" s="3">
        <v>0.8125</v>
      </c>
      <c r="H121" s="3">
        <v>0</v>
      </c>
      <c r="I121" s="5"/>
      <c r="J121" s="5">
        <f t="shared" si="50"/>
        <v>0</v>
      </c>
      <c r="K121" s="21">
        <f t="shared" si="51"/>
        <v>0.49999999999999994</v>
      </c>
      <c r="L121" s="22">
        <f t="shared" si="47"/>
        <v>0.49999999999999994</v>
      </c>
      <c r="M121" s="22">
        <f t="shared" si="48"/>
        <v>-5.5511151231257827E-17</v>
      </c>
      <c r="N121" s="22">
        <f t="shared" si="52"/>
        <v>0</v>
      </c>
      <c r="O121" s="22">
        <f t="shared" si="53"/>
        <v>0.49999999999999994</v>
      </c>
      <c r="P121" s="22">
        <f t="shared" si="54"/>
        <v>0.49999999999999994</v>
      </c>
      <c r="Q121" s="22">
        <f t="shared" si="55"/>
        <v>0.49999999999999994</v>
      </c>
      <c r="R121" s="23">
        <f t="shared" si="56"/>
        <v>0.49999999999999994</v>
      </c>
      <c r="S121" s="16">
        <f t="shared" si="57"/>
        <v>4.1666666666666685E-2</v>
      </c>
      <c r="T121" s="22">
        <f t="shared" si="63"/>
        <v>4.1666666666666685E-2</v>
      </c>
      <c r="U121" s="21">
        <f t="shared" si="49"/>
        <v>2.083333333333337E-2</v>
      </c>
      <c r="V121" s="22">
        <f t="shared" si="64"/>
        <v>2.083333333333337E-2</v>
      </c>
      <c r="W121" s="24">
        <f t="shared" si="58"/>
        <v>6.2500000000000056E-2</v>
      </c>
      <c r="X121" s="21">
        <f t="shared" si="59"/>
        <v>6.2500000000000056E-2</v>
      </c>
      <c r="Y121" s="21">
        <f t="shared" si="60"/>
        <v>-6.2500000000000056E-2</v>
      </c>
      <c r="Z121" s="69">
        <f t="shared" si="61"/>
        <v>6.2500000000000056E-2</v>
      </c>
      <c r="AA121" s="25">
        <f t="shared" si="62"/>
        <v>6.2500000000000056E-2</v>
      </c>
    </row>
    <row r="122" spans="2:27" ht="15.75" thickBot="1">
      <c r="B122" s="216"/>
      <c r="C122" s="263"/>
      <c r="D122" s="35">
        <v>43951</v>
      </c>
      <c r="E122" s="67" t="s">
        <v>39</v>
      </c>
      <c r="F122" s="4">
        <v>0.33333333333333331</v>
      </c>
      <c r="G122" s="4">
        <v>0.8125</v>
      </c>
      <c r="H122" s="4">
        <v>0</v>
      </c>
      <c r="I122" s="8"/>
      <c r="J122" s="8">
        <f t="shared" si="50"/>
        <v>0</v>
      </c>
      <c r="K122" s="30">
        <f t="shared" si="51"/>
        <v>0.45833333333333331</v>
      </c>
      <c r="L122" s="31">
        <f t="shared" si="47"/>
        <v>0.45833333333333331</v>
      </c>
      <c r="M122" s="31">
        <f t="shared" si="48"/>
        <v>-4.1666666666666685E-2</v>
      </c>
      <c r="N122" s="31">
        <f t="shared" si="52"/>
        <v>0</v>
      </c>
      <c r="O122" s="31">
        <f t="shared" si="53"/>
        <v>0.45833333333333331</v>
      </c>
      <c r="P122" s="31">
        <f t="shared" si="54"/>
        <v>0.45833333333333331</v>
      </c>
      <c r="Q122" s="31">
        <f t="shared" si="55"/>
        <v>0.45833333333333331</v>
      </c>
      <c r="R122" s="32">
        <f t="shared" si="56"/>
        <v>0.45833333333333331</v>
      </c>
      <c r="S122" s="50">
        <f t="shared" si="57"/>
        <v>-4.166666666666663E-2</v>
      </c>
      <c r="T122" s="31">
        <f t="shared" si="63"/>
        <v>0</v>
      </c>
      <c r="U122" s="30">
        <f t="shared" si="49"/>
        <v>2.083333333333337E-2</v>
      </c>
      <c r="V122" s="31">
        <f t="shared" si="64"/>
        <v>2.083333333333337E-2</v>
      </c>
      <c r="W122" s="33">
        <f t="shared" si="58"/>
        <v>2.083333333333337E-2</v>
      </c>
      <c r="X122" s="30">
        <f t="shared" si="59"/>
        <v>2.083333333333337E-2</v>
      </c>
      <c r="Y122" s="30">
        <f t="shared" si="60"/>
        <v>-2.083333333333337E-2</v>
      </c>
      <c r="Z122" s="70">
        <f t="shared" si="61"/>
        <v>2.083333333333337E-2</v>
      </c>
      <c r="AA122" s="34">
        <f t="shared" si="62"/>
        <v>2.083333333333337E-2</v>
      </c>
    </row>
    <row r="123" spans="2:27" ht="15.75" thickBot="1">
      <c r="B123" s="37" t="s">
        <v>32</v>
      </c>
      <c r="C123" s="261" t="s">
        <v>23</v>
      </c>
      <c r="D123" s="14">
        <v>43952</v>
      </c>
      <c r="E123" s="51" t="s">
        <v>39</v>
      </c>
      <c r="F123" s="6">
        <v>0.33333333333333331</v>
      </c>
      <c r="G123" s="6">
        <v>0.8125</v>
      </c>
      <c r="H123" s="6">
        <v>0</v>
      </c>
      <c r="I123" s="7">
        <f>(O123+X123)</f>
        <v>0.47916666666666669</v>
      </c>
      <c r="J123" s="7">
        <f t="shared" si="50"/>
        <v>0.47916666666666669</v>
      </c>
      <c r="K123" s="15">
        <f t="shared" si="51"/>
        <v>0.45833333333333331</v>
      </c>
      <c r="L123" s="16">
        <f t="shared" si="47"/>
        <v>0.45833333333333331</v>
      </c>
      <c r="M123" s="16">
        <f t="shared" si="48"/>
        <v>-4.1666666666666685E-2</v>
      </c>
      <c r="N123" s="16">
        <f t="shared" si="52"/>
        <v>0</v>
      </c>
      <c r="O123" s="16">
        <f t="shared" si="53"/>
        <v>0.45833333333333331</v>
      </c>
      <c r="P123" s="16">
        <f t="shared" si="54"/>
        <v>-2.083333333333337E-2</v>
      </c>
      <c r="Q123" s="16">
        <f t="shared" si="55"/>
        <v>0</v>
      </c>
      <c r="R123" s="17">
        <f t="shared" si="56"/>
        <v>0</v>
      </c>
      <c r="S123" s="16">
        <f t="shared" si="57"/>
        <v>-4.166666666666663E-2</v>
      </c>
      <c r="T123" s="16">
        <f t="shared" si="63"/>
        <v>0</v>
      </c>
      <c r="U123" s="15">
        <f t="shared" si="49"/>
        <v>2.083333333333337E-2</v>
      </c>
      <c r="V123" s="16">
        <f t="shared" si="64"/>
        <v>2.083333333333337E-2</v>
      </c>
      <c r="W123" s="18">
        <f t="shared" si="58"/>
        <v>2.083333333333337E-2</v>
      </c>
      <c r="X123" s="15">
        <f t="shared" si="59"/>
        <v>2.083333333333337E-2</v>
      </c>
      <c r="Y123" s="15">
        <f t="shared" si="60"/>
        <v>0.45833333333333331</v>
      </c>
      <c r="Z123" s="68">
        <f t="shared" si="61"/>
        <v>0.45833333333333331</v>
      </c>
      <c r="AA123" s="19">
        <f t="shared" si="62"/>
        <v>0.45833333333333331</v>
      </c>
    </row>
    <row r="124" spans="2:27" ht="15.75" thickBot="1">
      <c r="B124" s="215">
        <f>SUM(R123:R153)</f>
        <v>8.4583333333333304</v>
      </c>
      <c r="C124" s="262"/>
      <c r="D124" s="20">
        <v>43953</v>
      </c>
      <c r="E124" s="66" t="s">
        <v>39</v>
      </c>
      <c r="F124" s="3">
        <v>0.33333333333333331</v>
      </c>
      <c r="G124" s="3">
        <v>0.8125</v>
      </c>
      <c r="H124" s="3">
        <v>0</v>
      </c>
      <c r="I124" s="5">
        <f>(O124+X124)</f>
        <v>0.47916666666666669</v>
      </c>
      <c r="J124" s="5">
        <f t="shared" si="50"/>
        <v>0.47916666666666669</v>
      </c>
      <c r="K124" s="21">
        <f t="shared" si="51"/>
        <v>0.45833333333333331</v>
      </c>
      <c r="L124" s="22">
        <f t="shared" si="47"/>
        <v>0.45833333333333331</v>
      </c>
      <c r="M124" s="22">
        <f t="shared" si="48"/>
        <v>-4.1666666666666685E-2</v>
      </c>
      <c r="N124" s="22">
        <f t="shared" si="52"/>
        <v>0</v>
      </c>
      <c r="O124" s="22">
        <f t="shared" si="53"/>
        <v>0.45833333333333331</v>
      </c>
      <c r="P124" s="22">
        <f t="shared" si="54"/>
        <v>-2.083333333333337E-2</v>
      </c>
      <c r="Q124" s="22">
        <f t="shared" si="55"/>
        <v>0</v>
      </c>
      <c r="R124" s="23">
        <f t="shared" si="56"/>
        <v>0</v>
      </c>
      <c r="S124" s="16">
        <f t="shared" si="57"/>
        <v>-4.166666666666663E-2</v>
      </c>
      <c r="T124" s="22">
        <f t="shared" si="63"/>
        <v>0</v>
      </c>
      <c r="U124" s="21">
        <f t="shared" si="49"/>
        <v>2.083333333333337E-2</v>
      </c>
      <c r="V124" s="22">
        <f t="shared" si="64"/>
        <v>2.083333333333337E-2</v>
      </c>
      <c r="W124" s="24">
        <f t="shared" si="58"/>
        <v>2.083333333333337E-2</v>
      </c>
      <c r="X124" s="21">
        <f t="shared" si="59"/>
        <v>2.083333333333337E-2</v>
      </c>
      <c r="Y124" s="21">
        <f t="shared" si="60"/>
        <v>0.45833333333333331</v>
      </c>
      <c r="Z124" s="69">
        <f t="shared" si="61"/>
        <v>0.45833333333333331</v>
      </c>
      <c r="AA124" s="25">
        <f t="shared" si="62"/>
        <v>0.45833333333333331</v>
      </c>
    </row>
    <row r="125" spans="2:27" ht="15.75" thickBot="1">
      <c r="B125" s="215"/>
      <c r="C125" s="262"/>
      <c r="D125" s="20">
        <v>43954</v>
      </c>
      <c r="E125" s="66" t="s">
        <v>39</v>
      </c>
      <c r="F125" s="3">
        <v>0.33333333333333331</v>
      </c>
      <c r="G125" s="3">
        <v>0.8125</v>
      </c>
      <c r="H125" s="3">
        <v>0</v>
      </c>
      <c r="I125" s="5">
        <f>(O125+X125)</f>
        <v>0.47916666666666669</v>
      </c>
      <c r="J125" s="5">
        <f t="shared" si="50"/>
        <v>0.47916666666666669</v>
      </c>
      <c r="K125" s="21">
        <f t="shared" si="51"/>
        <v>0.45833333333333331</v>
      </c>
      <c r="L125" s="22">
        <f t="shared" si="47"/>
        <v>0.45833333333333331</v>
      </c>
      <c r="M125" s="22">
        <f t="shared" si="48"/>
        <v>-4.1666666666666685E-2</v>
      </c>
      <c r="N125" s="22">
        <f t="shared" si="52"/>
        <v>0</v>
      </c>
      <c r="O125" s="22">
        <f t="shared" si="53"/>
        <v>0.45833333333333331</v>
      </c>
      <c r="P125" s="22">
        <f t="shared" si="54"/>
        <v>-2.083333333333337E-2</v>
      </c>
      <c r="Q125" s="22">
        <f t="shared" si="55"/>
        <v>0</v>
      </c>
      <c r="R125" s="23">
        <f t="shared" si="56"/>
        <v>0</v>
      </c>
      <c r="S125" s="16">
        <f t="shared" si="57"/>
        <v>-4.166666666666663E-2</v>
      </c>
      <c r="T125" s="22">
        <f t="shared" si="63"/>
        <v>0</v>
      </c>
      <c r="U125" s="21">
        <f t="shared" si="49"/>
        <v>2.083333333333337E-2</v>
      </c>
      <c r="V125" s="22">
        <f t="shared" si="64"/>
        <v>2.083333333333337E-2</v>
      </c>
      <c r="W125" s="24">
        <f t="shared" si="58"/>
        <v>2.083333333333337E-2</v>
      </c>
      <c r="X125" s="21">
        <f t="shared" si="59"/>
        <v>2.083333333333337E-2</v>
      </c>
      <c r="Y125" s="21">
        <f t="shared" si="60"/>
        <v>0.45833333333333331</v>
      </c>
      <c r="Z125" s="69">
        <f t="shared" si="61"/>
        <v>0.45833333333333331</v>
      </c>
      <c r="AA125" s="25">
        <f t="shared" si="62"/>
        <v>0.45833333333333331</v>
      </c>
    </row>
    <row r="126" spans="2:27" ht="15" customHeight="1" thickBot="1">
      <c r="B126" s="215"/>
      <c r="C126" s="262"/>
      <c r="D126" s="27">
        <v>43955</v>
      </c>
      <c r="E126" s="66" t="s">
        <v>39</v>
      </c>
      <c r="F126" s="3">
        <v>0.33333333333333331</v>
      </c>
      <c r="G126" s="3">
        <v>0.8125</v>
      </c>
      <c r="H126" s="3">
        <v>0</v>
      </c>
      <c r="I126" s="5"/>
      <c r="J126" s="5">
        <f t="shared" si="50"/>
        <v>0</v>
      </c>
      <c r="K126" s="21">
        <f t="shared" si="51"/>
        <v>0.45833333333333331</v>
      </c>
      <c r="L126" s="22">
        <f t="shared" si="47"/>
        <v>0.45833333333333331</v>
      </c>
      <c r="M126" s="22">
        <f t="shared" si="48"/>
        <v>-4.1666666666666685E-2</v>
      </c>
      <c r="N126" s="22">
        <f t="shared" si="52"/>
        <v>0</v>
      </c>
      <c r="O126" s="22">
        <f t="shared" si="53"/>
        <v>0.45833333333333331</v>
      </c>
      <c r="P126" s="22">
        <f t="shared" si="54"/>
        <v>0.45833333333333331</v>
      </c>
      <c r="Q126" s="22">
        <f t="shared" si="55"/>
        <v>0.45833333333333331</v>
      </c>
      <c r="R126" s="23">
        <f t="shared" si="56"/>
        <v>0.45833333333333331</v>
      </c>
      <c r="S126" s="16">
        <f t="shared" si="57"/>
        <v>-4.166666666666663E-2</v>
      </c>
      <c r="T126" s="22">
        <f t="shared" si="63"/>
        <v>0</v>
      </c>
      <c r="U126" s="21">
        <f t="shared" si="49"/>
        <v>2.083333333333337E-2</v>
      </c>
      <c r="V126" s="22">
        <f t="shared" si="64"/>
        <v>2.083333333333337E-2</v>
      </c>
      <c r="W126" s="24">
        <f t="shared" si="58"/>
        <v>2.083333333333337E-2</v>
      </c>
      <c r="X126" s="21">
        <f t="shared" si="59"/>
        <v>2.083333333333337E-2</v>
      </c>
      <c r="Y126" s="21">
        <f t="shared" si="60"/>
        <v>-2.083333333333337E-2</v>
      </c>
      <c r="Z126" s="69">
        <f t="shared" si="61"/>
        <v>2.083333333333337E-2</v>
      </c>
      <c r="AA126" s="25">
        <f t="shared" si="62"/>
        <v>2.083333333333337E-2</v>
      </c>
    </row>
    <row r="127" spans="2:27" ht="15.75" thickBot="1">
      <c r="B127" s="215"/>
      <c r="C127" s="262"/>
      <c r="D127" s="27">
        <v>43956</v>
      </c>
      <c r="E127" s="66" t="s">
        <v>39</v>
      </c>
      <c r="F127" s="3">
        <v>0.33333333333333331</v>
      </c>
      <c r="G127" s="3">
        <v>0.8125</v>
      </c>
      <c r="H127" s="3">
        <v>0</v>
      </c>
      <c r="I127" s="5"/>
      <c r="J127" s="5">
        <f t="shared" si="50"/>
        <v>0</v>
      </c>
      <c r="K127" s="21">
        <f t="shared" si="51"/>
        <v>0.45833333333333331</v>
      </c>
      <c r="L127" s="22">
        <f t="shared" si="47"/>
        <v>0.45833333333333331</v>
      </c>
      <c r="M127" s="22">
        <f t="shared" si="48"/>
        <v>-4.1666666666666685E-2</v>
      </c>
      <c r="N127" s="22">
        <f t="shared" si="52"/>
        <v>0</v>
      </c>
      <c r="O127" s="22">
        <f t="shared" si="53"/>
        <v>0.45833333333333331</v>
      </c>
      <c r="P127" s="22">
        <f t="shared" si="54"/>
        <v>0.45833333333333331</v>
      </c>
      <c r="Q127" s="22">
        <f t="shared" si="55"/>
        <v>0.45833333333333331</v>
      </c>
      <c r="R127" s="23">
        <f t="shared" si="56"/>
        <v>0.45833333333333331</v>
      </c>
      <c r="S127" s="16">
        <f t="shared" si="57"/>
        <v>-4.166666666666663E-2</v>
      </c>
      <c r="T127" s="22">
        <f t="shared" si="63"/>
        <v>0</v>
      </c>
      <c r="U127" s="21">
        <f t="shared" si="49"/>
        <v>2.083333333333337E-2</v>
      </c>
      <c r="V127" s="22">
        <f t="shared" si="64"/>
        <v>2.083333333333337E-2</v>
      </c>
      <c r="W127" s="24">
        <f t="shared" si="58"/>
        <v>2.083333333333337E-2</v>
      </c>
      <c r="X127" s="21">
        <f t="shared" si="59"/>
        <v>2.083333333333337E-2</v>
      </c>
      <c r="Y127" s="21">
        <f t="shared" si="60"/>
        <v>-2.083333333333337E-2</v>
      </c>
      <c r="Z127" s="69">
        <f t="shared" si="61"/>
        <v>2.083333333333337E-2</v>
      </c>
      <c r="AA127" s="25">
        <f t="shared" si="62"/>
        <v>2.083333333333337E-2</v>
      </c>
    </row>
    <row r="128" spans="2:27" ht="15.75" thickBot="1">
      <c r="B128" s="215"/>
      <c r="C128" s="262"/>
      <c r="D128" s="27">
        <v>43957</v>
      </c>
      <c r="E128" s="66" t="s">
        <v>39</v>
      </c>
      <c r="F128" s="3">
        <v>0.25</v>
      </c>
      <c r="G128" s="3">
        <v>0.8125</v>
      </c>
      <c r="H128" s="3">
        <v>0</v>
      </c>
      <c r="I128" s="5"/>
      <c r="J128" s="5">
        <f t="shared" si="50"/>
        <v>0</v>
      </c>
      <c r="K128" s="21">
        <f t="shared" si="51"/>
        <v>0.49999999999999994</v>
      </c>
      <c r="L128" s="22">
        <f t="shared" si="47"/>
        <v>0.49999999999999994</v>
      </c>
      <c r="M128" s="22">
        <f t="shared" si="48"/>
        <v>-5.5511151231257827E-17</v>
      </c>
      <c r="N128" s="22">
        <f t="shared" si="52"/>
        <v>0</v>
      </c>
      <c r="O128" s="22">
        <f t="shared" si="53"/>
        <v>0.49999999999999994</v>
      </c>
      <c r="P128" s="22">
        <f t="shared" si="54"/>
        <v>0.49999999999999994</v>
      </c>
      <c r="Q128" s="22">
        <f t="shared" si="55"/>
        <v>0.49999999999999994</v>
      </c>
      <c r="R128" s="23">
        <f t="shared" si="56"/>
        <v>0.49999999999999994</v>
      </c>
      <c r="S128" s="16">
        <f t="shared" si="57"/>
        <v>4.1666666666666685E-2</v>
      </c>
      <c r="T128" s="22">
        <f t="shared" si="63"/>
        <v>4.1666666666666685E-2</v>
      </c>
      <c r="U128" s="21">
        <f t="shared" si="49"/>
        <v>2.083333333333337E-2</v>
      </c>
      <c r="V128" s="22">
        <f t="shared" si="64"/>
        <v>2.083333333333337E-2</v>
      </c>
      <c r="W128" s="24">
        <f t="shared" si="58"/>
        <v>6.2500000000000056E-2</v>
      </c>
      <c r="X128" s="21">
        <f t="shared" si="59"/>
        <v>6.2500000000000056E-2</v>
      </c>
      <c r="Y128" s="21">
        <f t="shared" si="60"/>
        <v>-6.2500000000000056E-2</v>
      </c>
      <c r="Z128" s="69">
        <f t="shared" si="61"/>
        <v>6.2500000000000056E-2</v>
      </c>
      <c r="AA128" s="25">
        <f t="shared" si="62"/>
        <v>6.2500000000000056E-2</v>
      </c>
    </row>
    <row r="129" spans="2:27" ht="15.75" thickBot="1">
      <c r="B129" s="215"/>
      <c r="C129" s="262"/>
      <c r="D129" s="27">
        <v>43958</v>
      </c>
      <c r="E129" s="66" t="s">
        <v>39</v>
      </c>
      <c r="F129" s="3">
        <v>0.33333333333333331</v>
      </c>
      <c r="G129" s="3">
        <v>0.8125</v>
      </c>
      <c r="H129" s="3">
        <v>0</v>
      </c>
      <c r="I129" s="5"/>
      <c r="J129" s="5">
        <f t="shared" si="50"/>
        <v>0</v>
      </c>
      <c r="K129" s="21">
        <f t="shared" si="51"/>
        <v>0.45833333333333331</v>
      </c>
      <c r="L129" s="22">
        <f t="shared" si="47"/>
        <v>0.45833333333333331</v>
      </c>
      <c r="M129" s="22">
        <f t="shared" si="48"/>
        <v>-4.1666666666666685E-2</v>
      </c>
      <c r="N129" s="22">
        <f t="shared" si="52"/>
        <v>0</v>
      </c>
      <c r="O129" s="22">
        <f t="shared" si="53"/>
        <v>0.45833333333333331</v>
      </c>
      <c r="P129" s="22">
        <f t="shared" si="54"/>
        <v>0.45833333333333331</v>
      </c>
      <c r="Q129" s="22">
        <f t="shared" si="55"/>
        <v>0.45833333333333331</v>
      </c>
      <c r="R129" s="23">
        <f t="shared" si="56"/>
        <v>0.45833333333333331</v>
      </c>
      <c r="S129" s="16">
        <f t="shared" si="57"/>
        <v>-4.166666666666663E-2</v>
      </c>
      <c r="T129" s="22">
        <f t="shared" si="63"/>
        <v>0</v>
      </c>
      <c r="U129" s="21">
        <f t="shared" si="49"/>
        <v>2.083333333333337E-2</v>
      </c>
      <c r="V129" s="22">
        <f t="shared" si="64"/>
        <v>2.083333333333337E-2</v>
      </c>
      <c r="W129" s="24">
        <f t="shared" si="58"/>
        <v>2.083333333333337E-2</v>
      </c>
      <c r="X129" s="21">
        <f t="shared" si="59"/>
        <v>2.083333333333337E-2</v>
      </c>
      <c r="Y129" s="21">
        <f t="shared" si="60"/>
        <v>-2.083333333333337E-2</v>
      </c>
      <c r="Z129" s="69">
        <f t="shared" si="61"/>
        <v>2.083333333333337E-2</v>
      </c>
      <c r="AA129" s="25">
        <f t="shared" si="62"/>
        <v>2.083333333333337E-2</v>
      </c>
    </row>
    <row r="130" spans="2:27" ht="15.75" thickBot="1">
      <c r="B130" s="215"/>
      <c r="C130" s="262"/>
      <c r="D130" s="20">
        <v>43959</v>
      </c>
      <c r="E130" s="66" t="s">
        <v>39</v>
      </c>
      <c r="F130" s="3">
        <v>0.25</v>
      </c>
      <c r="G130" s="3">
        <v>0.8125</v>
      </c>
      <c r="H130" s="3">
        <v>0</v>
      </c>
      <c r="I130" s="5">
        <f>(O130+X130)</f>
        <v>0.5625</v>
      </c>
      <c r="J130" s="5">
        <f t="shared" si="50"/>
        <v>0.5625</v>
      </c>
      <c r="K130" s="21">
        <f t="shared" si="51"/>
        <v>0.49999999999999994</v>
      </c>
      <c r="L130" s="22">
        <f t="shared" si="47"/>
        <v>0.49999999999999994</v>
      </c>
      <c r="M130" s="22">
        <f t="shared" si="48"/>
        <v>-5.5511151231257827E-17</v>
      </c>
      <c r="N130" s="22">
        <f t="shared" si="52"/>
        <v>0</v>
      </c>
      <c r="O130" s="22">
        <f t="shared" si="53"/>
        <v>0.49999999999999994</v>
      </c>
      <c r="P130" s="22">
        <f t="shared" si="54"/>
        <v>-6.2500000000000056E-2</v>
      </c>
      <c r="Q130" s="22">
        <f t="shared" si="55"/>
        <v>0</v>
      </c>
      <c r="R130" s="23">
        <f t="shared" si="56"/>
        <v>0</v>
      </c>
      <c r="S130" s="16">
        <f t="shared" si="57"/>
        <v>4.1666666666666685E-2</v>
      </c>
      <c r="T130" s="22">
        <f t="shared" si="63"/>
        <v>4.1666666666666685E-2</v>
      </c>
      <c r="U130" s="21">
        <f t="shared" si="49"/>
        <v>2.083333333333337E-2</v>
      </c>
      <c r="V130" s="22">
        <f t="shared" si="64"/>
        <v>2.083333333333337E-2</v>
      </c>
      <c r="W130" s="24">
        <f t="shared" si="58"/>
        <v>6.2500000000000056E-2</v>
      </c>
      <c r="X130" s="21">
        <f t="shared" si="59"/>
        <v>6.2500000000000056E-2</v>
      </c>
      <c r="Y130" s="21">
        <f t="shared" si="60"/>
        <v>0.49999999999999994</v>
      </c>
      <c r="Z130" s="69">
        <f t="shared" si="61"/>
        <v>0.49999999999999994</v>
      </c>
      <c r="AA130" s="25">
        <f t="shared" si="62"/>
        <v>0.49999999999999994</v>
      </c>
    </row>
    <row r="131" spans="2:27" ht="15.75" thickBot="1">
      <c r="B131" s="215"/>
      <c r="C131" s="262"/>
      <c r="D131" s="20">
        <v>43960</v>
      </c>
      <c r="E131" s="66" t="s">
        <v>39</v>
      </c>
      <c r="F131" s="3">
        <v>0.375</v>
      </c>
      <c r="G131" s="3">
        <v>0.8125</v>
      </c>
      <c r="H131" s="3">
        <v>0</v>
      </c>
      <c r="I131" s="5">
        <f>(O131+X131)</f>
        <v>0.4375</v>
      </c>
      <c r="J131" s="5">
        <f t="shared" si="50"/>
        <v>0.4375</v>
      </c>
      <c r="K131" s="21">
        <f t="shared" si="51"/>
        <v>0.41666666666666663</v>
      </c>
      <c r="L131" s="22">
        <f t="shared" si="47"/>
        <v>0.41666666666666663</v>
      </c>
      <c r="M131" s="22">
        <f t="shared" si="48"/>
        <v>-8.333333333333337E-2</v>
      </c>
      <c r="N131" s="22">
        <f t="shared" si="52"/>
        <v>0</v>
      </c>
      <c r="O131" s="22">
        <f t="shared" si="53"/>
        <v>0.41666666666666663</v>
      </c>
      <c r="P131" s="22">
        <f t="shared" si="54"/>
        <v>-2.083333333333337E-2</v>
      </c>
      <c r="Q131" s="22">
        <f t="shared" si="55"/>
        <v>0</v>
      </c>
      <c r="R131" s="23">
        <f t="shared" si="56"/>
        <v>0</v>
      </c>
      <c r="S131" s="16">
        <f t="shared" si="57"/>
        <v>-8.3333333333333315E-2</v>
      </c>
      <c r="T131" s="22">
        <f t="shared" si="63"/>
        <v>0</v>
      </c>
      <c r="U131" s="21">
        <f t="shared" si="49"/>
        <v>2.083333333333337E-2</v>
      </c>
      <c r="V131" s="22">
        <f t="shared" si="64"/>
        <v>2.083333333333337E-2</v>
      </c>
      <c r="W131" s="24">
        <f t="shared" si="58"/>
        <v>2.083333333333337E-2</v>
      </c>
      <c r="X131" s="21">
        <f t="shared" si="59"/>
        <v>2.083333333333337E-2</v>
      </c>
      <c r="Y131" s="21">
        <f t="shared" si="60"/>
        <v>0.41666666666666663</v>
      </c>
      <c r="Z131" s="69">
        <f t="shared" si="61"/>
        <v>0.41666666666666663</v>
      </c>
      <c r="AA131" s="25">
        <f t="shared" si="62"/>
        <v>0.41666666666666663</v>
      </c>
    </row>
    <row r="132" spans="2:27" ht="15.75" thickBot="1">
      <c r="B132" s="215"/>
      <c r="C132" s="262"/>
      <c r="D132" s="20">
        <v>43961</v>
      </c>
      <c r="E132" s="66" t="s">
        <v>39</v>
      </c>
      <c r="F132" s="3">
        <v>0.33333333333333331</v>
      </c>
      <c r="G132" s="3">
        <v>0.8125</v>
      </c>
      <c r="H132" s="3">
        <v>0</v>
      </c>
      <c r="I132" s="5">
        <f>(O132+X132)</f>
        <v>0.47916666666666669</v>
      </c>
      <c r="J132" s="5">
        <f t="shared" si="50"/>
        <v>0.47916666666666669</v>
      </c>
      <c r="K132" s="21">
        <f t="shared" si="51"/>
        <v>0.45833333333333331</v>
      </c>
      <c r="L132" s="22">
        <f t="shared" si="47"/>
        <v>0.45833333333333331</v>
      </c>
      <c r="M132" s="22">
        <f t="shared" si="48"/>
        <v>-4.1666666666666685E-2</v>
      </c>
      <c r="N132" s="22">
        <f t="shared" si="52"/>
        <v>0</v>
      </c>
      <c r="O132" s="22">
        <f t="shared" si="53"/>
        <v>0.45833333333333331</v>
      </c>
      <c r="P132" s="22">
        <f t="shared" si="54"/>
        <v>-2.083333333333337E-2</v>
      </c>
      <c r="Q132" s="22">
        <f t="shared" si="55"/>
        <v>0</v>
      </c>
      <c r="R132" s="23">
        <f t="shared" si="56"/>
        <v>0</v>
      </c>
      <c r="S132" s="16">
        <f t="shared" si="57"/>
        <v>-4.166666666666663E-2</v>
      </c>
      <c r="T132" s="22">
        <f t="shared" si="63"/>
        <v>0</v>
      </c>
      <c r="U132" s="21">
        <f t="shared" si="49"/>
        <v>2.083333333333337E-2</v>
      </c>
      <c r="V132" s="22">
        <f t="shared" si="64"/>
        <v>2.083333333333337E-2</v>
      </c>
      <c r="W132" s="24">
        <f t="shared" si="58"/>
        <v>2.083333333333337E-2</v>
      </c>
      <c r="X132" s="21">
        <f t="shared" si="59"/>
        <v>2.083333333333337E-2</v>
      </c>
      <c r="Y132" s="21">
        <f t="shared" si="60"/>
        <v>0.45833333333333331</v>
      </c>
      <c r="Z132" s="69">
        <f t="shared" si="61"/>
        <v>0.45833333333333331</v>
      </c>
      <c r="AA132" s="25">
        <f t="shared" si="62"/>
        <v>0.45833333333333331</v>
      </c>
    </row>
    <row r="133" spans="2:27" ht="15.75" thickBot="1">
      <c r="B133" s="215"/>
      <c r="C133" s="262"/>
      <c r="D133" s="27">
        <v>43962</v>
      </c>
      <c r="E133" s="66" t="s">
        <v>39</v>
      </c>
      <c r="F133" s="3">
        <v>0.33333333333333331</v>
      </c>
      <c r="G133" s="3">
        <v>0.8125</v>
      </c>
      <c r="H133" s="3">
        <v>0</v>
      </c>
      <c r="I133" s="5"/>
      <c r="J133" s="5">
        <f t="shared" si="50"/>
        <v>0</v>
      </c>
      <c r="K133" s="21">
        <f t="shared" si="51"/>
        <v>0.45833333333333331</v>
      </c>
      <c r="L133" s="22">
        <f t="shared" si="47"/>
        <v>0.45833333333333331</v>
      </c>
      <c r="M133" s="22">
        <f t="shared" si="48"/>
        <v>-4.1666666666666685E-2</v>
      </c>
      <c r="N133" s="22">
        <f t="shared" si="52"/>
        <v>0</v>
      </c>
      <c r="O133" s="22">
        <f t="shared" si="53"/>
        <v>0.45833333333333331</v>
      </c>
      <c r="P133" s="22">
        <f t="shared" si="54"/>
        <v>0.45833333333333331</v>
      </c>
      <c r="Q133" s="22">
        <f t="shared" si="55"/>
        <v>0.45833333333333331</v>
      </c>
      <c r="R133" s="23">
        <f t="shared" si="56"/>
        <v>0.45833333333333331</v>
      </c>
      <c r="S133" s="16">
        <f t="shared" si="57"/>
        <v>-4.166666666666663E-2</v>
      </c>
      <c r="T133" s="22">
        <f t="shared" si="63"/>
        <v>0</v>
      </c>
      <c r="U133" s="21">
        <f t="shared" si="49"/>
        <v>2.083333333333337E-2</v>
      </c>
      <c r="V133" s="22">
        <f t="shared" si="64"/>
        <v>2.083333333333337E-2</v>
      </c>
      <c r="W133" s="24">
        <f t="shared" si="58"/>
        <v>2.083333333333337E-2</v>
      </c>
      <c r="X133" s="21">
        <f t="shared" si="59"/>
        <v>2.083333333333337E-2</v>
      </c>
      <c r="Y133" s="21">
        <f t="shared" si="60"/>
        <v>-2.083333333333337E-2</v>
      </c>
      <c r="Z133" s="69">
        <f t="shared" si="61"/>
        <v>2.083333333333337E-2</v>
      </c>
      <c r="AA133" s="25">
        <f t="shared" si="62"/>
        <v>2.083333333333337E-2</v>
      </c>
    </row>
    <row r="134" spans="2:27" ht="15.75" thickBot="1">
      <c r="B134" s="215"/>
      <c r="C134" s="262"/>
      <c r="D134" s="27">
        <v>43963</v>
      </c>
      <c r="E134" s="66" t="s">
        <v>39</v>
      </c>
      <c r="F134" s="3">
        <v>0.20833333333333334</v>
      </c>
      <c r="G134" s="3">
        <v>0.8125</v>
      </c>
      <c r="H134" s="3">
        <v>0</v>
      </c>
      <c r="I134" s="5"/>
      <c r="J134" s="5">
        <f t="shared" si="50"/>
        <v>0</v>
      </c>
      <c r="K134" s="21">
        <f t="shared" si="51"/>
        <v>0.49999999999999989</v>
      </c>
      <c r="L134" s="22">
        <f t="shared" si="47"/>
        <v>0.49999999999999989</v>
      </c>
      <c r="M134" s="22">
        <f t="shared" si="48"/>
        <v>-1.1102230246251565E-16</v>
      </c>
      <c r="N134" s="22">
        <f t="shared" si="52"/>
        <v>0</v>
      </c>
      <c r="O134" s="22">
        <f t="shared" si="53"/>
        <v>0.49999999999999989</v>
      </c>
      <c r="P134" s="22">
        <f t="shared" si="54"/>
        <v>0.49999999999999989</v>
      </c>
      <c r="Q134" s="22">
        <f t="shared" si="55"/>
        <v>0.49999999999999989</v>
      </c>
      <c r="R134" s="23">
        <f t="shared" si="56"/>
        <v>0.49999999999999989</v>
      </c>
      <c r="S134" s="16">
        <f t="shared" si="57"/>
        <v>8.3333333333333343E-2</v>
      </c>
      <c r="T134" s="22">
        <f t="shared" si="63"/>
        <v>8.3333333333333343E-2</v>
      </c>
      <c r="U134" s="21">
        <f t="shared" si="49"/>
        <v>2.083333333333337E-2</v>
      </c>
      <c r="V134" s="22">
        <f t="shared" si="64"/>
        <v>2.083333333333337E-2</v>
      </c>
      <c r="W134" s="24">
        <f t="shared" si="58"/>
        <v>0.10416666666666671</v>
      </c>
      <c r="X134" s="21">
        <f t="shared" si="59"/>
        <v>0.10416666666666671</v>
      </c>
      <c r="Y134" s="21">
        <f t="shared" si="60"/>
        <v>-0.10416666666666671</v>
      </c>
      <c r="Z134" s="69">
        <f t="shared" si="61"/>
        <v>0.10416666666666671</v>
      </c>
      <c r="AA134" s="25">
        <f t="shared" si="62"/>
        <v>0.10416666666666671</v>
      </c>
    </row>
    <row r="135" spans="2:27" ht="15.75" thickBot="1">
      <c r="B135" s="215"/>
      <c r="C135" s="262"/>
      <c r="D135" s="27">
        <v>43964</v>
      </c>
      <c r="E135" s="66" t="s">
        <v>39</v>
      </c>
      <c r="F135" s="3">
        <v>0.33333333333333331</v>
      </c>
      <c r="G135" s="3">
        <v>0.8125</v>
      </c>
      <c r="H135" s="3">
        <v>0</v>
      </c>
      <c r="I135" s="5"/>
      <c r="J135" s="5">
        <f t="shared" si="50"/>
        <v>0</v>
      </c>
      <c r="K135" s="21">
        <f t="shared" si="51"/>
        <v>0.45833333333333331</v>
      </c>
      <c r="L135" s="22">
        <f t="shared" si="47"/>
        <v>0.45833333333333331</v>
      </c>
      <c r="M135" s="22">
        <f t="shared" si="48"/>
        <v>-4.1666666666666685E-2</v>
      </c>
      <c r="N135" s="22">
        <f t="shared" si="52"/>
        <v>0</v>
      </c>
      <c r="O135" s="22">
        <f t="shared" si="53"/>
        <v>0.45833333333333331</v>
      </c>
      <c r="P135" s="22">
        <f t="shared" si="54"/>
        <v>0.45833333333333331</v>
      </c>
      <c r="Q135" s="22">
        <f t="shared" si="55"/>
        <v>0.45833333333333331</v>
      </c>
      <c r="R135" s="23">
        <f t="shared" si="56"/>
        <v>0.45833333333333331</v>
      </c>
      <c r="S135" s="16">
        <f t="shared" si="57"/>
        <v>-4.166666666666663E-2</v>
      </c>
      <c r="T135" s="22">
        <f t="shared" si="63"/>
        <v>0</v>
      </c>
      <c r="U135" s="21">
        <f t="shared" si="49"/>
        <v>2.083333333333337E-2</v>
      </c>
      <c r="V135" s="22">
        <f t="shared" si="64"/>
        <v>2.083333333333337E-2</v>
      </c>
      <c r="W135" s="24">
        <f t="shared" si="58"/>
        <v>2.083333333333337E-2</v>
      </c>
      <c r="X135" s="21">
        <f t="shared" si="59"/>
        <v>2.083333333333337E-2</v>
      </c>
      <c r="Y135" s="21">
        <f t="shared" si="60"/>
        <v>-2.083333333333337E-2</v>
      </c>
      <c r="Z135" s="69">
        <f t="shared" si="61"/>
        <v>2.083333333333337E-2</v>
      </c>
      <c r="AA135" s="25">
        <f t="shared" si="62"/>
        <v>2.083333333333337E-2</v>
      </c>
    </row>
    <row r="136" spans="2:27" ht="15.75" thickBot="1">
      <c r="B136" s="215"/>
      <c r="C136" s="262"/>
      <c r="D136" s="27">
        <v>43965</v>
      </c>
      <c r="E136" s="66" t="s">
        <v>39</v>
      </c>
      <c r="F136" s="3">
        <v>0.33333333333333331</v>
      </c>
      <c r="G136" s="3">
        <v>0.8125</v>
      </c>
      <c r="H136" s="3">
        <v>0</v>
      </c>
      <c r="I136" s="5"/>
      <c r="J136" s="5">
        <f t="shared" si="50"/>
        <v>0</v>
      </c>
      <c r="K136" s="21">
        <f t="shared" si="51"/>
        <v>0.45833333333333331</v>
      </c>
      <c r="L136" s="22">
        <f t="shared" si="47"/>
        <v>0.45833333333333331</v>
      </c>
      <c r="M136" s="22">
        <f t="shared" si="48"/>
        <v>-4.1666666666666685E-2</v>
      </c>
      <c r="N136" s="22">
        <f t="shared" si="52"/>
        <v>0</v>
      </c>
      <c r="O136" s="22">
        <f t="shared" si="53"/>
        <v>0.45833333333333331</v>
      </c>
      <c r="P136" s="22">
        <f t="shared" si="54"/>
        <v>0.45833333333333331</v>
      </c>
      <c r="Q136" s="22">
        <f t="shared" si="55"/>
        <v>0.45833333333333331</v>
      </c>
      <c r="R136" s="23">
        <f t="shared" si="56"/>
        <v>0.45833333333333331</v>
      </c>
      <c r="S136" s="16">
        <f t="shared" si="57"/>
        <v>-4.166666666666663E-2</v>
      </c>
      <c r="T136" s="22">
        <f t="shared" si="63"/>
        <v>0</v>
      </c>
      <c r="U136" s="21">
        <f t="shared" si="49"/>
        <v>2.083333333333337E-2</v>
      </c>
      <c r="V136" s="22">
        <f t="shared" si="64"/>
        <v>2.083333333333337E-2</v>
      </c>
      <c r="W136" s="24">
        <f t="shared" si="58"/>
        <v>2.083333333333337E-2</v>
      </c>
      <c r="X136" s="21">
        <f t="shared" si="59"/>
        <v>2.083333333333337E-2</v>
      </c>
      <c r="Y136" s="21">
        <f t="shared" si="60"/>
        <v>-2.083333333333337E-2</v>
      </c>
      <c r="Z136" s="69">
        <f t="shared" si="61"/>
        <v>2.083333333333337E-2</v>
      </c>
      <c r="AA136" s="25">
        <f t="shared" si="62"/>
        <v>2.083333333333337E-2</v>
      </c>
    </row>
    <row r="137" spans="2:27" ht="15.75" thickBot="1">
      <c r="B137" s="28" t="s">
        <v>9</v>
      </c>
      <c r="C137" s="262"/>
      <c r="D137" s="27">
        <v>43966</v>
      </c>
      <c r="E137" s="66" t="s">
        <v>39</v>
      </c>
      <c r="F137" s="3">
        <v>0.25</v>
      </c>
      <c r="G137" s="3">
        <v>0.8125</v>
      </c>
      <c r="H137" s="3">
        <v>0</v>
      </c>
      <c r="I137" s="5"/>
      <c r="J137" s="5">
        <f t="shared" si="50"/>
        <v>0</v>
      </c>
      <c r="K137" s="21">
        <f t="shared" si="51"/>
        <v>0.49999999999999994</v>
      </c>
      <c r="L137" s="22">
        <f t="shared" si="47"/>
        <v>0.49999999999999994</v>
      </c>
      <c r="M137" s="22">
        <f t="shared" si="48"/>
        <v>-5.5511151231257827E-17</v>
      </c>
      <c r="N137" s="22">
        <f t="shared" si="52"/>
        <v>0</v>
      </c>
      <c r="O137" s="22">
        <f t="shared" si="53"/>
        <v>0.49999999999999994</v>
      </c>
      <c r="P137" s="22">
        <f t="shared" si="54"/>
        <v>0.49999999999999994</v>
      </c>
      <c r="Q137" s="22">
        <f t="shared" si="55"/>
        <v>0.49999999999999994</v>
      </c>
      <c r="R137" s="23">
        <f t="shared" si="56"/>
        <v>0.49999999999999994</v>
      </c>
      <c r="S137" s="16">
        <f t="shared" si="57"/>
        <v>4.1666666666666685E-2</v>
      </c>
      <c r="T137" s="22">
        <f t="shared" si="63"/>
        <v>4.1666666666666685E-2</v>
      </c>
      <c r="U137" s="21">
        <f t="shared" si="49"/>
        <v>2.083333333333337E-2</v>
      </c>
      <c r="V137" s="22">
        <f t="shared" si="64"/>
        <v>2.083333333333337E-2</v>
      </c>
      <c r="W137" s="24">
        <f t="shared" si="58"/>
        <v>6.2500000000000056E-2</v>
      </c>
      <c r="X137" s="21">
        <f t="shared" si="59"/>
        <v>6.2500000000000056E-2</v>
      </c>
      <c r="Y137" s="21">
        <f t="shared" si="60"/>
        <v>-6.2500000000000056E-2</v>
      </c>
      <c r="Z137" s="69">
        <f t="shared" si="61"/>
        <v>6.2500000000000056E-2</v>
      </c>
      <c r="AA137" s="25">
        <f t="shared" si="62"/>
        <v>6.2500000000000056E-2</v>
      </c>
    </row>
    <row r="138" spans="2:27" ht="15.75" thickBot="1">
      <c r="B138" s="215">
        <f>SUM(AA123:AA153)</f>
        <v>6.5833333333333304</v>
      </c>
      <c r="C138" s="262"/>
      <c r="D138" s="20">
        <v>43967</v>
      </c>
      <c r="E138" s="66" t="s">
        <v>39</v>
      </c>
      <c r="F138" s="3">
        <v>0.33333333333333331</v>
      </c>
      <c r="G138" s="3">
        <v>0.8125</v>
      </c>
      <c r="H138" s="3">
        <v>0</v>
      </c>
      <c r="I138" s="5">
        <f>(O138+X138)</f>
        <v>0.47916666666666669</v>
      </c>
      <c r="J138" s="5">
        <f t="shared" si="50"/>
        <v>0.47916666666666669</v>
      </c>
      <c r="K138" s="21">
        <f t="shared" si="51"/>
        <v>0.45833333333333331</v>
      </c>
      <c r="L138" s="22">
        <f t="shared" si="47"/>
        <v>0.45833333333333331</v>
      </c>
      <c r="M138" s="22">
        <f t="shared" si="48"/>
        <v>-4.1666666666666685E-2</v>
      </c>
      <c r="N138" s="22">
        <f t="shared" si="52"/>
        <v>0</v>
      </c>
      <c r="O138" s="22">
        <f t="shared" si="53"/>
        <v>0.45833333333333331</v>
      </c>
      <c r="P138" s="22">
        <f t="shared" si="54"/>
        <v>-2.083333333333337E-2</v>
      </c>
      <c r="Q138" s="22">
        <f t="shared" si="55"/>
        <v>0</v>
      </c>
      <c r="R138" s="23">
        <f t="shared" si="56"/>
        <v>0</v>
      </c>
      <c r="S138" s="16">
        <f t="shared" si="57"/>
        <v>-4.166666666666663E-2</v>
      </c>
      <c r="T138" s="22">
        <f t="shared" si="63"/>
        <v>0</v>
      </c>
      <c r="U138" s="21">
        <f t="shared" si="49"/>
        <v>2.083333333333337E-2</v>
      </c>
      <c r="V138" s="22">
        <f t="shared" si="64"/>
        <v>2.083333333333337E-2</v>
      </c>
      <c r="W138" s="24">
        <f t="shared" si="58"/>
        <v>2.083333333333337E-2</v>
      </c>
      <c r="X138" s="21">
        <f t="shared" si="59"/>
        <v>2.083333333333337E-2</v>
      </c>
      <c r="Y138" s="21">
        <f t="shared" si="60"/>
        <v>0.45833333333333331</v>
      </c>
      <c r="Z138" s="69">
        <f t="shared" si="61"/>
        <v>0.45833333333333331</v>
      </c>
      <c r="AA138" s="25">
        <f t="shared" si="62"/>
        <v>0.45833333333333331</v>
      </c>
    </row>
    <row r="139" spans="2:27" ht="15.75" thickBot="1">
      <c r="B139" s="215"/>
      <c r="C139" s="262"/>
      <c r="D139" s="20">
        <v>43968</v>
      </c>
      <c r="E139" s="66" t="s">
        <v>39</v>
      </c>
      <c r="F139" s="3">
        <v>0.33333333333333331</v>
      </c>
      <c r="G139" s="3">
        <v>0.8125</v>
      </c>
      <c r="H139" s="3">
        <v>0</v>
      </c>
      <c r="I139" s="5">
        <f>(O139+X139)</f>
        <v>0.47916666666666669</v>
      </c>
      <c r="J139" s="5">
        <f t="shared" si="50"/>
        <v>0.47916666666666669</v>
      </c>
      <c r="K139" s="21">
        <f t="shared" si="51"/>
        <v>0.45833333333333331</v>
      </c>
      <c r="L139" s="22">
        <f t="shared" si="47"/>
        <v>0.45833333333333331</v>
      </c>
      <c r="M139" s="22">
        <f t="shared" si="48"/>
        <v>-4.1666666666666685E-2</v>
      </c>
      <c r="N139" s="22">
        <f t="shared" si="52"/>
        <v>0</v>
      </c>
      <c r="O139" s="22">
        <f t="shared" si="53"/>
        <v>0.45833333333333331</v>
      </c>
      <c r="P139" s="22">
        <f t="shared" si="54"/>
        <v>-2.083333333333337E-2</v>
      </c>
      <c r="Q139" s="22">
        <f t="shared" si="55"/>
        <v>0</v>
      </c>
      <c r="R139" s="23">
        <f t="shared" si="56"/>
        <v>0</v>
      </c>
      <c r="S139" s="16">
        <f t="shared" si="57"/>
        <v>-4.166666666666663E-2</v>
      </c>
      <c r="T139" s="22">
        <f t="shared" si="63"/>
        <v>0</v>
      </c>
      <c r="U139" s="21">
        <f t="shared" si="49"/>
        <v>2.083333333333337E-2</v>
      </c>
      <c r="V139" s="22">
        <f t="shared" si="64"/>
        <v>2.083333333333337E-2</v>
      </c>
      <c r="W139" s="24">
        <f t="shared" si="58"/>
        <v>2.083333333333337E-2</v>
      </c>
      <c r="X139" s="21">
        <f t="shared" si="59"/>
        <v>2.083333333333337E-2</v>
      </c>
      <c r="Y139" s="21">
        <f t="shared" si="60"/>
        <v>0.45833333333333331</v>
      </c>
      <c r="Z139" s="69">
        <f t="shared" si="61"/>
        <v>0.45833333333333331</v>
      </c>
      <c r="AA139" s="25">
        <f t="shared" si="62"/>
        <v>0.45833333333333331</v>
      </c>
    </row>
    <row r="140" spans="2:27" ht="15.75" thickBot="1">
      <c r="B140" s="215"/>
      <c r="C140" s="262"/>
      <c r="D140" s="27">
        <v>43969</v>
      </c>
      <c r="E140" s="66" t="s">
        <v>39</v>
      </c>
      <c r="F140" s="3">
        <v>0.33333333333333331</v>
      </c>
      <c r="G140" s="3">
        <v>0.8125</v>
      </c>
      <c r="H140" s="3">
        <v>0</v>
      </c>
      <c r="I140" s="5"/>
      <c r="J140" s="5">
        <f t="shared" si="50"/>
        <v>0</v>
      </c>
      <c r="K140" s="21">
        <f t="shared" si="51"/>
        <v>0.45833333333333331</v>
      </c>
      <c r="L140" s="22">
        <f t="shared" si="47"/>
        <v>0.45833333333333331</v>
      </c>
      <c r="M140" s="22">
        <f t="shared" si="48"/>
        <v>-4.1666666666666685E-2</v>
      </c>
      <c r="N140" s="22">
        <f t="shared" si="52"/>
        <v>0</v>
      </c>
      <c r="O140" s="22">
        <f t="shared" si="53"/>
        <v>0.45833333333333331</v>
      </c>
      <c r="P140" s="22">
        <f t="shared" si="54"/>
        <v>0.45833333333333331</v>
      </c>
      <c r="Q140" s="22">
        <f t="shared" si="55"/>
        <v>0.45833333333333331</v>
      </c>
      <c r="R140" s="23">
        <f t="shared" si="56"/>
        <v>0.45833333333333331</v>
      </c>
      <c r="S140" s="16">
        <f t="shared" si="57"/>
        <v>-4.166666666666663E-2</v>
      </c>
      <c r="T140" s="22">
        <f t="shared" si="63"/>
        <v>0</v>
      </c>
      <c r="U140" s="21">
        <f t="shared" si="49"/>
        <v>2.083333333333337E-2</v>
      </c>
      <c r="V140" s="22">
        <f t="shared" si="64"/>
        <v>2.083333333333337E-2</v>
      </c>
      <c r="W140" s="24">
        <f t="shared" si="58"/>
        <v>2.083333333333337E-2</v>
      </c>
      <c r="X140" s="21">
        <f t="shared" si="59"/>
        <v>2.083333333333337E-2</v>
      </c>
      <c r="Y140" s="21">
        <f t="shared" si="60"/>
        <v>-2.083333333333337E-2</v>
      </c>
      <c r="Z140" s="69">
        <f t="shared" si="61"/>
        <v>2.083333333333337E-2</v>
      </c>
      <c r="AA140" s="25">
        <f t="shared" si="62"/>
        <v>2.083333333333337E-2</v>
      </c>
    </row>
    <row r="141" spans="2:27" ht="15.75" thickBot="1">
      <c r="B141" s="215"/>
      <c r="C141" s="262"/>
      <c r="D141" s="27">
        <v>43970</v>
      </c>
      <c r="E141" s="66" t="s">
        <v>39</v>
      </c>
      <c r="F141" s="3">
        <v>0.33333333333333331</v>
      </c>
      <c r="G141" s="3">
        <v>0.8125</v>
      </c>
      <c r="H141" s="3">
        <v>0</v>
      </c>
      <c r="I141" s="5"/>
      <c r="J141" s="5">
        <f t="shared" si="50"/>
        <v>0</v>
      </c>
      <c r="K141" s="21">
        <f t="shared" si="51"/>
        <v>0.45833333333333331</v>
      </c>
      <c r="L141" s="22">
        <f t="shared" si="47"/>
        <v>0.45833333333333331</v>
      </c>
      <c r="M141" s="22">
        <f t="shared" si="48"/>
        <v>-4.1666666666666685E-2</v>
      </c>
      <c r="N141" s="22">
        <f t="shared" si="52"/>
        <v>0</v>
      </c>
      <c r="O141" s="22">
        <f t="shared" si="53"/>
        <v>0.45833333333333331</v>
      </c>
      <c r="P141" s="22">
        <f t="shared" si="54"/>
        <v>0.45833333333333331</v>
      </c>
      <c r="Q141" s="22">
        <f t="shared" si="55"/>
        <v>0.45833333333333331</v>
      </c>
      <c r="R141" s="23">
        <f t="shared" si="56"/>
        <v>0.45833333333333331</v>
      </c>
      <c r="S141" s="16">
        <f t="shared" si="57"/>
        <v>-4.166666666666663E-2</v>
      </c>
      <c r="T141" s="22">
        <f t="shared" si="63"/>
        <v>0</v>
      </c>
      <c r="U141" s="21">
        <f t="shared" si="49"/>
        <v>2.083333333333337E-2</v>
      </c>
      <c r="V141" s="22">
        <f t="shared" si="64"/>
        <v>2.083333333333337E-2</v>
      </c>
      <c r="W141" s="24">
        <f t="shared" si="58"/>
        <v>2.083333333333337E-2</v>
      </c>
      <c r="X141" s="21">
        <f t="shared" si="59"/>
        <v>2.083333333333337E-2</v>
      </c>
      <c r="Y141" s="21">
        <f t="shared" si="60"/>
        <v>-2.083333333333337E-2</v>
      </c>
      <c r="Z141" s="69">
        <f t="shared" si="61"/>
        <v>2.083333333333337E-2</v>
      </c>
      <c r="AA141" s="25">
        <f t="shared" si="62"/>
        <v>2.083333333333337E-2</v>
      </c>
    </row>
    <row r="142" spans="2:27" ht="15.75" thickBot="1">
      <c r="B142" s="215"/>
      <c r="C142" s="262"/>
      <c r="D142" s="27">
        <v>43971</v>
      </c>
      <c r="E142" s="66" t="s">
        <v>39</v>
      </c>
      <c r="F142" s="3">
        <v>0.33333333333333331</v>
      </c>
      <c r="G142" s="3">
        <v>0.8125</v>
      </c>
      <c r="H142" s="3">
        <v>0</v>
      </c>
      <c r="I142" s="5"/>
      <c r="J142" s="5">
        <f t="shared" si="50"/>
        <v>0</v>
      </c>
      <c r="K142" s="21">
        <f t="shared" si="51"/>
        <v>0.45833333333333331</v>
      </c>
      <c r="L142" s="22">
        <f t="shared" si="47"/>
        <v>0.45833333333333331</v>
      </c>
      <c r="M142" s="22">
        <f t="shared" si="48"/>
        <v>-4.1666666666666685E-2</v>
      </c>
      <c r="N142" s="22">
        <f t="shared" si="52"/>
        <v>0</v>
      </c>
      <c r="O142" s="22">
        <f t="shared" si="53"/>
        <v>0.45833333333333331</v>
      </c>
      <c r="P142" s="22">
        <f t="shared" si="54"/>
        <v>0.45833333333333331</v>
      </c>
      <c r="Q142" s="22">
        <f t="shared" si="55"/>
        <v>0.45833333333333331</v>
      </c>
      <c r="R142" s="23">
        <f t="shared" si="56"/>
        <v>0.45833333333333331</v>
      </c>
      <c r="S142" s="16">
        <f t="shared" si="57"/>
        <v>-4.166666666666663E-2</v>
      </c>
      <c r="T142" s="22">
        <f t="shared" si="63"/>
        <v>0</v>
      </c>
      <c r="U142" s="21">
        <f t="shared" si="49"/>
        <v>2.083333333333337E-2</v>
      </c>
      <c r="V142" s="22">
        <f t="shared" si="64"/>
        <v>2.083333333333337E-2</v>
      </c>
      <c r="W142" s="24">
        <f t="shared" si="58"/>
        <v>2.083333333333337E-2</v>
      </c>
      <c r="X142" s="21">
        <f t="shared" si="59"/>
        <v>2.083333333333337E-2</v>
      </c>
      <c r="Y142" s="21">
        <f t="shared" si="60"/>
        <v>-2.083333333333337E-2</v>
      </c>
      <c r="Z142" s="69">
        <f t="shared" si="61"/>
        <v>2.083333333333337E-2</v>
      </c>
      <c r="AA142" s="25">
        <f t="shared" si="62"/>
        <v>2.083333333333337E-2</v>
      </c>
    </row>
    <row r="143" spans="2:27" ht="15.75" thickBot="1">
      <c r="B143" s="215"/>
      <c r="C143" s="262"/>
      <c r="D143" s="20">
        <v>43972</v>
      </c>
      <c r="E143" s="66" t="s">
        <v>39</v>
      </c>
      <c r="F143" s="3">
        <v>0.33333333333333331</v>
      </c>
      <c r="G143" s="3">
        <v>0.8125</v>
      </c>
      <c r="H143" s="3">
        <v>0</v>
      </c>
      <c r="I143" s="5">
        <f>(O143+X143)</f>
        <v>0.47916666666666669</v>
      </c>
      <c r="J143" s="5">
        <f t="shared" si="50"/>
        <v>0.47916666666666669</v>
      </c>
      <c r="K143" s="21">
        <f t="shared" si="51"/>
        <v>0.45833333333333331</v>
      </c>
      <c r="L143" s="22">
        <f t="shared" si="47"/>
        <v>0.45833333333333331</v>
      </c>
      <c r="M143" s="22">
        <f t="shared" si="48"/>
        <v>-4.1666666666666685E-2</v>
      </c>
      <c r="N143" s="22">
        <f t="shared" si="52"/>
        <v>0</v>
      </c>
      <c r="O143" s="22">
        <f t="shared" si="53"/>
        <v>0.45833333333333331</v>
      </c>
      <c r="P143" s="22">
        <f t="shared" si="54"/>
        <v>-2.083333333333337E-2</v>
      </c>
      <c r="Q143" s="22">
        <f t="shared" si="55"/>
        <v>0</v>
      </c>
      <c r="R143" s="23">
        <f t="shared" si="56"/>
        <v>0</v>
      </c>
      <c r="S143" s="16">
        <f t="shared" si="57"/>
        <v>-4.166666666666663E-2</v>
      </c>
      <c r="T143" s="22">
        <f t="shared" si="63"/>
        <v>0</v>
      </c>
      <c r="U143" s="21">
        <f t="shared" si="49"/>
        <v>2.083333333333337E-2</v>
      </c>
      <c r="V143" s="22">
        <f t="shared" si="64"/>
        <v>2.083333333333337E-2</v>
      </c>
      <c r="W143" s="24">
        <f t="shared" si="58"/>
        <v>2.083333333333337E-2</v>
      </c>
      <c r="X143" s="21">
        <f t="shared" si="59"/>
        <v>2.083333333333337E-2</v>
      </c>
      <c r="Y143" s="21">
        <f t="shared" si="60"/>
        <v>0.45833333333333331</v>
      </c>
      <c r="Z143" s="69">
        <f t="shared" si="61"/>
        <v>0.45833333333333331</v>
      </c>
      <c r="AA143" s="25">
        <f t="shared" si="62"/>
        <v>0.45833333333333331</v>
      </c>
    </row>
    <row r="144" spans="2:27" ht="15.75" thickBot="1">
      <c r="B144" s="215"/>
      <c r="C144" s="262"/>
      <c r="D144" s="27">
        <v>43973</v>
      </c>
      <c r="E144" s="66" t="s">
        <v>39</v>
      </c>
      <c r="F144" s="3">
        <v>0.25</v>
      </c>
      <c r="G144" s="3">
        <v>0.8125</v>
      </c>
      <c r="H144" s="3">
        <v>0</v>
      </c>
      <c r="I144" s="5"/>
      <c r="J144" s="5">
        <f t="shared" si="50"/>
        <v>0</v>
      </c>
      <c r="K144" s="21">
        <f t="shared" si="51"/>
        <v>0.49999999999999994</v>
      </c>
      <c r="L144" s="22">
        <f t="shared" si="47"/>
        <v>0.49999999999999994</v>
      </c>
      <c r="M144" s="22">
        <f t="shared" si="48"/>
        <v>-5.5511151231257827E-17</v>
      </c>
      <c r="N144" s="22">
        <f t="shared" si="52"/>
        <v>0</v>
      </c>
      <c r="O144" s="22">
        <f t="shared" si="53"/>
        <v>0.49999999999999994</v>
      </c>
      <c r="P144" s="22">
        <f t="shared" si="54"/>
        <v>0.49999999999999994</v>
      </c>
      <c r="Q144" s="22">
        <f t="shared" si="55"/>
        <v>0.49999999999999994</v>
      </c>
      <c r="R144" s="23">
        <f t="shared" si="56"/>
        <v>0.49999999999999994</v>
      </c>
      <c r="S144" s="16">
        <f t="shared" si="57"/>
        <v>4.1666666666666685E-2</v>
      </c>
      <c r="T144" s="22">
        <f t="shared" si="63"/>
        <v>4.1666666666666685E-2</v>
      </c>
      <c r="U144" s="21">
        <f t="shared" si="49"/>
        <v>2.083333333333337E-2</v>
      </c>
      <c r="V144" s="22">
        <f t="shared" si="64"/>
        <v>2.083333333333337E-2</v>
      </c>
      <c r="W144" s="24">
        <f t="shared" si="58"/>
        <v>6.2500000000000056E-2</v>
      </c>
      <c r="X144" s="21">
        <f t="shared" si="59"/>
        <v>6.2500000000000056E-2</v>
      </c>
      <c r="Y144" s="21">
        <f t="shared" si="60"/>
        <v>-6.2500000000000056E-2</v>
      </c>
      <c r="Z144" s="69">
        <f t="shared" si="61"/>
        <v>6.2500000000000056E-2</v>
      </c>
      <c r="AA144" s="25">
        <f t="shared" si="62"/>
        <v>6.2500000000000056E-2</v>
      </c>
    </row>
    <row r="145" spans="2:27" ht="15.75" thickBot="1">
      <c r="B145" s="215"/>
      <c r="C145" s="262"/>
      <c r="D145" s="20">
        <v>43974</v>
      </c>
      <c r="E145" s="66" t="s">
        <v>39</v>
      </c>
      <c r="F145" s="3">
        <v>0.33333333333333331</v>
      </c>
      <c r="G145" s="3">
        <v>0.8125</v>
      </c>
      <c r="H145" s="3">
        <v>0</v>
      </c>
      <c r="I145" s="5">
        <f>(O145+X145)</f>
        <v>0.47916666666666669</v>
      </c>
      <c r="J145" s="5">
        <f t="shared" si="50"/>
        <v>0.47916666666666669</v>
      </c>
      <c r="K145" s="21">
        <f t="shared" si="51"/>
        <v>0.45833333333333331</v>
      </c>
      <c r="L145" s="22">
        <f t="shared" si="47"/>
        <v>0.45833333333333331</v>
      </c>
      <c r="M145" s="22">
        <f t="shared" si="48"/>
        <v>-4.1666666666666685E-2</v>
      </c>
      <c r="N145" s="22">
        <f t="shared" si="52"/>
        <v>0</v>
      </c>
      <c r="O145" s="22">
        <f t="shared" si="53"/>
        <v>0.45833333333333331</v>
      </c>
      <c r="P145" s="22">
        <f t="shared" si="54"/>
        <v>-2.083333333333337E-2</v>
      </c>
      <c r="Q145" s="22">
        <f t="shared" si="55"/>
        <v>0</v>
      </c>
      <c r="R145" s="23">
        <f t="shared" si="56"/>
        <v>0</v>
      </c>
      <c r="S145" s="16">
        <f t="shared" si="57"/>
        <v>-4.166666666666663E-2</v>
      </c>
      <c r="T145" s="22">
        <f t="shared" si="63"/>
        <v>0</v>
      </c>
      <c r="U145" s="21">
        <f t="shared" si="49"/>
        <v>2.083333333333337E-2</v>
      </c>
      <c r="V145" s="22">
        <f t="shared" si="64"/>
        <v>2.083333333333337E-2</v>
      </c>
      <c r="W145" s="24">
        <f t="shared" si="58"/>
        <v>2.083333333333337E-2</v>
      </c>
      <c r="X145" s="21">
        <f t="shared" si="59"/>
        <v>2.083333333333337E-2</v>
      </c>
      <c r="Y145" s="21">
        <f t="shared" si="60"/>
        <v>0.45833333333333331</v>
      </c>
      <c r="Z145" s="69">
        <f t="shared" si="61"/>
        <v>0.45833333333333331</v>
      </c>
      <c r="AA145" s="25">
        <f t="shared" si="62"/>
        <v>0.45833333333333331</v>
      </c>
    </row>
    <row r="146" spans="2:27" ht="15.75" thickBot="1">
      <c r="B146" s="215"/>
      <c r="C146" s="262"/>
      <c r="D146" s="20">
        <v>43975</v>
      </c>
      <c r="E146" s="66" t="s">
        <v>39</v>
      </c>
      <c r="F146" s="3">
        <v>0.33333333333333331</v>
      </c>
      <c r="G146" s="3">
        <v>0.8125</v>
      </c>
      <c r="H146" s="3">
        <v>0</v>
      </c>
      <c r="I146" s="5">
        <f>(O146+X146)</f>
        <v>0.47916666666666669</v>
      </c>
      <c r="J146" s="5">
        <f t="shared" si="50"/>
        <v>0.47916666666666669</v>
      </c>
      <c r="K146" s="21">
        <f t="shared" si="51"/>
        <v>0.45833333333333331</v>
      </c>
      <c r="L146" s="22">
        <f t="shared" si="47"/>
        <v>0.45833333333333331</v>
      </c>
      <c r="M146" s="22">
        <f t="shared" si="48"/>
        <v>-4.1666666666666685E-2</v>
      </c>
      <c r="N146" s="22">
        <f t="shared" si="52"/>
        <v>0</v>
      </c>
      <c r="O146" s="22">
        <f t="shared" si="53"/>
        <v>0.45833333333333331</v>
      </c>
      <c r="P146" s="22">
        <f t="shared" si="54"/>
        <v>-2.083333333333337E-2</v>
      </c>
      <c r="Q146" s="22">
        <f t="shared" si="55"/>
        <v>0</v>
      </c>
      <c r="R146" s="23">
        <f t="shared" si="56"/>
        <v>0</v>
      </c>
      <c r="S146" s="16">
        <f t="shared" si="57"/>
        <v>-4.166666666666663E-2</v>
      </c>
      <c r="T146" s="22">
        <f t="shared" si="63"/>
        <v>0</v>
      </c>
      <c r="U146" s="21">
        <f t="shared" si="49"/>
        <v>2.083333333333337E-2</v>
      </c>
      <c r="V146" s="22">
        <f t="shared" si="64"/>
        <v>2.083333333333337E-2</v>
      </c>
      <c r="W146" s="24">
        <f t="shared" si="58"/>
        <v>2.083333333333337E-2</v>
      </c>
      <c r="X146" s="21">
        <f t="shared" si="59"/>
        <v>2.083333333333337E-2</v>
      </c>
      <c r="Y146" s="21">
        <f t="shared" si="60"/>
        <v>0.45833333333333331</v>
      </c>
      <c r="Z146" s="69">
        <f t="shared" si="61"/>
        <v>0.45833333333333331</v>
      </c>
      <c r="AA146" s="25">
        <f t="shared" si="62"/>
        <v>0.45833333333333331</v>
      </c>
    </row>
    <row r="147" spans="2:27" ht="15.75" thickBot="1">
      <c r="B147" s="215"/>
      <c r="C147" s="262"/>
      <c r="D147" s="27">
        <v>43976</v>
      </c>
      <c r="E147" s="66" t="s">
        <v>39</v>
      </c>
      <c r="F147" s="3">
        <v>0.33333333333333331</v>
      </c>
      <c r="G147" s="3">
        <v>0.8125</v>
      </c>
      <c r="H147" s="3">
        <v>0</v>
      </c>
      <c r="I147" s="5"/>
      <c r="J147" s="5">
        <f t="shared" si="50"/>
        <v>0</v>
      </c>
      <c r="K147" s="21">
        <f t="shared" si="51"/>
        <v>0.45833333333333331</v>
      </c>
      <c r="L147" s="22">
        <f t="shared" si="47"/>
        <v>0.45833333333333331</v>
      </c>
      <c r="M147" s="22">
        <f t="shared" si="48"/>
        <v>-4.1666666666666685E-2</v>
      </c>
      <c r="N147" s="22">
        <f t="shared" si="52"/>
        <v>0</v>
      </c>
      <c r="O147" s="22">
        <f t="shared" si="53"/>
        <v>0.45833333333333331</v>
      </c>
      <c r="P147" s="22">
        <f t="shared" si="54"/>
        <v>0.45833333333333331</v>
      </c>
      <c r="Q147" s="22">
        <f t="shared" si="55"/>
        <v>0.45833333333333331</v>
      </c>
      <c r="R147" s="23">
        <f t="shared" si="56"/>
        <v>0.45833333333333331</v>
      </c>
      <c r="S147" s="16">
        <f t="shared" si="57"/>
        <v>-4.166666666666663E-2</v>
      </c>
      <c r="T147" s="22">
        <f t="shared" si="63"/>
        <v>0</v>
      </c>
      <c r="U147" s="21">
        <f t="shared" si="49"/>
        <v>2.083333333333337E-2</v>
      </c>
      <c r="V147" s="22">
        <f t="shared" si="64"/>
        <v>2.083333333333337E-2</v>
      </c>
      <c r="W147" s="24">
        <f t="shared" si="58"/>
        <v>2.083333333333337E-2</v>
      </c>
      <c r="X147" s="21">
        <f t="shared" si="59"/>
        <v>2.083333333333337E-2</v>
      </c>
      <c r="Y147" s="21">
        <f t="shared" si="60"/>
        <v>-2.083333333333337E-2</v>
      </c>
      <c r="Z147" s="69">
        <f t="shared" si="61"/>
        <v>2.083333333333337E-2</v>
      </c>
      <c r="AA147" s="25">
        <f t="shared" si="62"/>
        <v>2.083333333333337E-2</v>
      </c>
    </row>
    <row r="148" spans="2:27" ht="15.75" thickBot="1">
      <c r="B148" s="215"/>
      <c r="C148" s="262"/>
      <c r="D148" s="27">
        <v>43977</v>
      </c>
      <c r="E148" s="66" t="s">
        <v>39</v>
      </c>
      <c r="F148" s="3">
        <v>0.33333333333333331</v>
      </c>
      <c r="G148" s="3">
        <v>0.8125</v>
      </c>
      <c r="H148" s="3">
        <v>0</v>
      </c>
      <c r="I148" s="5"/>
      <c r="J148" s="5">
        <f t="shared" si="50"/>
        <v>0</v>
      </c>
      <c r="K148" s="21">
        <f t="shared" si="51"/>
        <v>0.45833333333333331</v>
      </c>
      <c r="L148" s="22">
        <f t="shared" si="47"/>
        <v>0.45833333333333331</v>
      </c>
      <c r="M148" s="22">
        <f t="shared" si="48"/>
        <v>-4.1666666666666685E-2</v>
      </c>
      <c r="N148" s="22">
        <f t="shared" si="52"/>
        <v>0</v>
      </c>
      <c r="O148" s="22">
        <f t="shared" si="53"/>
        <v>0.45833333333333331</v>
      </c>
      <c r="P148" s="22">
        <f t="shared" si="54"/>
        <v>0.45833333333333331</v>
      </c>
      <c r="Q148" s="22">
        <f t="shared" si="55"/>
        <v>0.45833333333333331</v>
      </c>
      <c r="R148" s="23">
        <f t="shared" si="56"/>
        <v>0.45833333333333331</v>
      </c>
      <c r="S148" s="16">
        <f t="shared" si="57"/>
        <v>-4.166666666666663E-2</v>
      </c>
      <c r="T148" s="22">
        <f t="shared" si="63"/>
        <v>0</v>
      </c>
      <c r="U148" s="21">
        <f t="shared" si="49"/>
        <v>2.083333333333337E-2</v>
      </c>
      <c r="V148" s="22">
        <f t="shared" si="64"/>
        <v>2.083333333333337E-2</v>
      </c>
      <c r="W148" s="24">
        <f t="shared" si="58"/>
        <v>2.083333333333337E-2</v>
      </c>
      <c r="X148" s="21">
        <f t="shared" si="59"/>
        <v>2.083333333333337E-2</v>
      </c>
      <c r="Y148" s="21">
        <f t="shared" si="60"/>
        <v>-2.083333333333337E-2</v>
      </c>
      <c r="Z148" s="69">
        <f t="shared" si="61"/>
        <v>2.083333333333337E-2</v>
      </c>
      <c r="AA148" s="25">
        <f t="shared" si="62"/>
        <v>2.083333333333337E-2</v>
      </c>
    </row>
    <row r="149" spans="2:27" ht="15.75" thickBot="1">
      <c r="B149" s="215"/>
      <c r="C149" s="262"/>
      <c r="D149" s="27">
        <v>43978</v>
      </c>
      <c r="E149" s="66" t="s">
        <v>39</v>
      </c>
      <c r="F149" s="3">
        <v>0.33333333333333331</v>
      </c>
      <c r="G149" s="3">
        <v>0.8125</v>
      </c>
      <c r="H149" s="3">
        <v>0</v>
      </c>
      <c r="I149" s="5"/>
      <c r="J149" s="5">
        <f t="shared" si="50"/>
        <v>0</v>
      </c>
      <c r="K149" s="21">
        <f t="shared" si="51"/>
        <v>0.45833333333333331</v>
      </c>
      <c r="L149" s="22">
        <f t="shared" si="47"/>
        <v>0.45833333333333331</v>
      </c>
      <c r="M149" s="22">
        <f t="shared" si="48"/>
        <v>-4.1666666666666685E-2</v>
      </c>
      <c r="N149" s="22">
        <f t="shared" si="52"/>
        <v>0</v>
      </c>
      <c r="O149" s="22">
        <f t="shared" si="53"/>
        <v>0.45833333333333331</v>
      </c>
      <c r="P149" s="22">
        <f t="shared" si="54"/>
        <v>0.45833333333333331</v>
      </c>
      <c r="Q149" s="22">
        <f t="shared" si="55"/>
        <v>0.45833333333333331</v>
      </c>
      <c r="R149" s="23">
        <f t="shared" si="56"/>
        <v>0.45833333333333331</v>
      </c>
      <c r="S149" s="16">
        <f t="shared" si="57"/>
        <v>-4.166666666666663E-2</v>
      </c>
      <c r="T149" s="22">
        <f t="shared" si="63"/>
        <v>0</v>
      </c>
      <c r="U149" s="21">
        <f t="shared" si="49"/>
        <v>2.083333333333337E-2</v>
      </c>
      <c r="V149" s="22">
        <f t="shared" si="64"/>
        <v>2.083333333333337E-2</v>
      </c>
      <c r="W149" s="24">
        <f t="shared" si="58"/>
        <v>2.083333333333337E-2</v>
      </c>
      <c r="X149" s="21">
        <f t="shared" si="59"/>
        <v>2.083333333333337E-2</v>
      </c>
      <c r="Y149" s="21">
        <f t="shared" si="60"/>
        <v>-2.083333333333337E-2</v>
      </c>
      <c r="Z149" s="69">
        <f t="shared" si="61"/>
        <v>2.083333333333337E-2</v>
      </c>
      <c r="AA149" s="25">
        <f t="shared" si="62"/>
        <v>2.083333333333337E-2</v>
      </c>
    </row>
    <row r="150" spans="2:27" ht="15.75" thickBot="1">
      <c r="B150" s="215"/>
      <c r="C150" s="262"/>
      <c r="D150" s="27">
        <v>43979</v>
      </c>
      <c r="E150" s="66" t="s">
        <v>39</v>
      </c>
      <c r="F150" s="3">
        <v>0.33333333333333331</v>
      </c>
      <c r="G150" s="3">
        <v>0.8125</v>
      </c>
      <c r="H150" s="3">
        <v>0</v>
      </c>
      <c r="I150" s="5"/>
      <c r="J150" s="5">
        <f t="shared" si="50"/>
        <v>0</v>
      </c>
      <c r="K150" s="21">
        <f t="shared" si="51"/>
        <v>0.45833333333333331</v>
      </c>
      <c r="L150" s="22">
        <f t="shared" si="47"/>
        <v>0.45833333333333331</v>
      </c>
      <c r="M150" s="22">
        <f t="shared" si="48"/>
        <v>-4.1666666666666685E-2</v>
      </c>
      <c r="N150" s="22">
        <f t="shared" si="52"/>
        <v>0</v>
      </c>
      <c r="O150" s="22">
        <f t="shared" si="53"/>
        <v>0.45833333333333331</v>
      </c>
      <c r="P150" s="22">
        <f t="shared" si="54"/>
        <v>0.45833333333333331</v>
      </c>
      <c r="Q150" s="22">
        <f t="shared" si="55"/>
        <v>0.45833333333333331</v>
      </c>
      <c r="R150" s="23">
        <f t="shared" si="56"/>
        <v>0.45833333333333331</v>
      </c>
      <c r="S150" s="16">
        <f t="shared" si="57"/>
        <v>-4.166666666666663E-2</v>
      </c>
      <c r="T150" s="22">
        <f t="shared" si="63"/>
        <v>0</v>
      </c>
      <c r="U150" s="21">
        <f t="shared" si="49"/>
        <v>2.083333333333337E-2</v>
      </c>
      <c r="V150" s="22">
        <f t="shared" si="64"/>
        <v>2.083333333333337E-2</v>
      </c>
      <c r="W150" s="24">
        <f t="shared" si="58"/>
        <v>2.083333333333337E-2</v>
      </c>
      <c r="X150" s="21">
        <f t="shared" si="59"/>
        <v>2.083333333333337E-2</v>
      </c>
      <c r="Y150" s="21">
        <f t="shared" si="60"/>
        <v>-2.083333333333337E-2</v>
      </c>
      <c r="Z150" s="69">
        <f t="shared" si="61"/>
        <v>2.083333333333337E-2</v>
      </c>
      <c r="AA150" s="25">
        <f t="shared" si="62"/>
        <v>2.083333333333337E-2</v>
      </c>
    </row>
    <row r="151" spans="2:27" ht="15.75" thickBot="1">
      <c r="B151" s="215"/>
      <c r="C151" s="262"/>
      <c r="D151" s="27">
        <v>43980</v>
      </c>
      <c r="E151" s="66" t="s">
        <v>39</v>
      </c>
      <c r="F151" s="3">
        <v>0.25</v>
      </c>
      <c r="G151" s="3">
        <v>0.8125</v>
      </c>
      <c r="H151" s="3">
        <v>0</v>
      </c>
      <c r="I151" s="5"/>
      <c r="J151" s="5">
        <f t="shared" si="50"/>
        <v>0</v>
      </c>
      <c r="K151" s="21">
        <f t="shared" si="51"/>
        <v>0.49999999999999994</v>
      </c>
      <c r="L151" s="22">
        <f t="shared" si="47"/>
        <v>0.49999999999999994</v>
      </c>
      <c r="M151" s="22">
        <f t="shared" si="48"/>
        <v>-5.5511151231257827E-17</v>
      </c>
      <c r="N151" s="22">
        <f t="shared" si="52"/>
        <v>0</v>
      </c>
      <c r="O151" s="22">
        <f t="shared" si="53"/>
        <v>0.49999999999999994</v>
      </c>
      <c r="P151" s="22">
        <f t="shared" si="54"/>
        <v>0.49999999999999994</v>
      </c>
      <c r="Q151" s="22">
        <f t="shared" si="55"/>
        <v>0.49999999999999994</v>
      </c>
      <c r="R151" s="23">
        <f t="shared" si="56"/>
        <v>0.49999999999999994</v>
      </c>
      <c r="S151" s="16">
        <f t="shared" si="57"/>
        <v>4.1666666666666685E-2</v>
      </c>
      <c r="T151" s="22">
        <f t="shared" si="63"/>
        <v>4.1666666666666685E-2</v>
      </c>
      <c r="U151" s="21">
        <f t="shared" si="49"/>
        <v>2.083333333333337E-2</v>
      </c>
      <c r="V151" s="22">
        <f t="shared" si="64"/>
        <v>2.083333333333337E-2</v>
      </c>
      <c r="W151" s="24">
        <f t="shared" si="58"/>
        <v>6.2500000000000056E-2</v>
      </c>
      <c r="X151" s="21">
        <f t="shared" si="59"/>
        <v>6.2500000000000056E-2</v>
      </c>
      <c r="Y151" s="21">
        <f t="shared" si="60"/>
        <v>-6.2500000000000056E-2</v>
      </c>
      <c r="Z151" s="69">
        <f t="shared" si="61"/>
        <v>6.2500000000000056E-2</v>
      </c>
      <c r="AA151" s="25">
        <f t="shared" si="62"/>
        <v>6.2500000000000056E-2</v>
      </c>
    </row>
    <row r="152" spans="2:27" ht="15.75" thickBot="1">
      <c r="B152" s="215"/>
      <c r="C152" s="262"/>
      <c r="D152" s="20">
        <v>43981</v>
      </c>
      <c r="E152" s="66" t="s">
        <v>39</v>
      </c>
      <c r="F152" s="3">
        <v>0.33333333333333331</v>
      </c>
      <c r="G152" s="3">
        <v>0.8125</v>
      </c>
      <c r="H152" s="3">
        <v>0</v>
      </c>
      <c r="I152" s="5">
        <f>(O152+X152)</f>
        <v>0.47916666666666669</v>
      </c>
      <c r="J152" s="5">
        <f t="shared" si="50"/>
        <v>0.47916666666666669</v>
      </c>
      <c r="K152" s="21">
        <f t="shared" si="51"/>
        <v>0.45833333333333331</v>
      </c>
      <c r="L152" s="22">
        <f t="shared" si="47"/>
        <v>0.45833333333333331</v>
      </c>
      <c r="M152" s="22">
        <f t="shared" si="48"/>
        <v>-4.1666666666666685E-2</v>
      </c>
      <c r="N152" s="22">
        <f t="shared" si="52"/>
        <v>0</v>
      </c>
      <c r="O152" s="22">
        <f t="shared" si="53"/>
        <v>0.45833333333333331</v>
      </c>
      <c r="P152" s="22">
        <f t="shared" si="54"/>
        <v>-2.083333333333337E-2</v>
      </c>
      <c r="Q152" s="22">
        <f t="shared" si="55"/>
        <v>0</v>
      </c>
      <c r="R152" s="23">
        <f t="shared" si="56"/>
        <v>0</v>
      </c>
      <c r="S152" s="16">
        <f t="shared" si="57"/>
        <v>-4.166666666666663E-2</v>
      </c>
      <c r="T152" s="22">
        <f t="shared" si="63"/>
        <v>0</v>
      </c>
      <c r="U152" s="21">
        <f t="shared" si="49"/>
        <v>2.083333333333337E-2</v>
      </c>
      <c r="V152" s="22">
        <f t="shared" si="64"/>
        <v>2.083333333333337E-2</v>
      </c>
      <c r="W152" s="24">
        <f t="shared" si="58"/>
        <v>2.083333333333337E-2</v>
      </c>
      <c r="X152" s="21">
        <f t="shared" si="59"/>
        <v>2.083333333333337E-2</v>
      </c>
      <c r="Y152" s="21">
        <f t="shared" si="60"/>
        <v>0.45833333333333331</v>
      </c>
      <c r="Z152" s="69">
        <f t="shared" si="61"/>
        <v>0.45833333333333331</v>
      </c>
      <c r="AA152" s="25">
        <f t="shared" si="62"/>
        <v>0.45833333333333331</v>
      </c>
    </row>
    <row r="153" spans="2:27" ht="15.75" thickBot="1">
      <c r="B153" s="216"/>
      <c r="C153" s="263"/>
      <c r="D153" s="29">
        <v>43982</v>
      </c>
      <c r="E153" s="67" t="s">
        <v>39</v>
      </c>
      <c r="F153" s="4">
        <v>0.33333333333333331</v>
      </c>
      <c r="G153" s="4">
        <v>0.8125</v>
      </c>
      <c r="H153" s="4">
        <v>0</v>
      </c>
      <c r="I153" s="8">
        <f>(O153+X153)</f>
        <v>0.47916666666666669</v>
      </c>
      <c r="J153" s="8">
        <f t="shared" si="50"/>
        <v>0.47916666666666669</v>
      </c>
      <c r="K153" s="30">
        <f t="shared" si="51"/>
        <v>0.45833333333333331</v>
      </c>
      <c r="L153" s="31">
        <f t="shared" si="47"/>
        <v>0.45833333333333331</v>
      </c>
      <c r="M153" s="31">
        <f t="shared" si="48"/>
        <v>-4.1666666666666685E-2</v>
      </c>
      <c r="N153" s="31">
        <f t="shared" si="52"/>
        <v>0</v>
      </c>
      <c r="O153" s="31">
        <f t="shared" si="53"/>
        <v>0.45833333333333331</v>
      </c>
      <c r="P153" s="31">
        <f t="shared" si="54"/>
        <v>-2.083333333333337E-2</v>
      </c>
      <c r="Q153" s="31">
        <f t="shared" si="55"/>
        <v>0</v>
      </c>
      <c r="R153" s="32">
        <f t="shared" si="56"/>
        <v>0</v>
      </c>
      <c r="S153" s="50">
        <f t="shared" si="57"/>
        <v>-4.166666666666663E-2</v>
      </c>
      <c r="T153" s="31">
        <f t="shared" si="63"/>
        <v>0</v>
      </c>
      <c r="U153" s="30">
        <f t="shared" si="49"/>
        <v>2.083333333333337E-2</v>
      </c>
      <c r="V153" s="31">
        <f t="shared" si="64"/>
        <v>2.083333333333337E-2</v>
      </c>
      <c r="W153" s="33">
        <f t="shared" si="58"/>
        <v>2.083333333333337E-2</v>
      </c>
      <c r="X153" s="30">
        <f t="shared" si="59"/>
        <v>2.083333333333337E-2</v>
      </c>
      <c r="Y153" s="30">
        <f t="shared" si="60"/>
        <v>0.45833333333333331</v>
      </c>
      <c r="Z153" s="70">
        <f t="shared" si="61"/>
        <v>0.45833333333333331</v>
      </c>
      <c r="AA153" s="34">
        <f t="shared" si="62"/>
        <v>0.45833333333333331</v>
      </c>
    </row>
    <row r="154" spans="2:27" ht="15.75" thickBot="1">
      <c r="B154" s="13" t="s">
        <v>10</v>
      </c>
      <c r="C154" s="261" t="s">
        <v>24</v>
      </c>
      <c r="D154" s="14">
        <v>43983</v>
      </c>
      <c r="E154" s="51" t="s">
        <v>39</v>
      </c>
      <c r="F154" s="6">
        <v>0.33333333333333331</v>
      </c>
      <c r="G154" s="6">
        <v>0.8125</v>
      </c>
      <c r="H154" s="6">
        <v>0</v>
      </c>
      <c r="I154" s="7">
        <f>(O154+X154)</f>
        <v>0.47916666666666669</v>
      </c>
      <c r="J154" s="7">
        <f t="shared" si="50"/>
        <v>0.47916666666666669</v>
      </c>
      <c r="K154" s="15">
        <f t="shared" si="51"/>
        <v>0.45833333333333331</v>
      </c>
      <c r="L154" s="16">
        <f t="shared" si="47"/>
        <v>0.45833333333333331</v>
      </c>
      <c r="M154" s="16">
        <f t="shared" si="48"/>
        <v>-4.1666666666666685E-2</v>
      </c>
      <c r="N154" s="16">
        <f t="shared" si="52"/>
        <v>0</v>
      </c>
      <c r="O154" s="16">
        <f t="shared" si="53"/>
        <v>0.45833333333333331</v>
      </c>
      <c r="P154" s="16">
        <f t="shared" si="54"/>
        <v>-2.083333333333337E-2</v>
      </c>
      <c r="Q154" s="16">
        <f t="shared" si="55"/>
        <v>0</v>
      </c>
      <c r="R154" s="17">
        <f t="shared" si="56"/>
        <v>0</v>
      </c>
      <c r="S154" s="16">
        <f t="shared" si="57"/>
        <v>-4.166666666666663E-2</v>
      </c>
      <c r="T154" s="16">
        <f t="shared" si="63"/>
        <v>0</v>
      </c>
      <c r="U154" s="15">
        <f t="shared" si="49"/>
        <v>2.083333333333337E-2</v>
      </c>
      <c r="V154" s="16">
        <f t="shared" si="64"/>
        <v>2.083333333333337E-2</v>
      </c>
      <c r="W154" s="18">
        <f t="shared" si="58"/>
        <v>2.083333333333337E-2</v>
      </c>
      <c r="X154" s="15">
        <f t="shared" si="59"/>
        <v>2.083333333333337E-2</v>
      </c>
      <c r="Y154" s="15">
        <f t="shared" si="60"/>
        <v>0.45833333333333331</v>
      </c>
      <c r="Z154" s="68">
        <f t="shared" si="61"/>
        <v>0.45833333333333331</v>
      </c>
      <c r="AA154" s="19">
        <f t="shared" si="62"/>
        <v>0.45833333333333331</v>
      </c>
    </row>
    <row r="155" spans="2:27" ht="15.75" thickBot="1">
      <c r="B155" s="215">
        <f>SUM(R154:R183)</f>
        <v>9.6666666666666661</v>
      </c>
      <c r="C155" s="262"/>
      <c r="D155" s="27">
        <v>43984</v>
      </c>
      <c r="E155" s="66" t="s">
        <v>39</v>
      </c>
      <c r="F155" s="3">
        <v>0.33333333333333331</v>
      </c>
      <c r="G155" s="3">
        <v>0.8125</v>
      </c>
      <c r="H155" s="3">
        <v>0</v>
      </c>
      <c r="I155" s="5"/>
      <c r="J155" s="5">
        <f t="shared" si="50"/>
        <v>0</v>
      </c>
      <c r="K155" s="21">
        <f t="shared" si="51"/>
        <v>0.45833333333333331</v>
      </c>
      <c r="L155" s="22">
        <f t="shared" si="47"/>
        <v>0.45833333333333331</v>
      </c>
      <c r="M155" s="22">
        <f t="shared" si="48"/>
        <v>-4.1666666666666685E-2</v>
      </c>
      <c r="N155" s="22">
        <f t="shared" si="52"/>
        <v>0</v>
      </c>
      <c r="O155" s="22">
        <f t="shared" si="53"/>
        <v>0.45833333333333331</v>
      </c>
      <c r="P155" s="22">
        <f t="shared" si="54"/>
        <v>0.45833333333333331</v>
      </c>
      <c r="Q155" s="22">
        <f t="shared" si="55"/>
        <v>0.45833333333333331</v>
      </c>
      <c r="R155" s="23">
        <f t="shared" si="56"/>
        <v>0.45833333333333331</v>
      </c>
      <c r="S155" s="16">
        <f t="shared" si="57"/>
        <v>-4.166666666666663E-2</v>
      </c>
      <c r="T155" s="22">
        <f t="shared" si="63"/>
        <v>0</v>
      </c>
      <c r="U155" s="21">
        <f t="shared" si="49"/>
        <v>2.083333333333337E-2</v>
      </c>
      <c r="V155" s="22">
        <f t="shared" si="64"/>
        <v>2.083333333333337E-2</v>
      </c>
      <c r="W155" s="24">
        <f t="shared" si="58"/>
        <v>2.083333333333337E-2</v>
      </c>
      <c r="X155" s="21">
        <f t="shared" si="59"/>
        <v>2.083333333333337E-2</v>
      </c>
      <c r="Y155" s="21">
        <f t="shared" si="60"/>
        <v>-2.083333333333337E-2</v>
      </c>
      <c r="Z155" s="69">
        <f t="shared" si="61"/>
        <v>2.083333333333337E-2</v>
      </c>
      <c r="AA155" s="25">
        <f t="shared" si="62"/>
        <v>2.083333333333337E-2</v>
      </c>
    </row>
    <row r="156" spans="2:27" ht="15.75" thickBot="1">
      <c r="B156" s="215"/>
      <c r="C156" s="262"/>
      <c r="D156" s="27">
        <v>43985</v>
      </c>
      <c r="E156" s="66" t="s">
        <v>39</v>
      </c>
      <c r="F156" s="3">
        <v>0.33333333333333331</v>
      </c>
      <c r="G156" s="3">
        <v>0.8125</v>
      </c>
      <c r="H156" s="3">
        <v>0</v>
      </c>
      <c r="I156" s="5"/>
      <c r="J156" s="5">
        <f t="shared" si="50"/>
        <v>0</v>
      </c>
      <c r="K156" s="21">
        <f t="shared" si="51"/>
        <v>0.45833333333333331</v>
      </c>
      <c r="L156" s="22">
        <f t="shared" ref="L156:L219" si="65">IF(K156&lt;0,0,K156)</f>
        <v>0.45833333333333331</v>
      </c>
      <c r="M156" s="22">
        <f t="shared" si="48"/>
        <v>-4.1666666666666685E-2</v>
      </c>
      <c r="N156" s="22">
        <f t="shared" si="52"/>
        <v>0</v>
      </c>
      <c r="O156" s="22">
        <f t="shared" si="53"/>
        <v>0.45833333333333331</v>
      </c>
      <c r="P156" s="22">
        <f t="shared" si="54"/>
        <v>0.45833333333333331</v>
      </c>
      <c r="Q156" s="22">
        <f t="shared" si="55"/>
        <v>0.45833333333333331</v>
      </c>
      <c r="R156" s="23">
        <f t="shared" si="56"/>
        <v>0.45833333333333331</v>
      </c>
      <c r="S156" s="16">
        <f t="shared" si="57"/>
        <v>-4.166666666666663E-2</v>
      </c>
      <c r="T156" s="22">
        <f t="shared" si="63"/>
        <v>0</v>
      </c>
      <c r="U156" s="21">
        <f t="shared" si="49"/>
        <v>2.083333333333337E-2</v>
      </c>
      <c r="V156" s="22">
        <f t="shared" si="64"/>
        <v>2.083333333333337E-2</v>
      </c>
      <c r="W156" s="24">
        <f t="shared" si="58"/>
        <v>2.083333333333337E-2</v>
      </c>
      <c r="X156" s="21">
        <f t="shared" si="59"/>
        <v>2.083333333333337E-2</v>
      </c>
      <c r="Y156" s="21">
        <f t="shared" si="60"/>
        <v>-2.083333333333337E-2</v>
      </c>
      <c r="Z156" s="69">
        <f t="shared" si="61"/>
        <v>2.083333333333337E-2</v>
      </c>
      <c r="AA156" s="25">
        <f t="shared" si="62"/>
        <v>2.083333333333337E-2</v>
      </c>
    </row>
    <row r="157" spans="2:27" ht="15" customHeight="1" thickBot="1">
      <c r="B157" s="215"/>
      <c r="C157" s="262"/>
      <c r="D157" s="27">
        <v>43986</v>
      </c>
      <c r="E157" s="66" t="s">
        <v>39</v>
      </c>
      <c r="F157" s="3">
        <v>0.33333333333333331</v>
      </c>
      <c r="G157" s="3">
        <v>0.8125</v>
      </c>
      <c r="H157" s="3">
        <v>0</v>
      </c>
      <c r="I157" s="5"/>
      <c r="J157" s="5">
        <f t="shared" si="50"/>
        <v>0</v>
      </c>
      <c r="K157" s="21">
        <f t="shared" si="51"/>
        <v>0.45833333333333331</v>
      </c>
      <c r="L157" s="22">
        <f t="shared" si="65"/>
        <v>0.45833333333333331</v>
      </c>
      <c r="M157" s="22">
        <f t="shared" si="48"/>
        <v>-4.1666666666666685E-2</v>
      </c>
      <c r="N157" s="22">
        <f t="shared" si="52"/>
        <v>0</v>
      </c>
      <c r="O157" s="22">
        <f t="shared" si="53"/>
        <v>0.45833333333333331</v>
      </c>
      <c r="P157" s="22">
        <f t="shared" si="54"/>
        <v>0.45833333333333331</v>
      </c>
      <c r="Q157" s="22">
        <f t="shared" si="55"/>
        <v>0.45833333333333331</v>
      </c>
      <c r="R157" s="23">
        <f t="shared" si="56"/>
        <v>0.45833333333333331</v>
      </c>
      <c r="S157" s="16">
        <f t="shared" si="57"/>
        <v>-4.166666666666663E-2</v>
      </c>
      <c r="T157" s="22">
        <f t="shared" si="63"/>
        <v>0</v>
      </c>
      <c r="U157" s="21">
        <f t="shared" si="49"/>
        <v>2.083333333333337E-2</v>
      </c>
      <c r="V157" s="22">
        <f t="shared" si="64"/>
        <v>2.083333333333337E-2</v>
      </c>
      <c r="W157" s="24">
        <f t="shared" si="58"/>
        <v>2.083333333333337E-2</v>
      </c>
      <c r="X157" s="21">
        <f t="shared" si="59"/>
        <v>2.083333333333337E-2</v>
      </c>
      <c r="Y157" s="21">
        <f t="shared" si="60"/>
        <v>-2.083333333333337E-2</v>
      </c>
      <c r="Z157" s="69">
        <f t="shared" si="61"/>
        <v>2.083333333333337E-2</v>
      </c>
      <c r="AA157" s="25">
        <f t="shared" si="62"/>
        <v>2.083333333333337E-2</v>
      </c>
    </row>
    <row r="158" spans="2:27" ht="15.75" thickBot="1">
      <c r="B158" s="215"/>
      <c r="C158" s="262"/>
      <c r="D158" s="27">
        <v>43987</v>
      </c>
      <c r="E158" s="66" t="s">
        <v>39</v>
      </c>
      <c r="F158" s="3">
        <v>0.25</v>
      </c>
      <c r="G158" s="3">
        <v>0.8125</v>
      </c>
      <c r="H158" s="3">
        <v>0</v>
      </c>
      <c r="I158" s="5"/>
      <c r="J158" s="5">
        <f t="shared" si="50"/>
        <v>0</v>
      </c>
      <c r="K158" s="21">
        <f t="shared" si="51"/>
        <v>0.49999999999999994</v>
      </c>
      <c r="L158" s="22">
        <f t="shared" si="65"/>
        <v>0.49999999999999994</v>
      </c>
      <c r="M158" s="22">
        <f t="shared" si="48"/>
        <v>-5.5511151231257827E-17</v>
      </c>
      <c r="N158" s="22">
        <f t="shared" si="52"/>
        <v>0</v>
      </c>
      <c r="O158" s="22">
        <f t="shared" si="53"/>
        <v>0.49999999999999994</v>
      </c>
      <c r="P158" s="22">
        <f t="shared" si="54"/>
        <v>0.49999999999999994</v>
      </c>
      <c r="Q158" s="22">
        <f t="shared" si="55"/>
        <v>0.49999999999999994</v>
      </c>
      <c r="R158" s="23">
        <f t="shared" si="56"/>
        <v>0.49999999999999994</v>
      </c>
      <c r="S158" s="16">
        <f t="shared" si="57"/>
        <v>4.1666666666666685E-2</v>
      </c>
      <c r="T158" s="22">
        <f t="shared" si="63"/>
        <v>4.1666666666666685E-2</v>
      </c>
      <c r="U158" s="21">
        <f t="shared" si="49"/>
        <v>2.083333333333337E-2</v>
      </c>
      <c r="V158" s="22">
        <f t="shared" si="64"/>
        <v>2.083333333333337E-2</v>
      </c>
      <c r="W158" s="24">
        <f t="shared" si="58"/>
        <v>6.2500000000000056E-2</v>
      </c>
      <c r="X158" s="21">
        <f t="shared" si="59"/>
        <v>6.2500000000000056E-2</v>
      </c>
      <c r="Y158" s="21">
        <f t="shared" si="60"/>
        <v>-6.2500000000000056E-2</v>
      </c>
      <c r="Z158" s="69">
        <f t="shared" si="61"/>
        <v>6.2500000000000056E-2</v>
      </c>
      <c r="AA158" s="25">
        <f t="shared" si="62"/>
        <v>6.2500000000000056E-2</v>
      </c>
    </row>
    <row r="159" spans="2:27" ht="15.75" thickBot="1">
      <c r="B159" s="215"/>
      <c r="C159" s="262"/>
      <c r="D159" s="20">
        <v>43988</v>
      </c>
      <c r="E159" s="66" t="s">
        <v>39</v>
      </c>
      <c r="F159" s="3">
        <v>0.33333333333333331</v>
      </c>
      <c r="G159" s="3">
        <v>0.8125</v>
      </c>
      <c r="H159" s="3">
        <v>0</v>
      </c>
      <c r="I159" s="5">
        <f>(O159+X159)</f>
        <v>0.47916666666666669</v>
      </c>
      <c r="J159" s="5">
        <f t="shared" si="50"/>
        <v>0.47916666666666669</v>
      </c>
      <c r="K159" s="21">
        <f t="shared" si="51"/>
        <v>0.45833333333333331</v>
      </c>
      <c r="L159" s="22">
        <f t="shared" si="65"/>
        <v>0.45833333333333331</v>
      </c>
      <c r="M159" s="22">
        <f t="shared" si="48"/>
        <v>-4.1666666666666685E-2</v>
      </c>
      <c r="N159" s="22">
        <f t="shared" si="52"/>
        <v>0</v>
      </c>
      <c r="O159" s="22">
        <f t="shared" si="53"/>
        <v>0.45833333333333331</v>
      </c>
      <c r="P159" s="22">
        <f t="shared" si="54"/>
        <v>-2.083333333333337E-2</v>
      </c>
      <c r="Q159" s="22">
        <f t="shared" si="55"/>
        <v>0</v>
      </c>
      <c r="R159" s="23">
        <f t="shared" si="56"/>
        <v>0</v>
      </c>
      <c r="S159" s="16">
        <f t="shared" si="57"/>
        <v>-4.166666666666663E-2</v>
      </c>
      <c r="T159" s="22">
        <f t="shared" si="63"/>
        <v>0</v>
      </c>
      <c r="U159" s="21">
        <f t="shared" si="49"/>
        <v>2.083333333333337E-2</v>
      </c>
      <c r="V159" s="22">
        <f t="shared" si="64"/>
        <v>2.083333333333337E-2</v>
      </c>
      <c r="W159" s="24">
        <f t="shared" si="58"/>
        <v>2.083333333333337E-2</v>
      </c>
      <c r="X159" s="21">
        <f t="shared" si="59"/>
        <v>2.083333333333337E-2</v>
      </c>
      <c r="Y159" s="21">
        <f t="shared" si="60"/>
        <v>0.45833333333333331</v>
      </c>
      <c r="Z159" s="69">
        <f t="shared" si="61"/>
        <v>0.45833333333333331</v>
      </c>
      <c r="AA159" s="25">
        <f t="shared" si="62"/>
        <v>0.45833333333333331</v>
      </c>
    </row>
    <row r="160" spans="2:27" ht="15.75" thickBot="1">
      <c r="B160" s="215"/>
      <c r="C160" s="262"/>
      <c r="D160" s="20">
        <v>43989</v>
      </c>
      <c r="E160" s="66" t="s">
        <v>39</v>
      </c>
      <c r="F160" s="3">
        <v>0.25</v>
      </c>
      <c r="G160" s="3">
        <v>0.8125</v>
      </c>
      <c r="H160" s="3">
        <v>0</v>
      </c>
      <c r="I160" s="5">
        <f>(O160+X160)</f>
        <v>0.5625</v>
      </c>
      <c r="J160" s="5">
        <f t="shared" si="50"/>
        <v>0.5625</v>
      </c>
      <c r="K160" s="21">
        <f t="shared" si="51"/>
        <v>0.49999999999999994</v>
      </c>
      <c r="L160" s="22">
        <f t="shared" si="65"/>
        <v>0.49999999999999994</v>
      </c>
      <c r="M160" s="22">
        <f t="shared" si="48"/>
        <v>-5.5511151231257827E-17</v>
      </c>
      <c r="N160" s="22">
        <f t="shared" si="52"/>
        <v>0</v>
      </c>
      <c r="O160" s="22">
        <f t="shared" si="53"/>
        <v>0.49999999999999994</v>
      </c>
      <c r="P160" s="22">
        <f t="shared" si="54"/>
        <v>-6.2500000000000056E-2</v>
      </c>
      <c r="Q160" s="22">
        <f t="shared" si="55"/>
        <v>0</v>
      </c>
      <c r="R160" s="23">
        <f t="shared" si="56"/>
        <v>0</v>
      </c>
      <c r="S160" s="16">
        <f t="shared" si="57"/>
        <v>4.1666666666666685E-2</v>
      </c>
      <c r="T160" s="22">
        <f t="shared" si="63"/>
        <v>4.1666666666666685E-2</v>
      </c>
      <c r="U160" s="21">
        <f t="shared" si="49"/>
        <v>2.083333333333337E-2</v>
      </c>
      <c r="V160" s="22">
        <f t="shared" si="64"/>
        <v>2.083333333333337E-2</v>
      </c>
      <c r="W160" s="24">
        <f t="shared" si="58"/>
        <v>6.2500000000000056E-2</v>
      </c>
      <c r="X160" s="21">
        <f t="shared" si="59"/>
        <v>6.2500000000000056E-2</v>
      </c>
      <c r="Y160" s="21">
        <f t="shared" si="60"/>
        <v>0.49999999999999994</v>
      </c>
      <c r="Z160" s="69">
        <f t="shared" si="61"/>
        <v>0.49999999999999994</v>
      </c>
      <c r="AA160" s="25">
        <f t="shared" si="62"/>
        <v>0.49999999999999994</v>
      </c>
    </row>
    <row r="161" spans="2:27" ht="15.75" thickBot="1">
      <c r="B161" s="215"/>
      <c r="C161" s="262"/>
      <c r="D161" s="27">
        <v>43990</v>
      </c>
      <c r="E161" s="66" t="s">
        <v>39</v>
      </c>
      <c r="F161" s="3">
        <v>0.375</v>
      </c>
      <c r="G161" s="3">
        <v>0.8125</v>
      </c>
      <c r="H161" s="3">
        <v>0</v>
      </c>
      <c r="I161" s="5"/>
      <c r="J161" s="5">
        <f t="shared" si="50"/>
        <v>0</v>
      </c>
      <c r="K161" s="21">
        <f t="shared" si="51"/>
        <v>0.41666666666666663</v>
      </c>
      <c r="L161" s="22">
        <f t="shared" si="65"/>
        <v>0.41666666666666663</v>
      </c>
      <c r="M161" s="22">
        <f t="shared" ref="M161:M224" si="66">(L161-$AB$38)</f>
        <v>-8.333333333333337E-2</v>
      </c>
      <c r="N161" s="22">
        <f t="shared" si="52"/>
        <v>0</v>
      </c>
      <c r="O161" s="22">
        <f t="shared" si="53"/>
        <v>0.41666666666666663</v>
      </c>
      <c r="P161" s="22">
        <f t="shared" si="54"/>
        <v>0.41666666666666663</v>
      </c>
      <c r="Q161" s="22">
        <f t="shared" si="55"/>
        <v>0.41666666666666663</v>
      </c>
      <c r="R161" s="23">
        <f t="shared" si="56"/>
        <v>0.41666666666666663</v>
      </c>
      <c r="S161" s="16">
        <f t="shared" si="57"/>
        <v>-8.3333333333333315E-2</v>
      </c>
      <c r="T161" s="22">
        <f t="shared" si="63"/>
        <v>0</v>
      </c>
      <c r="U161" s="21">
        <f t="shared" ref="U161:U224" si="67">(G161-$AC$36)</f>
        <v>2.083333333333337E-2</v>
      </c>
      <c r="V161" s="22">
        <f t="shared" si="64"/>
        <v>2.083333333333337E-2</v>
      </c>
      <c r="W161" s="24">
        <f t="shared" si="58"/>
        <v>2.083333333333337E-2</v>
      </c>
      <c r="X161" s="21">
        <f t="shared" si="59"/>
        <v>2.083333333333337E-2</v>
      </c>
      <c r="Y161" s="21">
        <f t="shared" si="60"/>
        <v>-2.083333333333337E-2</v>
      </c>
      <c r="Z161" s="69">
        <f t="shared" si="61"/>
        <v>2.083333333333337E-2</v>
      </c>
      <c r="AA161" s="25">
        <f t="shared" si="62"/>
        <v>2.083333333333337E-2</v>
      </c>
    </row>
    <row r="162" spans="2:27" ht="15.75" thickBot="1">
      <c r="B162" s="215"/>
      <c r="C162" s="262"/>
      <c r="D162" s="27">
        <v>43991</v>
      </c>
      <c r="E162" s="66" t="s">
        <v>39</v>
      </c>
      <c r="F162" s="3">
        <v>0.33333333333333331</v>
      </c>
      <c r="G162" s="3">
        <v>0.8125</v>
      </c>
      <c r="H162" s="3">
        <v>0</v>
      </c>
      <c r="I162" s="5"/>
      <c r="J162" s="5">
        <f t="shared" ref="J162:J225" si="68">IF(I162&lt;0,0,I162)</f>
        <v>0</v>
      </c>
      <c r="K162" s="21">
        <f t="shared" ref="K162:K225" si="69">(G162-F162)-W162</f>
        <v>0.45833333333333331</v>
      </c>
      <c r="L162" s="22">
        <f t="shared" si="65"/>
        <v>0.45833333333333331</v>
      </c>
      <c r="M162" s="22">
        <f t="shared" si="66"/>
        <v>-4.1666666666666685E-2</v>
      </c>
      <c r="N162" s="22">
        <f t="shared" ref="N162:N225" si="70">IF(M162&lt;0,0,M162)</f>
        <v>0</v>
      </c>
      <c r="O162" s="22">
        <f t="shared" ref="O162:O225" si="71">(L162-N162)-H162</f>
        <v>0.45833333333333331</v>
      </c>
      <c r="P162" s="22">
        <f t="shared" ref="P162:P225" si="72">O162-J162</f>
        <v>0.45833333333333331</v>
      </c>
      <c r="Q162" s="22">
        <f t="shared" ref="Q162:Q225" si="73">IF(P162&lt;0,0,P162)</f>
        <v>0.45833333333333331</v>
      </c>
      <c r="R162" s="23">
        <f t="shared" ref="R162:R225" si="74">IF(E162=$AC$38,Q162,0)</f>
        <v>0.45833333333333331</v>
      </c>
      <c r="S162" s="16">
        <f t="shared" ref="S162:S225" si="75">($AB$36-F162)</f>
        <v>-4.166666666666663E-2</v>
      </c>
      <c r="T162" s="22">
        <f t="shared" si="63"/>
        <v>0</v>
      </c>
      <c r="U162" s="21">
        <f t="shared" si="67"/>
        <v>2.083333333333337E-2</v>
      </c>
      <c r="V162" s="22">
        <f t="shared" si="64"/>
        <v>2.083333333333337E-2</v>
      </c>
      <c r="W162" s="24">
        <f t="shared" ref="W162:W225" si="76">T162+V162</f>
        <v>2.083333333333337E-2</v>
      </c>
      <c r="X162" s="21">
        <f t="shared" ref="X162:X225" si="77">W162+N162</f>
        <v>2.083333333333337E-2</v>
      </c>
      <c r="Y162" s="21">
        <f t="shared" ref="Y162:Y225" si="78">J162-(T162+V162)</f>
        <v>-2.083333333333337E-2</v>
      </c>
      <c r="Z162" s="69">
        <f t="shared" ref="Z162:Z225" si="79">IF(Y162&lt;0,X162,Y162)</f>
        <v>2.083333333333337E-2</v>
      </c>
      <c r="AA162" s="25">
        <f t="shared" ref="AA162:AA225" si="80">IF(E162=$AC$38,Z162,0)</f>
        <v>2.083333333333337E-2</v>
      </c>
    </row>
    <row r="163" spans="2:27" ht="15.75" thickBot="1">
      <c r="B163" s="215"/>
      <c r="C163" s="262"/>
      <c r="D163" s="27">
        <v>43992</v>
      </c>
      <c r="E163" s="66" t="s">
        <v>39</v>
      </c>
      <c r="F163" s="3">
        <v>0.33333333333333331</v>
      </c>
      <c r="G163" s="3">
        <v>0.8125</v>
      </c>
      <c r="H163" s="3">
        <v>0</v>
      </c>
      <c r="I163" s="5"/>
      <c r="J163" s="5">
        <f t="shared" si="68"/>
        <v>0</v>
      </c>
      <c r="K163" s="21">
        <f t="shared" si="69"/>
        <v>0.45833333333333331</v>
      </c>
      <c r="L163" s="22">
        <f t="shared" si="65"/>
        <v>0.45833333333333331</v>
      </c>
      <c r="M163" s="22">
        <f t="shared" si="66"/>
        <v>-4.1666666666666685E-2</v>
      </c>
      <c r="N163" s="22">
        <f t="shared" si="70"/>
        <v>0</v>
      </c>
      <c r="O163" s="22">
        <f t="shared" si="71"/>
        <v>0.45833333333333331</v>
      </c>
      <c r="P163" s="22">
        <f t="shared" si="72"/>
        <v>0.45833333333333331</v>
      </c>
      <c r="Q163" s="22">
        <f t="shared" si="73"/>
        <v>0.45833333333333331</v>
      </c>
      <c r="R163" s="23">
        <f t="shared" si="74"/>
        <v>0.45833333333333331</v>
      </c>
      <c r="S163" s="16">
        <f t="shared" si="75"/>
        <v>-4.166666666666663E-2</v>
      </c>
      <c r="T163" s="22">
        <f t="shared" si="63"/>
        <v>0</v>
      </c>
      <c r="U163" s="21">
        <f t="shared" si="67"/>
        <v>2.083333333333337E-2</v>
      </c>
      <c r="V163" s="22">
        <f t="shared" si="64"/>
        <v>2.083333333333337E-2</v>
      </c>
      <c r="W163" s="24">
        <f t="shared" si="76"/>
        <v>2.083333333333337E-2</v>
      </c>
      <c r="X163" s="21">
        <f t="shared" si="77"/>
        <v>2.083333333333337E-2</v>
      </c>
      <c r="Y163" s="21">
        <f t="shared" si="78"/>
        <v>-2.083333333333337E-2</v>
      </c>
      <c r="Z163" s="69">
        <f t="shared" si="79"/>
        <v>2.083333333333337E-2</v>
      </c>
      <c r="AA163" s="25">
        <f t="shared" si="80"/>
        <v>2.083333333333337E-2</v>
      </c>
    </row>
    <row r="164" spans="2:27" ht="15.75" thickBot="1">
      <c r="B164" s="215"/>
      <c r="C164" s="262"/>
      <c r="D164" s="27">
        <v>43993</v>
      </c>
      <c r="E164" s="66" t="s">
        <v>39</v>
      </c>
      <c r="F164" s="3">
        <v>0.20833333333333334</v>
      </c>
      <c r="G164" s="3">
        <v>0.8125</v>
      </c>
      <c r="H164" s="3">
        <v>0</v>
      </c>
      <c r="I164" s="5"/>
      <c r="J164" s="5">
        <f t="shared" si="68"/>
        <v>0</v>
      </c>
      <c r="K164" s="21">
        <f t="shared" si="69"/>
        <v>0.49999999999999989</v>
      </c>
      <c r="L164" s="22">
        <f t="shared" si="65"/>
        <v>0.49999999999999989</v>
      </c>
      <c r="M164" s="22">
        <f t="shared" si="66"/>
        <v>-1.1102230246251565E-16</v>
      </c>
      <c r="N164" s="22">
        <f t="shared" si="70"/>
        <v>0</v>
      </c>
      <c r="O164" s="22">
        <f t="shared" si="71"/>
        <v>0.49999999999999989</v>
      </c>
      <c r="P164" s="22">
        <f t="shared" si="72"/>
        <v>0.49999999999999989</v>
      </c>
      <c r="Q164" s="22">
        <f t="shared" si="73"/>
        <v>0.49999999999999989</v>
      </c>
      <c r="R164" s="23">
        <f t="shared" si="74"/>
        <v>0.49999999999999989</v>
      </c>
      <c r="S164" s="16">
        <f t="shared" si="75"/>
        <v>8.3333333333333343E-2</v>
      </c>
      <c r="T164" s="22">
        <f t="shared" si="63"/>
        <v>8.3333333333333343E-2</v>
      </c>
      <c r="U164" s="21">
        <f t="shared" si="67"/>
        <v>2.083333333333337E-2</v>
      </c>
      <c r="V164" s="22">
        <f t="shared" si="64"/>
        <v>2.083333333333337E-2</v>
      </c>
      <c r="W164" s="24">
        <f t="shared" si="76"/>
        <v>0.10416666666666671</v>
      </c>
      <c r="X164" s="21">
        <f t="shared" si="77"/>
        <v>0.10416666666666671</v>
      </c>
      <c r="Y164" s="21">
        <f t="shared" si="78"/>
        <v>-0.10416666666666671</v>
      </c>
      <c r="Z164" s="69">
        <f t="shared" si="79"/>
        <v>0.10416666666666671</v>
      </c>
      <c r="AA164" s="25">
        <f t="shared" si="80"/>
        <v>0.10416666666666671</v>
      </c>
    </row>
    <row r="165" spans="2:27" ht="15.75" thickBot="1">
      <c r="B165" s="215"/>
      <c r="C165" s="262"/>
      <c r="D165" s="27">
        <v>43994</v>
      </c>
      <c r="E165" s="66" t="s">
        <v>39</v>
      </c>
      <c r="F165" s="3">
        <v>0.33333333333333331</v>
      </c>
      <c r="G165" s="3">
        <v>0.8125</v>
      </c>
      <c r="H165" s="3">
        <v>0</v>
      </c>
      <c r="I165" s="5"/>
      <c r="J165" s="5">
        <f t="shared" si="68"/>
        <v>0</v>
      </c>
      <c r="K165" s="21">
        <f t="shared" si="69"/>
        <v>0.45833333333333331</v>
      </c>
      <c r="L165" s="22">
        <f t="shared" si="65"/>
        <v>0.45833333333333331</v>
      </c>
      <c r="M165" s="22">
        <f t="shared" si="66"/>
        <v>-4.1666666666666685E-2</v>
      </c>
      <c r="N165" s="22">
        <f t="shared" si="70"/>
        <v>0</v>
      </c>
      <c r="O165" s="22">
        <f t="shared" si="71"/>
        <v>0.45833333333333331</v>
      </c>
      <c r="P165" s="22">
        <f t="shared" si="72"/>
        <v>0.45833333333333331</v>
      </c>
      <c r="Q165" s="22">
        <f t="shared" si="73"/>
        <v>0.45833333333333331</v>
      </c>
      <c r="R165" s="23">
        <f t="shared" si="74"/>
        <v>0.45833333333333331</v>
      </c>
      <c r="S165" s="16">
        <f t="shared" si="75"/>
        <v>-4.166666666666663E-2</v>
      </c>
      <c r="T165" s="22">
        <f t="shared" si="63"/>
        <v>0</v>
      </c>
      <c r="U165" s="21">
        <f t="shared" si="67"/>
        <v>2.083333333333337E-2</v>
      </c>
      <c r="V165" s="22">
        <f t="shared" si="64"/>
        <v>2.083333333333337E-2</v>
      </c>
      <c r="W165" s="24">
        <f t="shared" si="76"/>
        <v>2.083333333333337E-2</v>
      </c>
      <c r="X165" s="21">
        <f t="shared" si="77"/>
        <v>2.083333333333337E-2</v>
      </c>
      <c r="Y165" s="21">
        <f t="shared" si="78"/>
        <v>-2.083333333333337E-2</v>
      </c>
      <c r="Z165" s="69">
        <f t="shared" si="79"/>
        <v>2.083333333333337E-2</v>
      </c>
      <c r="AA165" s="25">
        <f t="shared" si="80"/>
        <v>2.083333333333337E-2</v>
      </c>
    </row>
    <row r="166" spans="2:27" ht="15.75" thickBot="1">
      <c r="B166" s="215"/>
      <c r="C166" s="262"/>
      <c r="D166" s="20">
        <v>43995</v>
      </c>
      <c r="E166" s="66" t="s">
        <v>39</v>
      </c>
      <c r="F166" s="3">
        <v>0.33333333333333331</v>
      </c>
      <c r="G166" s="3">
        <v>0.8125</v>
      </c>
      <c r="H166" s="3">
        <v>0</v>
      </c>
      <c r="I166" s="5">
        <f>(O166+X166)</f>
        <v>0.47916666666666669</v>
      </c>
      <c r="J166" s="5">
        <f t="shared" si="68"/>
        <v>0.47916666666666669</v>
      </c>
      <c r="K166" s="21">
        <f t="shared" si="69"/>
        <v>0.45833333333333331</v>
      </c>
      <c r="L166" s="22">
        <f t="shared" si="65"/>
        <v>0.45833333333333331</v>
      </c>
      <c r="M166" s="22">
        <f t="shared" si="66"/>
        <v>-4.1666666666666685E-2</v>
      </c>
      <c r="N166" s="22">
        <f t="shared" si="70"/>
        <v>0</v>
      </c>
      <c r="O166" s="22">
        <f t="shared" si="71"/>
        <v>0.45833333333333331</v>
      </c>
      <c r="P166" s="22">
        <f t="shared" si="72"/>
        <v>-2.083333333333337E-2</v>
      </c>
      <c r="Q166" s="22">
        <f t="shared" si="73"/>
        <v>0</v>
      </c>
      <c r="R166" s="23">
        <f t="shared" si="74"/>
        <v>0</v>
      </c>
      <c r="S166" s="16">
        <f t="shared" si="75"/>
        <v>-4.166666666666663E-2</v>
      </c>
      <c r="T166" s="22">
        <f t="shared" si="63"/>
        <v>0</v>
      </c>
      <c r="U166" s="21">
        <f t="shared" si="67"/>
        <v>2.083333333333337E-2</v>
      </c>
      <c r="V166" s="22">
        <f t="shared" si="64"/>
        <v>2.083333333333337E-2</v>
      </c>
      <c r="W166" s="24">
        <f t="shared" si="76"/>
        <v>2.083333333333337E-2</v>
      </c>
      <c r="X166" s="21">
        <f t="shared" si="77"/>
        <v>2.083333333333337E-2</v>
      </c>
      <c r="Y166" s="21">
        <f t="shared" si="78"/>
        <v>0.45833333333333331</v>
      </c>
      <c r="Z166" s="69">
        <f t="shared" si="79"/>
        <v>0.45833333333333331</v>
      </c>
      <c r="AA166" s="25">
        <f t="shared" si="80"/>
        <v>0.45833333333333331</v>
      </c>
    </row>
    <row r="167" spans="2:27" ht="15.75" thickBot="1">
      <c r="B167" s="215"/>
      <c r="C167" s="262"/>
      <c r="D167" s="20">
        <v>43996</v>
      </c>
      <c r="E167" s="66" t="s">
        <v>39</v>
      </c>
      <c r="F167" s="3">
        <v>0.25</v>
      </c>
      <c r="G167" s="3">
        <v>0.8125</v>
      </c>
      <c r="H167" s="3">
        <v>0</v>
      </c>
      <c r="I167" s="5">
        <f>(O167+X167)</f>
        <v>0.5625</v>
      </c>
      <c r="J167" s="5">
        <f t="shared" si="68"/>
        <v>0.5625</v>
      </c>
      <c r="K167" s="21">
        <f t="shared" si="69"/>
        <v>0.49999999999999994</v>
      </c>
      <c r="L167" s="22">
        <f t="shared" si="65"/>
        <v>0.49999999999999994</v>
      </c>
      <c r="M167" s="22">
        <f t="shared" si="66"/>
        <v>-5.5511151231257827E-17</v>
      </c>
      <c r="N167" s="22">
        <f t="shared" si="70"/>
        <v>0</v>
      </c>
      <c r="O167" s="22">
        <f t="shared" si="71"/>
        <v>0.49999999999999994</v>
      </c>
      <c r="P167" s="22">
        <f t="shared" si="72"/>
        <v>-6.2500000000000056E-2</v>
      </c>
      <c r="Q167" s="22">
        <f t="shared" si="73"/>
        <v>0</v>
      </c>
      <c r="R167" s="23">
        <f t="shared" si="74"/>
        <v>0</v>
      </c>
      <c r="S167" s="16">
        <f t="shared" si="75"/>
        <v>4.1666666666666685E-2</v>
      </c>
      <c r="T167" s="22">
        <f t="shared" si="63"/>
        <v>4.1666666666666685E-2</v>
      </c>
      <c r="U167" s="21">
        <f t="shared" si="67"/>
        <v>2.083333333333337E-2</v>
      </c>
      <c r="V167" s="22">
        <f t="shared" si="64"/>
        <v>2.083333333333337E-2</v>
      </c>
      <c r="W167" s="24">
        <f t="shared" si="76"/>
        <v>6.2500000000000056E-2</v>
      </c>
      <c r="X167" s="21">
        <f t="shared" si="77"/>
        <v>6.2500000000000056E-2</v>
      </c>
      <c r="Y167" s="21">
        <f t="shared" si="78"/>
        <v>0.49999999999999994</v>
      </c>
      <c r="Z167" s="69">
        <f t="shared" si="79"/>
        <v>0.49999999999999994</v>
      </c>
      <c r="AA167" s="25">
        <f t="shared" si="80"/>
        <v>0.49999999999999994</v>
      </c>
    </row>
    <row r="168" spans="2:27" ht="15.75" thickBot="1">
      <c r="B168" s="28" t="s">
        <v>9</v>
      </c>
      <c r="C168" s="262"/>
      <c r="D168" s="27">
        <v>43997</v>
      </c>
      <c r="E168" s="66" t="s">
        <v>39</v>
      </c>
      <c r="F168" s="3">
        <v>0.33333333333333331</v>
      </c>
      <c r="G168" s="3">
        <v>0.8125</v>
      </c>
      <c r="H168" s="3">
        <v>0</v>
      </c>
      <c r="I168" s="5"/>
      <c r="J168" s="5">
        <f t="shared" si="68"/>
        <v>0</v>
      </c>
      <c r="K168" s="21">
        <f t="shared" si="69"/>
        <v>0.45833333333333331</v>
      </c>
      <c r="L168" s="22">
        <f t="shared" si="65"/>
        <v>0.45833333333333331</v>
      </c>
      <c r="M168" s="22">
        <f t="shared" si="66"/>
        <v>-4.1666666666666685E-2</v>
      </c>
      <c r="N168" s="22">
        <f t="shared" si="70"/>
        <v>0</v>
      </c>
      <c r="O168" s="22">
        <f t="shared" si="71"/>
        <v>0.45833333333333331</v>
      </c>
      <c r="P168" s="22">
        <f t="shared" si="72"/>
        <v>0.45833333333333331</v>
      </c>
      <c r="Q168" s="22">
        <f t="shared" si="73"/>
        <v>0.45833333333333331</v>
      </c>
      <c r="R168" s="23">
        <f t="shared" si="74"/>
        <v>0.45833333333333331</v>
      </c>
      <c r="S168" s="16">
        <f t="shared" si="75"/>
        <v>-4.166666666666663E-2</v>
      </c>
      <c r="T168" s="22">
        <f t="shared" si="63"/>
        <v>0</v>
      </c>
      <c r="U168" s="21">
        <f t="shared" si="67"/>
        <v>2.083333333333337E-2</v>
      </c>
      <c r="V168" s="22">
        <f t="shared" si="64"/>
        <v>2.083333333333337E-2</v>
      </c>
      <c r="W168" s="24">
        <f t="shared" si="76"/>
        <v>2.083333333333337E-2</v>
      </c>
      <c r="X168" s="21">
        <f t="shared" si="77"/>
        <v>2.083333333333337E-2</v>
      </c>
      <c r="Y168" s="21">
        <f t="shared" si="78"/>
        <v>-2.083333333333337E-2</v>
      </c>
      <c r="Z168" s="69">
        <f t="shared" si="79"/>
        <v>2.083333333333337E-2</v>
      </c>
      <c r="AA168" s="25">
        <f t="shared" si="80"/>
        <v>2.083333333333337E-2</v>
      </c>
    </row>
    <row r="169" spans="2:27" ht="15.75" thickBot="1">
      <c r="B169" s="215">
        <f>SUM(AA154:AA183)</f>
        <v>4.8541666666666679</v>
      </c>
      <c r="C169" s="262"/>
      <c r="D169" s="27">
        <v>43998</v>
      </c>
      <c r="E169" s="66" t="s">
        <v>39</v>
      </c>
      <c r="F169" s="3">
        <v>0.33333333333333331</v>
      </c>
      <c r="G169" s="3">
        <v>0.8125</v>
      </c>
      <c r="H169" s="3">
        <v>0</v>
      </c>
      <c r="I169" s="5"/>
      <c r="J169" s="5">
        <f t="shared" si="68"/>
        <v>0</v>
      </c>
      <c r="K169" s="21">
        <f t="shared" si="69"/>
        <v>0.45833333333333331</v>
      </c>
      <c r="L169" s="22">
        <f t="shared" si="65"/>
        <v>0.45833333333333331</v>
      </c>
      <c r="M169" s="22">
        <f t="shared" si="66"/>
        <v>-4.1666666666666685E-2</v>
      </c>
      <c r="N169" s="22">
        <f t="shared" si="70"/>
        <v>0</v>
      </c>
      <c r="O169" s="22">
        <f t="shared" si="71"/>
        <v>0.45833333333333331</v>
      </c>
      <c r="P169" s="22">
        <f t="shared" si="72"/>
        <v>0.45833333333333331</v>
      </c>
      <c r="Q169" s="22">
        <f t="shared" si="73"/>
        <v>0.45833333333333331</v>
      </c>
      <c r="R169" s="23">
        <f t="shared" si="74"/>
        <v>0.45833333333333331</v>
      </c>
      <c r="S169" s="16">
        <f t="shared" si="75"/>
        <v>-4.166666666666663E-2</v>
      </c>
      <c r="T169" s="22">
        <f t="shared" si="63"/>
        <v>0</v>
      </c>
      <c r="U169" s="21">
        <f t="shared" si="67"/>
        <v>2.083333333333337E-2</v>
      </c>
      <c r="V169" s="22">
        <f t="shared" si="64"/>
        <v>2.083333333333337E-2</v>
      </c>
      <c r="W169" s="24">
        <f t="shared" si="76"/>
        <v>2.083333333333337E-2</v>
      </c>
      <c r="X169" s="21">
        <f t="shared" si="77"/>
        <v>2.083333333333337E-2</v>
      </c>
      <c r="Y169" s="21">
        <f t="shared" si="78"/>
        <v>-2.083333333333337E-2</v>
      </c>
      <c r="Z169" s="69">
        <f t="shared" si="79"/>
        <v>2.083333333333337E-2</v>
      </c>
      <c r="AA169" s="25">
        <f t="shared" si="80"/>
        <v>2.083333333333337E-2</v>
      </c>
    </row>
    <row r="170" spans="2:27" ht="15.75" thickBot="1">
      <c r="B170" s="215"/>
      <c r="C170" s="262"/>
      <c r="D170" s="27">
        <v>43999</v>
      </c>
      <c r="E170" s="66" t="s">
        <v>39</v>
      </c>
      <c r="F170" s="3">
        <v>0.33333333333333331</v>
      </c>
      <c r="G170" s="3">
        <v>0.8125</v>
      </c>
      <c r="H170" s="3">
        <v>0</v>
      </c>
      <c r="I170" s="5"/>
      <c r="J170" s="5">
        <f t="shared" si="68"/>
        <v>0</v>
      </c>
      <c r="K170" s="21">
        <f t="shared" si="69"/>
        <v>0.45833333333333331</v>
      </c>
      <c r="L170" s="22">
        <f t="shared" si="65"/>
        <v>0.45833333333333331</v>
      </c>
      <c r="M170" s="22">
        <f t="shared" si="66"/>
        <v>-4.1666666666666685E-2</v>
      </c>
      <c r="N170" s="22">
        <f t="shared" si="70"/>
        <v>0</v>
      </c>
      <c r="O170" s="22">
        <f t="shared" si="71"/>
        <v>0.45833333333333331</v>
      </c>
      <c r="P170" s="22">
        <f t="shared" si="72"/>
        <v>0.45833333333333331</v>
      </c>
      <c r="Q170" s="22">
        <f t="shared" si="73"/>
        <v>0.45833333333333331</v>
      </c>
      <c r="R170" s="23">
        <f t="shared" si="74"/>
        <v>0.45833333333333331</v>
      </c>
      <c r="S170" s="16">
        <f t="shared" si="75"/>
        <v>-4.166666666666663E-2</v>
      </c>
      <c r="T170" s="22">
        <f t="shared" si="63"/>
        <v>0</v>
      </c>
      <c r="U170" s="21">
        <f t="shared" si="67"/>
        <v>2.083333333333337E-2</v>
      </c>
      <c r="V170" s="22">
        <f t="shared" si="64"/>
        <v>2.083333333333337E-2</v>
      </c>
      <c r="W170" s="24">
        <f t="shared" si="76"/>
        <v>2.083333333333337E-2</v>
      </c>
      <c r="X170" s="21">
        <f t="shared" si="77"/>
        <v>2.083333333333337E-2</v>
      </c>
      <c r="Y170" s="21">
        <f t="shared" si="78"/>
        <v>-2.083333333333337E-2</v>
      </c>
      <c r="Z170" s="69">
        <f t="shared" si="79"/>
        <v>2.083333333333337E-2</v>
      </c>
      <c r="AA170" s="25">
        <f t="shared" si="80"/>
        <v>2.083333333333337E-2</v>
      </c>
    </row>
    <row r="171" spans="2:27" ht="15.75" thickBot="1">
      <c r="B171" s="215"/>
      <c r="C171" s="262"/>
      <c r="D171" s="27">
        <v>44000</v>
      </c>
      <c r="E171" s="66" t="s">
        <v>39</v>
      </c>
      <c r="F171" s="3">
        <v>0.33333333333333331</v>
      </c>
      <c r="G171" s="3">
        <v>0.8125</v>
      </c>
      <c r="H171" s="3">
        <v>0</v>
      </c>
      <c r="I171" s="5"/>
      <c r="J171" s="5">
        <f t="shared" si="68"/>
        <v>0</v>
      </c>
      <c r="K171" s="21">
        <f t="shared" si="69"/>
        <v>0.45833333333333331</v>
      </c>
      <c r="L171" s="22">
        <f t="shared" si="65"/>
        <v>0.45833333333333331</v>
      </c>
      <c r="M171" s="22">
        <f t="shared" si="66"/>
        <v>-4.1666666666666685E-2</v>
      </c>
      <c r="N171" s="22">
        <f t="shared" si="70"/>
        <v>0</v>
      </c>
      <c r="O171" s="22">
        <f t="shared" si="71"/>
        <v>0.45833333333333331</v>
      </c>
      <c r="P171" s="22">
        <f t="shared" si="72"/>
        <v>0.45833333333333331</v>
      </c>
      <c r="Q171" s="22">
        <f t="shared" si="73"/>
        <v>0.45833333333333331</v>
      </c>
      <c r="R171" s="23">
        <f t="shared" si="74"/>
        <v>0.45833333333333331</v>
      </c>
      <c r="S171" s="16">
        <f t="shared" si="75"/>
        <v>-4.166666666666663E-2</v>
      </c>
      <c r="T171" s="22">
        <f t="shared" si="63"/>
        <v>0</v>
      </c>
      <c r="U171" s="21">
        <f t="shared" si="67"/>
        <v>2.083333333333337E-2</v>
      </c>
      <c r="V171" s="22">
        <f t="shared" si="64"/>
        <v>2.083333333333337E-2</v>
      </c>
      <c r="W171" s="24">
        <f t="shared" si="76"/>
        <v>2.083333333333337E-2</v>
      </c>
      <c r="X171" s="21">
        <f t="shared" si="77"/>
        <v>2.083333333333337E-2</v>
      </c>
      <c r="Y171" s="21">
        <f t="shared" si="78"/>
        <v>-2.083333333333337E-2</v>
      </c>
      <c r="Z171" s="69">
        <f t="shared" si="79"/>
        <v>2.083333333333337E-2</v>
      </c>
      <c r="AA171" s="25">
        <f t="shared" si="80"/>
        <v>2.083333333333337E-2</v>
      </c>
    </row>
    <row r="172" spans="2:27" ht="15.75" thickBot="1">
      <c r="B172" s="215"/>
      <c r="C172" s="262"/>
      <c r="D172" s="27">
        <v>44001</v>
      </c>
      <c r="E172" s="66" t="s">
        <v>39</v>
      </c>
      <c r="F172" s="3">
        <v>0.33333333333333331</v>
      </c>
      <c r="G172" s="3">
        <v>0.8125</v>
      </c>
      <c r="H172" s="3">
        <v>0</v>
      </c>
      <c r="I172" s="5"/>
      <c r="J172" s="5">
        <f t="shared" si="68"/>
        <v>0</v>
      </c>
      <c r="K172" s="21">
        <f t="shared" si="69"/>
        <v>0.45833333333333331</v>
      </c>
      <c r="L172" s="22">
        <f t="shared" si="65"/>
        <v>0.45833333333333331</v>
      </c>
      <c r="M172" s="22">
        <f t="shared" si="66"/>
        <v>-4.1666666666666685E-2</v>
      </c>
      <c r="N172" s="22">
        <f t="shared" si="70"/>
        <v>0</v>
      </c>
      <c r="O172" s="22">
        <f t="shared" si="71"/>
        <v>0.45833333333333331</v>
      </c>
      <c r="P172" s="22">
        <f t="shared" si="72"/>
        <v>0.45833333333333331</v>
      </c>
      <c r="Q172" s="22">
        <f t="shared" si="73"/>
        <v>0.45833333333333331</v>
      </c>
      <c r="R172" s="23">
        <f t="shared" si="74"/>
        <v>0.45833333333333331</v>
      </c>
      <c r="S172" s="16">
        <f t="shared" si="75"/>
        <v>-4.166666666666663E-2</v>
      </c>
      <c r="T172" s="22">
        <f t="shared" si="63"/>
        <v>0</v>
      </c>
      <c r="U172" s="21">
        <f t="shared" si="67"/>
        <v>2.083333333333337E-2</v>
      </c>
      <c r="V172" s="22">
        <f t="shared" si="64"/>
        <v>2.083333333333337E-2</v>
      </c>
      <c r="W172" s="24">
        <f t="shared" si="76"/>
        <v>2.083333333333337E-2</v>
      </c>
      <c r="X172" s="21">
        <f t="shared" si="77"/>
        <v>2.083333333333337E-2</v>
      </c>
      <c r="Y172" s="21">
        <f t="shared" si="78"/>
        <v>-2.083333333333337E-2</v>
      </c>
      <c r="Z172" s="69">
        <f t="shared" si="79"/>
        <v>2.083333333333337E-2</v>
      </c>
      <c r="AA172" s="25">
        <f t="shared" si="80"/>
        <v>2.083333333333337E-2</v>
      </c>
    </row>
    <row r="173" spans="2:27" ht="15.75" thickBot="1">
      <c r="B173" s="215"/>
      <c r="C173" s="262"/>
      <c r="D173" s="20">
        <v>44002</v>
      </c>
      <c r="E173" s="66" t="s">
        <v>39</v>
      </c>
      <c r="F173" s="3">
        <v>0.33333333333333331</v>
      </c>
      <c r="G173" s="3">
        <v>0.8125</v>
      </c>
      <c r="H173" s="3">
        <v>0</v>
      </c>
      <c r="I173" s="5">
        <f>(O173+X173)</f>
        <v>0.47916666666666669</v>
      </c>
      <c r="J173" s="5">
        <f t="shared" si="68"/>
        <v>0.47916666666666669</v>
      </c>
      <c r="K173" s="21">
        <f t="shared" si="69"/>
        <v>0.45833333333333331</v>
      </c>
      <c r="L173" s="22">
        <f t="shared" si="65"/>
        <v>0.45833333333333331</v>
      </c>
      <c r="M173" s="22">
        <f t="shared" si="66"/>
        <v>-4.1666666666666685E-2</v>
      </c>
      <c r="N173" s="22">
        <f t="shared" si="70"/>
        <v>0</v>
      </c>
      <c r="O173" s="22">
        <f t="shared" si="71"/>
        <v>0.45833333333333331</v>
      </c>
      <c r="P173" s="22">
        <f t="shared" si="72"/>
        <v>-2.083333333333337E-2</v>
      </c>
      <c r="Q173" s="22">
        <f t="shared" si="73"/>
        <v>0</v>
      </c>
      <c r="R173" s="23">
        <f t="shared" si="74"/>
        <v>0</v>
      </c>
      <c r="S173" s="16">
        <f t="shared" si="75"/>
        <v>-4.166666666666663E-2</v>
      </c>
      <c r="T173" s="22">
        <f t="shared" si="63"/>
        <v>0</v>
      </c>
      <c r="U173" s="21">
        <f t="shared" si="67"/>
        <v>2.083333333333337E-2</v>
      </c>
      <c r="V173" s="22">
        <f t="shared" si="64"/>
        <v>2.083333333333337E-2</v>
      </c>
      <c r="W173" s="24">
        <f t="shared" si="76"/>
        <v>2.083333333333337E-2</v>
      </c>
      <c r="X173" s="21">
        <f t="shared" si="77"/>
        <v>2.083333333333337E-2</v>
      </c>
      <c r="Y173" s="21">
        <f t="shared" si="78"/>
        <v>0.45833333333333331</v>
      </c>
      <c r="Z173" s="69">
        <f t="shared" si="79"/>
        <v>0.45833333333333331</v>
      </c>
      <c r="AA173" s="25">
        <f t="shared" si="80"/>
        <v>0.45833333333333331</v>
      </c>
    </row>
    <row r="174" spans="2:27" ht="15.75" thickBot="1">
      <c r="B174" s="215"/>
      <c r="C174" s="262"/>
      <c r="D174" s="20">
        <v>44003</v>
      </c>
      <c r="E174" s="66" t="s">
        <v>39</v>
      </c>
      <c r="F174" s="3">
        <v>0.25</v>
      </c>
      <c r="G174" s="3">
        <v>0.8125</v>
      </c>
      <c r="H174" s="3">
        <v>0</v>
      </c>
      <c r="I174" s="5">
        <f>(O174+X174)</f>
        <v>0.5625</v>
      </c>
      <c r="J174" s="5">
        <f t="shared" si="68"/>
        <v>0.5625</v>
      </c>
      <c r="K174" s="21">
        <f t="shared" si="69"/>
        <v>0.49999999999999994</v>
      </c>
      <c r="L174" s="22">
        <f t="shared" si="65"/>
        <v>0.49999999999999994</v>
      </c>
      <c r="M174" s="22">
        <f t="shared" si="66"/>
        <v>-5.5511151231257827E-17</v>
      </c>
      <c r="N174" s="22">
        <f t="shared" si="70"/>
        <v>0</v>
      </c>
      <c r="O174" s="22">
        <f t="shared" si="71"/>
        <v>0.49999999999999994</v>
      </c>
      <c r="P174" s="22">
        <f t="shared" si="72"/>
        <v>-6.2500000000000056E-2</v>
      </c>
      <c r="Q174" s="22">
        <f t="shared" si="73"/>
        <v>0</v>
      </c>
      <c r="R174" s="23">
        <f t="shared" si="74"/>
        <v>0</v>
      </c>
      <c r="S174" s="16">
        <f t="shared" si="75"/>
        <v>4.1666666666666685E-2</v>
      </c>
      <c r="T174" s="22">
        <f t="shared" si="63"/>
        <v>4.1666666666666685E-2</v>
      </c>
      <c r="U174" s="21">
        <f t="shared" si="67"/>
        <v>2.083333333333337E-2</v>
      </c>
      <c r="V174" s="22">
        <f t="shared" si="64"/>
        <v>2.083333333333337E-2</v>
      </c>
      <c r="W174" s="24">
        <f t="shared" si="76"/>
        <v>6.2500000000000056E-2</v>
      </c>
      <c r="X174" s="21">
        <f t="shared" si="77"/>
        <v>6.2500000000000056E-2</v>
      </c>
      <c r="Y174" s="21">
        <f t="shared" si="78"/>
        <v>0.49999999999999994</v>
      </c>
      <c r="Z174" s="69">
        <f t="shared" si="79"/>
        <v>0.49999999999999994</v>
      </c>
      <c r="AA174" s="25">
        <f t="shared" si="80"/>
        <v>0.49999999999999994</v>
      </c>
    </row>
    <row r="175" spans="2:27" ht="15.75" thickBot="1">
      <c r="B175" s="215"/>
      <c r="C175" s="262"/>
      <c r="D175" s="27">
        <v>44004</v>
      </c>
      <c r="E175" s="66" t="s">
        <v>39</v>
      </c>
      <c r="F175" s="3">
        <v>0.33333333333333331</v>
      </c>
      <c r="G175" s="3">
        <v>0.8125</v>
      </c>
      <c r="H175" s="3">
        <v>0</v>
      </c>
      <c r="I175" s="5"/>
      <c r="J175" s="5">
        <f t="shared" si="68"/>
        <v>0</v>
      </c>
      <c r="K175" s="21">
        <f t="shared" si="69"/>
        <v>0.45833333333333331</v>
      </c>
      <c r="L175" s="22">
        <f t="shared" si="65"/>
        <v>0.45833333333333331</v>
      </c>
      <c r="M175" s="22">
        <f t="shared" si="66"/>
        <v>-4.1666666666666685E-2</v>
      </c>
      <c r="N175" s="22">
        <f t="shared" si="70"/>
        <v>0</v>
      </c>
      <c r="O175" s="22">
        <f t="shared" si="71"/>
        <v>0.45833333333333331</v>
      </c>
      <c r="P175" s="22">
        <f t="shared" si="72"/>
        <v>0.45833333333333331</v>
      </c>
      <c r="Q175" s="22">
        <f t="shared" si="73"/>
        <v>0.45833333333333331</v>
      </c>
      <c r="R175" s="23">
        <f t="shared" si="74"/>
        <v>0.45833333333333331</v>
      </c>
      <c r="S175" s="16">
        <f t="shared" si="75"/>
        <v>-4.166666666666663E-2</v>
      </c>
      <c r="T175" s="22">
        <f t="shared" si="63"/>
        <v>0</v>
      </c>
      <c r="U175" s="21">
        <f t="shared" si="67"/>
        <v>2.083333333333337E-2</v>
      </c>
      <c r="V175" s="22">
        <f t="shared" si="64"/>
        <v>2.083333333333337E-2</v>
      </c>
      <c r="W175" s="24">
        <f t="shared" si="76"/>
        <v>2.083333333333337E-2</v>
      </c>
      <c r="X175" s="21">
        <f t="shared" si="77"/>
        <v>2.083333333333337E-2</v>
      </c>
      <c r="Y175" s="21">
        <f t="shared" si="78"/>
        <v>-2.083333333333337E-2</v>
      </c>
      <c r="Z175" s="69">
        <f t="shared" si="79"/>
        <v>2.083333333333337E-2</v>
      </c>
      <c r="AA175" s="25">
        <f t="shared" si="80"/>
        <v>2.083333333333337E-2</v>
      </c>
    </row>
    <row r="176" spans="2:27" ht="15.75" thickBot="1">
      <c r="B176" s="215"/>
      <c r="C176" s="262"/>
      <c r="D176" s="27">
        <v>44005</v>
      </c>
      <c r="E176" s="66" t="s">
        <v>39</v>
      </c>
      <c r="F176" s="3">
        <v>0.33333333333333331</v>
      </c>
      <c r="G176" s="3">
        <v>0.8125</v>
      </c>
      <c r="H176" s="3">
        <v>0</v>
      </c>
      <c r="I176" s="5"/>
      <c r="J176" s="5">
        <f t="shared" si="68"/>
        <v>0</v>
      </c>
      <c r="K176" s="21">
        <f t="shared" si="69"/>
        <v>0.45833333333333331</v>
      </c>
      <c r="L176" s="22">
        <f t="shared" si="65"/>
        <v>0.45833333333333331</v>
      </c>
      <c r="M176" s="22">
        <f t="shared" si="66"/>
        <v>-4.1666666666666685E-2</v>
      </c>
      <c r="N176" s="22">
        <f t="shared" si="70"/>
        <v>0</v>
      </c>
      <c r="O176" s="22">
        <f t="shared" si="71"/>
        <v>0.45833333333333331</v>
      </c>
      <c r="P176" s="22">
        <f t="shared" si="72"/>
        <v>0.45833333333333331</v>
      </c>
      <c r="Q176" s="22">
        <f t="shared" si="73"/>
        <v>0.45833333333333331</v>
      </c>
      <c r="R176" s="23">
        <f t="shared" si="74"/>
        <v>0.45833333333333331</v>
      </c>
      <c r="S176" s="16">
        <f t="shared" si="75"/>
        <v>-4.166666666666663E-2</v>
      </c>
      <c r="T176" s="22">
        <f t="shared" si="63"/>
        <v>0</v>
      </c>
      <c r="U176" s="21">
        <f t="shared" si="67"/>
        <v>2.083333333333337E-2</v>
      </c>
      <c r="V176" s="22">
        <f t="shared" si="64"/>
        <v>2.083333333333337E-2</v>
      </c>
      <c r="W176" s="24">
        <f t="shared" si="76"/>
        <v>2.083333333333337E-2</v>
      </c>
      <c r="X176" s="21">
        <f t="shared" si="77"/>
        <v>2.083333333333337E-2</v>
      </c>
      <c r="Y176" s="21">
        <f t="shared" si="78"/>
        <v>-2.083333333333337E-2</v>
      </c>
      <c r="Z176" s="69">
        <f t="shared" si="79"/>
        <v>2.083333333333337E-2</v>
      </c>
      <c r="AA176" s="25">
        <f t="shared" si="80"/>
        <v>2.083333333333337E-2</v>
      </c>
    </row>
    <row r="177" spans="2:27" ht="15.75" thickBot="1">
      <c r="B177" s="215"/>
      <c r="C177" s="262"/>
      <c r="D177" s="27">
        <v>44006</v>
      </c>
      <c r="E177" s="66" t="s">
        <v>39</v>
      </c>
      <c r="F177" s="3">
        <v>0.33333333333333331</v>
      </c>
      <c r="G177" s="3">
        <v>0.8125</v>
      </c>
      <c r="H177" s="3">
        <v>0</v>
      </c>
      <c r="I177" s="5"/>
      <c r="J177" s="5">
        <f t="shared" si="68"/>
        <v>0</v>
      </c>
      <c r="K177" s="21">
        <f t="shared" si="69"/>
        <v>0.45833333333333331</v>
      </c>
      <c r="L177" s="22">
        <f t="shared" si="65"/>
        <v>0.45833333333333331</v>
      </c>
      <c r="M177" s="22">
        <f t="shared" si="66"/>
        <v>-4.1666666666666685E-2</v>
      </c>
      <c r="N177" s="22">
        <f t="shared" si="70"/>
        <v>0</v>
      </c>
      <c r="O177" s="22">
        <f t="shared" si="71"/>
        <v>0.45833333333333331</v>
      </c>
      <c r="P177" s="22">
        <f t="shared" si="72"/>
        <v>0.45833333333333331</v>
      </c>
      <c r="Q177" s="22">
        <f t="shared" si="73"/>
        <v>0.45833333333333331</v>
      </c>
      <c r="R177" s="23">
        <f t="shared" si="74"/>
        <v>0.45833333333333331</v>
      </c>
      <c r="S177" s="16">
        <f t="shared" si="75"/>
        <v>-4.166666666666663E-2</v>
      </c>
      <c r="T177" s="22">
        <f t="shared" si="63"/>
        <v>0</v>
      </c>
      <c r="U177" s="21">
        <f t="shared" si="67"/>
        <v>2.083333333333337E-2</v>
      </c>
      <c r="V177" s="22">
        <f t="shared" si="64"/>
        <v>2.083333333333337E-2</v>
      </c>
      <c r="W177" s="24">
        <f t="shared" si="76"/>
        <v>2.083333333333337E-2</v>
      </c>
      <c r="X177" s="21">
        <f t="shared" si="77"/>
        <v>2.083333333333337E-2</v>
      </c>
      <c r="Y177" s="21">
        <f t="shared" si="78"/>
        <v>-2.083333333333337E-2</v>
      </c>
      <c r="Z177" s="69">
        <f t="shared" si="79"/>
        <v>2.083333333333337E-2</v>
      </c>
      <c r="AA177" s="25">
        <f t="shared" si="80"/>
        <v>2.083333333333337E-2</v>
      </c>
    </row>
    <row r="178" spans="2:27" ht="15.75" thickBot="1">
      <c r="B178" s="215"/>
      <c r="C178" s="262"/>
      <c r="D178" s="27">
        <v>44007</v>
      </c>
      <c r="E178" s="66" t="s">
        <v>39</v>
      </c>
      <c r="F178" s="3">
        <v>0.33333333333333331</v>
      </c>
      <c r="G178" s="3">
        <v>0.8125</v>
      </c>
      <c r="H178" s="3">
        <v>0</v>
      </c>
      <c r="I178" s="5"/>
      <c r="J178" s="5">
        <f t="shared" si="68"/>
        <v>0</v>
      </c>
      <c r="K178" s="21">
        <f t="shared" si="69"/>
        <v>0.45833333333333331</v>
      </c>
      <c r="L178" s="22">
        <f t="shared" si="65"/>
        <v>0.45833333333333331</v>
      </c>
      <c r="M178" s="22">
        <f t="shared" si="66"/>
        <v>-4.1666666666666685E-2</v>
      </c>
      <c r="N178" s="22">
        <f t="shared" si="70"/>
        <v>0</v>
      </c>
      <c r="O178" s="22">
        <f t="shared" si="71"/>
        <v>0.45833333333333331</v>
      </c>
      <c r="P178" s="22">
        <f t="shared" si="72"/>
        <v>0.45833333333333331</v>
      </c>
      <c r="Q178" s="22">
        <f t="shared" si="73"/>
        <v>0.45833333333333331</v>
      </c>
      <c r="R178" s="23">
        <f t="shared" si="74"/>
        <v>0.45833333333333331</v>
      </c>
      <c r="S178" s="16">
        <f t="shared" si="75"/>
        <v>-4.166666666666663E-2</v>
      </c>
      <c r="T178" s="22">
        <f t="shared" si="63"/>
        <v>0</v>
      </c>
      <c r="U178" s="21">
        <f t="shared" si="67"/>
        <v>2.083333333333337E-2</v>
      </c>
      <c r="V178" s="22">
        <f t="shared" si="64"/>
        <v>2.083333333333337E-2</v>
      </c>
      <c r="W178" s="24">
        <f t="shared" si="76"/>
        <v>2.083333333333337E-2</v>
      </c>
      <c r="X178" s="21">
        <f t="shared" si="77"/>
        <v>2.083333333333337E-2</v>
      </c>
      <c r="Y178" s="21">
        <f t="shared" si="78"/>
        <v>-2.083333333333337E-2</v>
      </c>
      <c r="Z178" s="69">
        <f t="shared" si="79"/>
        <v>2.083333333333337E-2</v>
      </c>
      <c r="AA178" s="25">
        <f t="shared" si="80"/>
        <v>2.083333333333337E-2</v>
      </c>
    </row>
    <row r="179" spans="2:27" ht="15.75" thickBot="1">
      <c r="B179" s="215"/>
      <c r="C179" s="262"/>
      <c r="D179" s="27">
        <v>44008</v>
      </c>
      <c r="E179" s="66" t="s">
        <v>39</v>
      </c>
      <c r="F179" s="3">
        <v>0.33333333333333331</v>
      </c>
      <c r="G179" s="3">
        <v>0.8125</v>
      </c>
      <c r="H179" s="3">
        <v>0</v>
      </c>
      <c r="I179" s="5"/>
      <c r="J179" s="5">
        <f t="shared" si="68"/>
        <v>0</v>
      </c>
      <c r="K179" s="21">
        <f t="shared" si="69"/>
        <v>0.45833333333333331</v>
      </c>
      <c r="L179" s="22">
        <f t="shared" si="65"/>
        <v>0.45833333333333331</v>
      </c>
      <c r="M179" s="22">
        <f t="shared" si="66"/>
        <v>-4.1666666666666685E-2</v>
      </c>
      <c r="N179" s="22">
        <f t="shared" si="70"/>
        <v>0</v>
      </c>
      <c r="O179" s="22">
        <f t="shared" si="71"/>
        <v>0.45833333333333331</v>
      </c>
      <c r="P179" s="22">
        <f t="shared" si="72"/>
        <v>0.45833333333333331</v>
      </c>
      <c r="Q179" s="22">
        <f t="shared" si="73"/>
        <v>0.45833333333333331</v>
      </c>
      <c r="R179" s="23">
        <f t="shared" si="74"/>
        <v>0.45833333333333331</v>
      </c>
      <c r="S179" s="16">
        <f t="shared" si="75"/>
        <v>-4.166666666666663E-2</v>
      </c>
      <c r="T179" s="22">
        <f t="shared" si="63"/>
        <v>0</v>
      </c>
      <c r="U179" s="21">
        <f t="shared" si="67"/>
        <v>2.083333333333337E-2</v>
      </c>
      <c r="V179" s="22">
        <f t="shared" si="64"/>
        <v>2.083333333333337E-2</v>
      </c>
      <c r="W179" s="24">
        <f t="shared" si="76"/>
        <v>2.083333333333337E-2</v>
      </c>
      <c r="X179" s="21">
        <f t="shared" si="77"/>
        <v>2.083333333333337E-2</v>
      </c>
      <c r="Y179" s="21">
        <f t="shared" si="78"/>
        <v>-2.083333333333337E-2</v>
      </c>
      <c r="Z179" s="69">
        <f t="shared" si="79"/>
        <v>2.083333333333337E-2</v>
      </c>
      <c r="AA179" s="25">
        <f t="shared" si="80"/>
        <v>2.083333333333337E-2</v>
      </c>
    </row>
    <row r="180" spans="2:27" ht="15.75" thickBot="1">
      <c r="B180" s="215"/>
      <c r="C180" s="262"/>
      <c r="D180" s="20">
        <v>44009</v>
      </c>
      <c r="E180" s="66" t="s">
        <v>39</v>
      </c>
      <c r="F180" s="3">
        <v>0.33333333333333331</v>
      </c>
      <c r="G180" s="3">
        <v>0.8125</v>
      </c>
      <c r="H180" s="3">
        <v>0</v>
      </c>
      <c r="I180" s="5">
        <f>(O180+X180)</f>
        <v>0.47916666666666669</v>
      </c>
      <c r="J180" s="5">
        <f t="shared" si="68"/>
        <v>0.47916666666666669</v>
      </c>
      <c r="K180" s="21">
        <f t="shared" si="69"/>
        <v>0.45833333333333331</v>
      </c>
      <c r="L180" s="22">
        <f t="shared" si="65"/>
        <v>0.45833333333333331</v>
      </c>
      <c r="M180" s="22">
        <f t="shared" si="66"/>
        <v>-4.1666666666666685E-2</v>
      </c>
      <c r="N180" s="22">
        <f t="shared" si="70"/>
        <v>0</v>
      </c>
      <c r="O180" s="22">
        <f t="shared" si="71"/>
        <v>0.45833333333333331</v>
      </c>
      <c r="P180" s="22">
        <f t="shared" si="72"/>
        <v>-2.083333333333337E-2</v>
      </c>
      <c r="Q180" s="22">
        <f t="shared" si="73"/>
        <v>0</v>
      </c>
      <c r="R180" s="23">
        <f t="shared" si="74"/>
        <v>0</v>
      </c>
      <c r="S180" s="16">
        <f t="shared" si="75"/>
        <v>-4.166666666666663E-2</v>
      </c>
      <c r="T180" s="22">
        <f t="shared" si="63"/>
        <v>0</v>
      </c>
      <c r="U180" s="21">
        <f t="shared" si="67"/>
        <v>2.083333333333337E-2</v>
      </c>
      <c r="V180" s="22">
        <f t="shared" si="64"/>
        <v>2.083333333333337E-2</v>
      </c>
      <c r="W180" s="24">
        <f t="shared" si="76"/>
        <v>2.083333333333337E-2</v>
      </c>
      <c r="X180" s="21">
        <f t="shared" si="77"/>
        <v>2.083333333333337E-2</v>
      </c>
      <c r="Y180" s="21">
        <f t="shared" si="78"/>
        <v>0.45833333333333331</v>
      </c>
      <c r="Z180" s="69">
        <f t="shared" si="79"/>
        <v>0.45833333333333331</v>
      </c>
      <c r="AA180" s="25">
        <f t="shared" si="80"/>
        <v>0.45833333333333331</v>
      </c>
    </row>
    <row r="181" spans="2:27" ht="15.75" thickBot="1">
      <c r="B181" s="215"/>
      <c r="C181" s="262"/>
      <c r="D181" s="20">
        <v>44010</v>
      </c>
      <c r="E181" s="66" t="s">
        <v>39</v>
      </c>
      <c r="F181" s="3">
        <v>0.25</v>
      </c>
      <c r="G181" s="3">
        <v>0.8125</v>
      </c>
      <c r="H181" s="3">
        <v>0</v>
      </c>
      <c r="I181" s="5">
        <f>(O181+X181)</f>
        <v>0.5625</v>
      </c>
      <c r="J181" s="5">
        <f t="shared" si="68"/>
        <v>0.5625</v>
      </c>
      <c r="K181" s="21">
        <f t="shared" si="69"/>
        <v>0.49999999999999994</v>
      </c>
      <c r="L181" s="22">
        <f t="shared" si="65"/>
        <v>0.49999999999999994</v>
      </c>
      <c r="M181" s="22">
        <f t="shared" si="66"/>
        <v>-5.5511151231257827E-17</v>
      </c>
      <c r="N181" s="22">
        <f t="shared" si="70"/>
        <v>0</v>
      </c>
      <c r="O181" s="22">
        <f t="shared" si="71"/>
        <v>0.49999999999999994</v>
      </c>
      <c r="P181" s="22">
        <f t="shared" si="72"/>
        <v>-6.2500000000000056E-2</v>
      </c>
      <c r="Q181" s="22">
        <f t="shared" si="73"/>
        <v>0</v>
      </c>
      <c r="R181" s="23">
        <f t="shared" si="74"/>
        <v>0</v>
      </c>
      <c r="S181" s="16">
        <f t="shared" si="75"/>
        <v>4.1666666666666685E-2</v>
      </c>
      <c r="T181" s="22">
        <f t="shared" si="63"/>
        <v>4.1666666666666685E-2</v>
      </c>
      <c r="U181" s="21">
        <f t="shared" si="67"/>
        <v>2.083333333333337E-2</v>
      </c>
      <c r="V181" s="22">
        <f t="shared" si="64"/>
        <v>2.083333333333337E-2</v>
      </c>
      <c r="W181" s="24">
        <f t="shared" si="76"/>
        <v>6.2500000000000056E-2</v>
      </c>
      <c r="X181" s="21">
        <f t="shared" si="77"/>
        <v>6.2500000000000056E-2</v>
      </c>
      <c r="Y181" s="21">
        <f t="shared" si="78"/>
        <v>0.49999999999999994</v>
      </c>
      <c r="Z181" s="69">
        <f t="shared" si="79"/>
        <v>0.49999999999999994</v>
      </c>
      <c r="AA181" s="25">
        <f t="shared" si="80"/>
        <v>0.49999999999999994</v>
      </c>
    </row>
    <row r="182" spans="2:27" ht="15.75" thickBot="1">
      <c r="B182" s="215"/>
      <c r="C182" s="262"/>
      <c r="D182" s="27">
        <v>44011</v>
      </c>
      <c r="E182" s="66" t="s">
        <v>39</v>
      </c>
      <c r="F182" s="3">
        <v>0.33333333333333331</v>
      </c>
      <c r="G182" s="3">
        <v>0.8125</v>
      </c>
      <c r="H182" s="3">
        <v>0</v>
      </c>
      <c r="I182" s="5"/>
      <c r="J182" s="5">
        <f t="shared" si="68"/>
        <v>0</v>
      </c>
      <c r="K182" s="21">
        <f t="shared" si="69"/>
        <v>0.45833333333333331</v>
      </c>
      <c r="L182" s="22">
        <f t="shared" si="65"/>
        <v>0.45833333333333331</v>
      </c>
      <c r="M182" s="22">
        <f t="shared" si="66"/>
        <v>-4.1666666666666685E-2</v>
      </c>
      <c r="N182" s="22">
        <f t="shared" si="70"/>
        <v>0</v>
      </c>
      <c r="O182" s="22">
        <f t="shared" si="71"/>
        <v>0.45833333333333331</v>
      </c>
      <c r="P182" s="22">
        <f t="shared" si="72"/>
        <v>0.45833333333333331</v>
      </c>
      <c r="Q182" s="22">
        <f t="shared" si="73"/>
        <v>0.45833333333333331</v>
      </c>
      <c r="R182" s="23">
        <f t="shared" si="74"/>
        <v>0.45833333333333331</v>
      </c>
      <c r="S182" s="16">
        <f t="shared" si="75"/>
        <v>-4.166666666666663E-2</v>
      </c>
      <c r="T182" s="22">
        <f t="shared" ref="T182:T245" si="81">IF(S182&lt;0,0,S182)</f>
        <v>0</v>
      </c>
      <c r="U182" s="21">
        <f t="shared" si="67"/>
        <v>2.083333333333337E-2</v>
      </c>
      <c r="V182" s="22">
        <f t="shared" ref="V182:V245" si="82">IF(U182&lt;0,0,U182)</f>
        <v>2.083333333333337E-2</v>
      </c>
      <c r="W182" s="24">
        <f t="shared" si="76"/>
        <v>2.083333333333337E-2</v>
      </c>
      <c r="X182" s="21">
        <f t="shared" si="77"/>
        <v>2.083333333333337E-2</v>
      </c>
      <c r="Y182" s="21">
        <f t="shared" si="78"/>
        <v>-2.083333333333337E-2</v>
      </c>
      <c r="Z182" s="69">
        <f t="shared" si="79"/>
        <v>2.083333333333337E-2</v>
      </c>
      <c r="AA182" s="25">
        <f t="shared" si="80"/>
        <v>2.083333333333337E-2</v>
      </c>
    </row>
    <row r="183" spans="2:27" ht="15.75" thickBot="1">
      <c r="B183" s="216"/>
      <c r="C183" s="263"/>
      <c r="D183" s="35">
        <v>44012</v>
      </c>
      <c r="E183" s="67" t="s">
        <v>39</v>
      </c>
      <c r="F183" s="4">
        <v>0.33333333333333331</v>
      </c>
      <c r="G183" s="4">
        <v>0.8125</v>
      </c>
      <c r="H183" s="4">
        <v>0</v>
      </c>
      <c r="I183" s="8"/>
      <c r="J183" s="8">
        <f t="shared" si="68"/>
        <v>0</v>
      </c>
      <c r="K183" s="30">
        <f t="shared" si="69"/>
        <v>0.45833333333333331</v>
      </c>
      <c r="L183" s="31">
        <f t="shared" si="65"/>
        <v>0.45833333333333331</v>
      </c>
      <c r="M183" s="31">
        <f t="shared" si="66"/>
        <v>-4.1666666666666685E-2</v>
      </c>
      <c r="N183" s="31">
        <f t="shared" si="70"/>
        <v>0</v>
      </c>
      <c r="O183" s="31">
        <f t="shared" si="71"/>
        <v>0.45833333333333331</v>
      </c>
      <c r="P183" s="31">
        <f t="shared" si="72"/>
        <v>0.45833333333333331</v>
      </c>
      <c r="Q183" s="31">
        <f t="shared" si="73"/>
        <v>0.45833333333333331</v>
      </c>
      <c r="R183" s="32">
        <f t="shared" si="74"/>
        <v>0.45833333333333331</v>
      </c>
      <c r="S183" s="50">
        <f t="shared" si="75"/>
        <v>-4.166666666666663E-2</v>
      </c>
      <c r="T183" s="31">
        <f t="shared" si="81"/>
        <v>0</v>
      </c>
      <c r="U183" s="30">
        <f t="shared" si="67"/>
        <v>2.083333333333337E-2</v>
      </c>
      <c r="V183" s="31">
        <f t="shared" si="82"/>
        <v>2.083333333333337E-2</v>
      </c>
      <c r="W183" s="33">
        <f t="shared" si="76"/>
        <v>2.083333333333337E-2</v>
      </c>
      <c r="X183" s="30">
        <f t="shared" si="77"/>
        <v>2.083333333333337E-2</v>
      </c>
      <c r="Y183" s="30">
        <f t="shared" si="78"/>
        <v>-2.083333333333337E-2</v>
      </c>
      <c r="Z183" s="70">
        <f t="shared" si="79"/>
        <v>2.083333333333337E-2</v>
      </c>
      <c r="AA183" s="34">
        <f t="shared" si="80"/>
        <v>2.083333333333337E-2</v>
      </c>
    </row>
    <row r="184" spans="2:27" ht="15.75" thickBot="1">
      <c r="B184" s="13" t="s">
        <v>10</v>
      </c>
      <c r="C184" s="261" t="s">
        <v>25</v>
      </c>
      <c r="D184" s="36">
        <v>44013</v>
      </c>
      <c r="E184" s="51" t="s">
        <v>39</v>
      </c>
      <c r="F184" s="6">
        <v>0.33333333333333331</v>
      </c>
      <c r="G184" s="6">
        <v>0.8125</v>
      </c>
      <c r="H184" s="6">
        <v>0</v>
      </c>
      <c r="I184" s="7"/>
      <c r="J184" s="7">
        <f t="shared" si="68"/>
        <v>0</v>
      </c>
      <c r="K184" s="15">
        <f t="shared" si="69"/>
        <v>0.45833333333333331</v>
      </c>
      <c r="L184" s="16">
        <f t="shared" si="65"/>
        <v>0.45833333333333331</v>
      </c>
      <c r="M184" s="16">
        <f t="shared" si="66"/>
        <v>-4.1666666666666685E-2</v>
      </c>
      <c r="N184" s="16">
        <f t="shared" si="70"/>
        <v>0</v>
      </c>
      <c r="O184" s="16">
        <f t="shared" si="71"/>
        <v>0.45833333333333331</v>
      </c>
      <c r="P184" s="16">
        <f t="shared" si="72"/>
        <v>0.45833333333333331</v>
      </c>
      <c r="Q184" s="16">
        <f t="shared" si="73"/>
        <v>0.45833333333333331</v>
      </c>
      <c r="R184" s="17">
        <f t="shared" si="74"/>
        <v>0.45833333333333331</v>
      </c>
      <c r="S184" s="16">
        <f t="shared" si="75"/>
        <v>-4.166666666666663E-2</v>
      </c>
      <c r="T184" s="16">
        <f t="shared" si="81"/>
        <v>0</v>
      </c>
      <c r="U184" s="15">
        <f t="shared" si="67"/>
        <v>2.083333333333337E-2</v>
      </c>
      <c r="V184" s="16">
        <f t="shared" si="82"/>
        <v>2.083333333333337E-2</v>
      </c>
      <c r="W184" s="18">
        <f t="shared" si="76"/>
        <v>2.083333333333337E-2</v>
      </c>
      <c r="X184" s="15">
        <f t="shared" si="77"/>
        <v>2.083333333333337E-2</v>
      </c>
      <c r="Y184" s="15">
        <f t="shared" si="78"/>
        <v>-2.083333333333337E-2</v>
      </c>
      <c r="Z184" s="68">
        <f t="shared" si="79"/>
        <v>2.083333333333337E-2</v>
      </c>
      <c r="AA184" s="19">
        <f t="shared" si="80"/>
        <v>2.083333333333337E-2</v>
      </c>
    </row>
    <row r="185" spans="2:27" ht="15.75" thickBot="1">
      <c r="B185" s="215">
        <f>SUM(R184:R214)</f>
        <v>10.166666666666666</v>
      </c>
      <c r="C185" s="262"/>
      <c r="D185" s="27">
        <v>44014</v>
      </c>
      <c r="E185" s="66" t="s">
        <v>39</v>
      </c>
      <c r="F185" s="3">
        <v>0.33333333333333331</v>
      </c>
      <c r="G185" s="3">
        <v>0.8125</v>
      </c>
      <c r="H185" s="3">
        <v>0</v>
      </c>
      <c r="I185" s="5"/>
      <c r="J185" s="5">
        <f t="shared" si="68"/>
        <v>0</v>
      </c>
      <c r="K185" s="21">
        <f t="shared" si="69"/>
        <v>0.45833333333333331</v>
      </c>
      <c r="L185" s="22">
        <f t="shared" si="65"/>
        <v>0.45833333333333331</v>
      </c>
      <c r="M185" s="22">
        <f t="shared" si="66"/>
        <v>-4.1666666666666685E-2</v>
      </c>
      <c r="N185" s="22">
        <f t="shared" si="70"/>
        <v>0</v>
      </c>
      <c r="O185" s="22">
        <f t="shared" si="71"/>
        <v>0.45833333333333331</v>
      </c>
      <c r="P185" s="22">
        <f t="shared" si="72"/>
        <v>0.45833333333333331</v>
      </c>
      <c r="Q185" s="22">
        <f t="shared" si="73"/>
        <v>0.45833333333333331</v>
      </c>
      <c r="R185" s="23">
        <f t="shared" si="74"/>
        <v>0.45833333333333331</v>
      </c>
      <c r="S185" s="16">
        <f t="shared" si="75"/>
        <v>-4.166666666666663E-2</v>
      </c>
      <c r="T185" s="22">
        <f t="shared" si="81"/>
        <v>0</v>
      </c>
      <c r="U185" s="21">
        <f t="shared" si="67"/>
        <v>2.083333333333337E-2</v>
      </c>
      <c r="V185" s="22">
        <f t="shared" si="82"/>
        <v>2.083333333333337E-2</v>
      </c>
      <c r="W185" s="24">
        <f t="shared" si="76"/>
        <v>2.083333333333337E-2</v>
      </c>
      <c r="X185" s="21">
        <f t="shared" si="77"/>
        <v>2.083333333333337E-2</v>
      </c>
      <c r="Y185" s="21">
        <f t="shared" si="78"/>
        <v>-2.083333333333337E-2</v>
      </c>
      <c r="Z185" s="69">
        <f t="shared" si="79"/>
        <v>2.083333333333337E-2</v>
      </c>
      <c r="AA185" s="25">
        <f t="shared" si="80"/>
        <v>2.083333333333337E-2</v>
      </c>
    </row>
    <row r="186" spans="2:27" ht="15.75" thickBot="1">
      <c r="B186" s="215"/>
      <c r="C186" s="262"/>
      <c r="D186" s="27">
        <v>44015</v>
      </c>
      <c r="E186" s="66" t="s">
        <v>39</v>
      </c>
      <c r="F186" s="3">
        <v>0.33333333333333331</v>
      </c>
      <c r="G186" s="3">
        <v>0.8125</v>
      </c>
      <c r="H186" s="3">
        <v>0</v>
      </c>
      <c r="I186" s="5"/>
      <c r="J186" s="5">
        <f t="shared" si="68"/>
        <v>0</v>
      </c>
      <c r="K186" s="21">
        <f t="shared" si="69"/>
        <v>0.45833333333333331</v>
      </c>
      <c r="L186" s="22">
        <f t="shared" si="65"/>
        <v>0.45833333333333331</v>
      </c>
      <c r="M186" s="22">
        <f t="shared" si="66"/>
        <v>-4.1666666666666685E-2</v>
      </c>
      <c r="N186" s="22">
        <f t="shared" si="70"/>
        <v>0</v>
      </c>
      <c r="O186" s="22">
        <f t="shared" si="71"/>
        <v>0.45833333333333331</v>
      </c>
      <c r="P186" s="22">
        <f t="shared" si="72"/>
        <v>0.45833333333333331</v>
      </c>
      <c r="Q186" s="22">
        <f t="shared" si="73"/>
        <v>0.45833333333333331</v>
      </c>
      <c r="R186" s="23">
        <f t="shared" si="74"/>
        <v>0.45833333333333331</v>
      </c>
      <c r="S186" s="16">
        <f t="shared" si="75"/>
        <v>-4.166666666666663E-2</v>
      </c>
      <c r="T186" s="22">
        <f t="shared" si="81"/>
        <v>0</v>
      </c>
      <c r="U186" s="21">
        <f t="shared" si="67"/>
        <v>2.083333333333337E-2</v>
      </c>
      <c r="V186" s="22">
        <f t="shared" si="82"/>
        <v>2.083333333333337E-2</v>
      </c>
      <c r="W186" s="24">
        <f t="shared" si="76"/>
        <v>2.083333333333337E-2</v>
      </c>
      <c r="X186" s="21">
        <f t="shared" si="77"/>
        <v>2.083333333333337E-2</v>
      </c>
      <c r="Y186" s="21">
        <f t="shared" si="78"/>
        <v>-2.083333333333337E-2</v>
      </c>
      <c r="Z186" s="69">
        <f t="shared" si="79"/>
        <v>2.083333333333337E-2</v>
      </c>
      <c r="AA186" s="25">
        <f t="shared" si="80"/>
        <v>2.083333333333337E-2</v>
      </c>
    </row>
    <row r="187" spans="2:27" ht="15" customHeight="1" thickBot="1">
      <c r="B187" s="215"/>
      <c r="C187" s="262"/>
      <c r="D187" s="20">
        <v>44016</v>
      </c>
      <c r="E187" s="66" t="s">
        <v>39</v>
      </c>
      <c r="F187" s="3">
        <v>0.33333333333333331</v>
      </c>
      <c r="G187" s="3">
        <v>0.8125</v>
      </c>
      <c r="H187" s="3">
        <v>0</v>
      </c>
      <c r="I187" s="5">
        <f>(O187+X187)</f>
        <v>0.47916666666666669</v>
      </c>
      <c r="J187" s="5">
        <f t="shared" si="68"/>
        <v>0.47916666666666669</v>
      </c>
      <c r="K187" s="21">
        <f t="shared" si="69"/>
        <v>0.45833333333333331</v>
      </c>
      <c r="L187" s="22">
        <f t="shared" si="65"/>
        <v>0.45833333333333331</v>
      </c>
      <c r="M187" s="22">
        <f t="shared" si="66"/>
        <v>-4.1666666666666685E-2</v>
      </c>
      <c r="N187" s="22">
        <f t="shared" si="70"/>
        <v>0</v>
      </c>
      <c r="O187" s="22">
        <f t="shared" si="71"/>
        <v>0.45833333333333331</v>
      </c>
      <c r="P187" s="22">
        <f t="shared" si="72"/>
        <v>-2.083333333333337E-2</v>
      </c>
      <c r="Q187" s="22">
        <f t="shared" si="73"/>
        <v>0</v>
      </c>
      <c r="R187" s="23">
        <f t="shared" si="74"/>
        <v>0</v>
      </c>
      <c r="S187" s="16">
        <f t="shared" si="75"/>
        <v>-4.166666666666663E-2</v>
      </c>
      <c r="T187" s="22">
        <f t="shared" si="81"/>
        <v>0</v>
      </c>
      <c r="U187" s="21">
        <f t="shared" si="67"/>
        <v>2.083333333333337E-2</v>
      </c>
      <c r="V187" s="22">
        <f t="shared" si="82"/>
        <v>2.083333333333337E-2</v>
      </c>
      <c r="W187" s="24">
        <f t="shared" si="76"/>
        <v>2.083333333333337E-2</v>
      </c>
      <c r="X187" s="21">
        <f t="shared" si="77"/>
        <v>2.083333333333337E-2</v>
      </c>
      <c r="Y187" s="21">
        <f t="shared" si="78"/>
        <v>0.45833333333333331</v>
      </c>
      <c r="Z187" s="69">
        <f t="shared" si="79"/>
        <v>0.45833333333333331</v>
      </c>
      <c r="AA187" s="25">
        <f t="shared" si="80"/>
        <v>0.45833333333333331</v>
      </c>
    </row>
    <row r="188" spans="2:27" ht="15.75" thickBot="1">
      <c r="B188" s="215"/>
      <c r="C188" s="262"/>
      <c r="D188" s="20">
        <v>44017</v>
      </c>
      <c r="E188" s="66" t="s">
        <v>39</v>
      </c>
      <c r="F188" s="3">
        <v>0.25</v>
      </c>
      <c r="G188" s="3">
        <v>0.8125</v>
      </c>
      <c r="H188" s="3">
        <v>0</v>
      </c>
      <c r="I188" s="5">
        <f>(O188+X188)</f>
        <v>0.5625</v>
      </c>
      <c r="J188" s="5">
        <f t="shared" si="68"/>
        <v>0.5625</v>
      </c>
      <c r="K188" s="21">
        <f t="shared" si="69"/>
        <v>0.49999999999999994</v>
      </c>
      <c r="L188" s="22">
        <f t="shared" si="65"/>
        <v>0.49999999999999994</v>
      </c>
      <c r="M188" s="22">
        <f t="shared" si="66"/>
        <v>-5.5511151231257827E-17</v>
      </c>
      <c r="N188" s="22">
        <f t="shared" si="70"/>
        <v>0</v>
      </c>
      <c r="O188" s="22">
        <f t="shared" si="71"/>
        <v>0.49999999999999994</v>
      </c>
      <c r="P188" s="22">
        <f t="shared" si="72"/>
        <v>-6.2500000000000056E-2</v>
      </c>
      <c r="Q188" s="22">
        <f t="shared" si="73"/>
        <v>0</v>
      </c>
      <c r="R188" s="23">
        <f t="shared" si="74"/>
        <v>0</v>
      </c>
      <c r="S188" s="16">
        <f t="shared" si="75"/>
        <v>4.1666666666666685E-2</v>
      </c>
      <c r="T188" s="22">
        <f t="shared" si="81"/>
        <v>4.1666666666666685E-2</v>
      </c>
      <c r="U188" s="21">
        <f t="shared" si="67"/>
        <v>2.083333333333337E-2</v>
      </c>
      <c r="V188" s="22">
        <f t="shared" si="82"/>
        <v>2.083333333333337E-2</v>
      </c>
      <c r="W188" s="24">
        <f t="shared" si="76"/>
        <v>6.2500000000000056E-2</v>
      </c>
      <c r="X188" s="21">
        <f t="shared" si="77"/>
        <v>6.2500000000000056E-2</v>
      </c>
      <c r="Y188" s="21">
        <f t="shared" si="78"/>
        <v>0.49999999999999994</v>
      </c>
      <c r="Z188" s="69">
        <f t="shared" si="79"/>
        <v>0.49999999999999994</v>
      </c>
      <c r="AA188" s="25">
        <f t="shared" si="80"/>
        <v>0.49999999999999994</v>
      </c>
    </row>
    <row r="189" spans="2:27" ht="15.75" thickBot="1">
      <c r="B189" s="215"/>
      <c r="C189" s="262"/>
      <c r="D189" s="27">
        <v>44018</v>
      </c>
      <c r="E189" s="66" t="s">
        <v>39</v>
      </c>
      <c r="F189" s="3">
        <v>0.33333333333333331</v>
      </c>
      <c r="G189" s="3">
        <v>0.8125</v>
      </c>
      <c r="H189" s="3">
        <v>0</v>
      </c>
      <c r="I189" s="5"/>
      <c r="J189" s="5">
        <f t="shared" si="68"/>
        <v>0</v>
      </c>
      <c r="K189" s="21">
        <f t="shared" si="69"/>
        <v>0.45833333333333331</v>
      </c>
      <c r="L189" s="22">
        <f t="shared" si="65"/>
        <v>0.45833333333333331</v>
      </c>
      <c r="M189" s="22">
        <f t="shared" si="66"/>
        <v>-4.1666666666666685E-2</v>
      </c>
      <c r="N189" s="22">
        <f t="shared" si="70"/>
        <v>0</v>
      </c>
      <c r="O189" s="22">
        <f t="shared" si="71"/>
        <v>0.45833333333333331</v>
      </c>
      <c r="P189" s="22">
        <f t="shared" si="72"/>
        <v>0.45833333333333331</v>
      </c>
      <c r="Q189" s="22">
        <f t="shared" si="73"/>
        <v>0.45833333333333331</v>
      </c>
      <c r="R189" s="23">
        <f t="shared" si="74"/>
        <v>0.45833333333333331</v>
      </c>
      <c r="S189" s="16">
        <f t="shared" si="75"/>
        <v>-4.166666666666663E-2</v>
      </c>
      <c r="T189" s="22">
        <f t="shared" si="81"/>
        <v>0</v>
      </c>
      <c r="U189" s="21">
        <f t="shared" si="67"/>
        <v>2.083333333333337E-2</v>
      </c>
      <c r="V189" s="22">
        <f t="shared" si="82"/>
        <v>2.083333333333337E-2</v>
      </c>
      <c r="W189" s="24">
        <f t="shared" si="76"/>
        <v>2.083333333333337E-2</v>
      </c>
      <c r="X189" s="21">
        <f t="shared" si="77"/>
        <v>2.083333333333337E-2</v>
      </c>
      <c r="Y189" s="21">
        <f t="shared" si="78"/>
        <v>-2.083333333333337E-2</v>
      </c>
      <c r="Z189" s="69">
        <f t="shared" si="79"/>
        <v>2.083333333333337E-2</v>
      </c>
      <c r="AA189" s="25">
        <f t="shared" si="80"/>
        <v>2.083333333333337E-2</v>
      </c>
    </row>
    <row r="190" spans="2:27" ht="15.75" thickBot="1">
      <c r="B190" s="215"/>
      <c r="C190" s="262"/>
      <c r="D190" s="27">
        <v>44019</v>
      </c>
      <c r="E190" s="66" t="s">
        <v>39</v>
      </c>
      <c r="F190" s="3">
        <v>0.25</v>
      </c>
      <c r="G190" s="3">
        <v>0.8125</v>
      </c>
      <c r="H190" s="3">
        <v>0</v>
      </c>
      <c r="I190" s="5"/>
      <c r="J190" s="5">
        <f t="shared" si="68"/>
        <v>0</v>
      </c>
      <c r="K190" s="21">
        <f t="shared" si="69"/>
        <v>0.49999999999999994</v>
      </c>
      <c r="L190" s="22">
        <f t="shared" si="65"/>
        <v>0.49999999999999994</v>
      </c>
      <c r="M190" s="22">
        <f t="shared" si="66"/>
        <v>-5.5511151231257827E-17</v>
      </c>
      <c r="N190" s="22">
        <f t="shared" si="70"/>
        <v>0</v>
      </c>
      <c r="O190" s="22">
        <f t="shared" si="71"/>
        <v>0.49999999999999994</v>
      </c>
      <c r="P190" s="22">
        <f t="shared" si="72"/>
        <v>0.49999999999999994</v>
      </c>
      <c r="Q190" s="22">
        <f t="shared" si="73"/>
        <v>0.49999999999999994</v>
      </c>
      <c r="R190" s="23">
        <f t="shared" si="74"/>
        <v>0.49999999999999994</v>
      </c>
      <c r="S190" s="16">
        <f t="shared" si="75"/>
        <v>4.1666666666666685E-2</v>
      </c>
      <c r="T190" s="22">
        <f t="shared" si="81"/>
        <v>4.1666666666666685E-2</v>
      </c>
      <c r="U190" s="21">
        <f t="shared" si="67"/>
        <v>2.083333333333337E-2</v>
      </c>
      <c r="V190" s="22">
        <f t="shared" si="82"/>
        <v>2.083333333333337E-2</v>
      </c>
      <c r="W190" s="24">
        <f t="shared" si="76"/>
        <v>6.2500000000000056E-2</v>
      </c>
      <c r="X190" s="21">
        <f t="shared" si="77"/>
        <v>6.2500000000000056E-2</v>
      </c>
      <c r="Y190" s="21">
        <f t="shared" si="78"/>
        <v>-6.2500000000000056E-2</v>
      </c>
      <c r="Z190" s="69">
        <f t="shared" si="79"/>
        <v>6.2500000000000056E-2</v>
      </c>
      <c r="AA190" s="25">
        <f t="shared" si="80"/>
        <v>6.2500000000000056E-2</v>
      </c>
    </row>
    <row r="191" spans="2:27" ht="15.75" thickBot="1">
      <c r="B191" s="215"/>
      <c r="C191" s="262"/>
      <c r="D191" s="27">
        <v>44020</v>
      </c>
      <c r="E191" s="66" t="s">
        <v>39</v>
      </c>
      <c r="F191" s="3">
        <v>0.375</v>
      </c>
      <c r="G191" s="3">
        <v>0.8125</v>
      </c>
      <c r="H191" s="3">
        <v>0</v>
      </c>
      <c r="I191" s="5"/>
      <c r="J191" s="5">
        <f t="shared" si="68"/>
        <v>0</v>
      </c>
      <c r="K191" s="21">
        <f t="shared" si="69"/>
        <v>0.41666666666666663</v>
      </c>
      <c r="L191" s="22">
        <f t="shared" si="65"/>
        <v>0.41666666666666663</v>
      </c>
      <c r="M191" s="22">
        <f t="shared" si="66"/>
        <v>-8.333333333333337E-2</v>
      </c>
      <c r="N191" s="22">
        <f t="shared" si="70"/>
        <v>0</v>
      </c>
      <c r="O191" s="22">
        <f t="shared" si="71"/>
        <v>0.41666666666666663</v>
      </c>
      <c r="P191" s="22">
        <f t="shared" si="72"/>
        <v>0.41666666666666663</v>
      </c>
      <c r="Q191" s="22">
        <f t="shared" si="73"/>
        <v>0.41666666666666663</v>
      </c>
      <c r="R191" s="23">
        <f t="shared" si="74"/>
        <v>0.41666666666666663</v>
      </c>
      <c r="S191" s="16">
        <f t="shared" si="75"/>
        <v>-8.3333333333333315E-2</v>
      </c>
      <c r="T191" s="22">
        <f t="shared" si="81"/>
        <v>0</v>
      </c>
      <c r="U191" s="21">
        <f t="shared" si="67"/>
        <v>2.083333333333337E-2</v>
      </c>
      <c r="V191" s="22">
        <f t="shared" si="82"/>
        <v>2.083333333333337E-2</v>
      </c>
      <c r="W191" s="24">
        <f t="shared" si="76"/>
        <v>2.083333333333337E-2</v>
      </c>
      <c r="X191" s="21">
        <f t="shared" si="77"/>
        <v>2.083333333333337E-2</v>
      </c>
      <c r="Y191" s="21">
        <f t="shared" si="78"/>
        <v>-2.083333333333337E-2</v>
      </c>
      <c r="Z191" s="69">
        <f t="shared" si="79"/>
        <v>2.083333333333337E-2</v>
      </c>
      <c r="AA191" s="25">
        <f t="shared" si="80"/>
        <v>2.083333333333337E-2</v>
      </c>
    </row>
    <row r="192" spans="2:27" ht="15.75" thickBot="1">
      <c r="B192" s="215"/>
      <c r="C192" s="262"/>
      <c r="D192" s="27">
        <v>44021</v>
      </c>
      <c r="E192" s="66" t="s">
        <v>39</v>
      </c>
      <c r="F192" s="3">
        <v>0.33333333333333331</v>
      </c>
      <c r="G192" s="3">
        <v>0.8125</v>
      </c>
      <c r="H192" s="3">
        <v>0</v>
      </c>
      <c r="I192" s="5"/>
      <c r="J192" s="5">
        <f t="shared" si="68"/>
        <v>0</v>
      </c>
      <c r="K192" s="21">
        <f t="shared" si="69"/>
        <v>0.45833333333333331</v>
      </c>
      <c r="L192" s="22">
        <f t="shared" si="65"/>
        <v>0.45833333333333331</v>
      </c>
      <c r="M192" s="22">
        <f t="shared" si="66"/>
        <v>-4.1666666666666685E-2</v>
      </c>
      <c r="N192" s="22">
        <f t="shared" si="70"/>
        <v>0</v>
      </c>
      <c r="O192" s="22">
        <f t="shared" si="71"/>
        <v>0.45833333333333331</v>
      </c>
      <c r="P192" s="22">
        <f t="shared" si="72"/>
        <v>0.45833333333333331</v>
      </c>
      <c r="Q192" s="22">
        <f t="shared" si="73"/>
        <v>0.45833333333333331</v>
      </c>
      <c r="R192" s="23">
        <f t="shared" si="74"/>
        <v>0.45833333333333331</v>
      </c>
      <c r="S192" s="16">
        <f t="shared" si="75"/>
        <v>-4.166666666666663E-2</v>
      </c>
      <c r="T192" s="22">
        <f t="shared" si="81"/>
        <v>0</v>
      </c>
      <c r="U192" s="21">
        <f t="shared" si="67"/>
        <v>2.083333333333337E-2</v>
      </c>
      <c r="V192" s="22">
        <f t="shared" si="82"/>
        <v>2.083333333333337E-2</v>
      </c>
      <c r="W192" s="24">
        <f t="shared" si="76"/>
        <v>2.083333333333337E-2</v>
      </c>
      <c r="X192" s="21">
        <f t="shared" si="77"/>
        <v>2.083333333333337E-2</v>
      </c>
      <c r="Y192" s="21">
        <f t="shared" si="78"/>
        <v>-2.083333333333337E-2</v>
      </c>
      <c r="Z192" s="69">
        <f t="shared" si="79"/>
        <v>2.083333333333337E-2</v>
      </c>
      <c r="AA192" s="25">
        <f t="shared" si="80"/>
        <v>2.083333333333337E-2</v>
      </c>
    </row>
    <row r="193" spans="2:27" ht="15.75" thickBot="1">
      <c r="B193" s="215"/>
      <c r="C193" s="262"/>
      <c r="D193" s="27">
        <v>44022</v>
      </c>
      <c r="E193" s="66" t="s">
        <v>39</v>
      </c>
      <c r="F193" s="3">
        <v>0.33333333333333331</v>
      </c>
      <c r="G193" s="3">
        <v>0.8125</v>
      </c>
      <c r="H193" s="3">
        <v>0</v>
      </c>
      <c r="I193" s="5"/>
      <c r="J193" s="5">
        <f t="shared" si="68"/>
        <v>0</v>
      </c>
      <c r="K193" s="21">
        <f t="shared" si="69"/>
        <v>0.45833333333333331</v>
      </c>
      <c r="L193" s="22">
        <f t="shared" si="65"/>
        <v>0.45833333333333331</v>
      </c>
      <c r="M193" s="22">
        <f t="shared" si="66"/>
        <v>-4.1666666666666685E-2</v>
      </c>
      <c r="N193" s="22">
        <f t="shared" si="70"/>
        <v>0</v>
      </c>
      <c r="O193" s="22">
        <f t="shared" si="71"/>
        <v>0.45833333333333331</v>
      </c>
      <c r="P193" s="22">
        <f t="shared" si="72"/>
        <v>0.45833333333333331</v>
      </c>
      <c r="Q193" s="22">
        <f t="shared" si="73"/>
        <v>0.45833333333333331</v>
      </c>
      <c r="R193" s="23">
        <f t="shared" si="74"/>
        <v>0.45833333333333331</v>
      </c>
      <c r="S193" s="16">
        <f t="shared" si="75"/>
        <v>-4.166666666666663E-2</v>
      </c>
      <c r="T193" s="22">
        <f t="shared" si="81"/>
        <v>0</v>
      </c>
      <c r="U193" s="21">
        <f t="shared" si="67"/>
        <v>2.083333333333337E-2</v>
      </c>
      <c r="V193" s="22">
        <f t="shared" si="82"/>
        <v>2.083333333333337E-2</v>
      </c>
      <c r="W193" s="24">
        <f t="shared" si="76"/>
        <v>2.083333333333337E-2</v>
      </c>
      <c r="X193" s="21">
        <f t="shared" si="77"/>
        <v>2.083333333333337E-2</v>
      </c>
      <c r="Y193" s="21">
        <f t="shared" si="78"/>
        <v>-2.083333333333337E-2</v>
      </c>
      <c r="Z193" s="69">
        <f t="shared" si="79"/>
        <v>2.083333333333337E-2</v>
      </c>
      <c r="AA193" s="25">
        <f t="shared" si="80"/>
        <v>2.083333333333337E-2</v>
      </c>
    </row>
    <row r="194" spans="2:27" ht="15.75" thickBot="1">
      <c r="B194" s="215"/>
      <c r="C194" s="262"/>
      <c r="D194" s="20">
        <v>44023</v>
      </c>
      <c r="E194" s="66" t="s">
        <v>39</v>
      </c>
      <c r="F194" s="3">
        <v>0.20833333333333334</v>
      </c>
      <c r="G194" s="3">
        <v>0.8125</v>
      </c>
      <c r="H194" s="3">
        <v>0</v>
      </c>
      <c r="I194" s="5">
        <f>(O194+X194)</f>
        <v>0.60416666666666663</v>
      </c>
      <c r="J194" s="5">
        <f t="shared" si="68"/>
        <v>0.60416666666666663</v>
      </c>
      <c r="K194" s="21">
        <f t="shared" si="69"/>
        <v>0.49999999999999989</v>
      </c>
      <c r="L194" s="22">
        <f t="shared" si="65"/>
        <v>0.49999999999999989</v>
      </c>
      <c r="M194" s="22">
        <f t="shared" si="66"/>
        <v>-1.1102230246251565E-16</v>
      </c>
      <c r="N194" s="22">
        <f t="shared" si="70"/>
        <v>0</v>
      </c>
      <c r="O194" s="22">
        <f t="shared" si="71"/>
        <v>0.49999999999999989</v>
      </c>
      <c r="P194" s="22">
        <f t="shared" si="72"/>
        <v>-0.10416666666666674</v>
      </c>
      <c r="Q194" s="22">
        <f t="shared" si="73"/>
        <v>0</v>
      </c>
      <c r="R194" s="23">
        <f t="shared" si="74"/>
        <v>0</v>
      </c>
      <c r="S194" s="16">
        <f t="shared" si="75"/>
        <v>8.3333333333333343E-2</v>
      </c>
      <c r="T194" s="22">
        <f t="shared" si="81"/>
        <v>8.3333333333333343E-2</v>
      </c>
      <c r="U194" s="21">
        <f t="shared" si="67"/>
        <v>2.083333333333337E-2</v>
      </c>
      <c r="V194" s="22">
        <f t="shared" si="82"/>
        <v>2.083333333333337E-2</v>
      </c>
      <c r="W194" s="24">
        <f t="shared" si="76"/>
        <v>0.10416666666666671</v>
      </c>
      <c r="X194" s="21">
        <f t="shared" si="77"/>
        <v>0.10416666666666671</v>
      </c>
      <c r="Y194" s="21">
        <f t="shared" si="78"/>
        <v>0.49999999999999989</v>
      </c>
      <c r="Z194" s="69">
        <f t="shared" si="79"/>
        <v>0.49999999999999989</v>
      </c>
      <c r="AA194" s="25">
        <f t="shared" si="80"/>
        <v>0.49999999999999989</v>
      </c>
    </row>
    <row r="195" spans="2:27" ht="15.75" thickBot="1">
      <c r="B195" s="215"/>
      <c r="C195" s="262"/>
      <c r="D195" s="20">
        <v>44024</v>
      </c>
      <c r="E195" s="66" t="s">
        <v>39</v>
      </c>
      <c r="F195" s="3">
        <v>0.33333333333333331</v>
      </c>
      <c r="G195" s="3">
        <v>0.8125</v>
      </c>
      <c r="H195" s="3">
        <v>0</v>
      </c>
      <c r="I195" s="5">
        <f>(O195+X195)</f>
        <v>0.47916666666666669</v>
      </c>
      <c r="J195" s="5">
        <f t="shared" si="68"/>
        <v>0.47916666666666669</v>
      </c>
      <c r="K195" s="21">
        <f t="shared" si="69"/>
        <v>0.45833333333333331</v>
      </c>
      <c r="L195" s="22">
        <f t="shared" si="65"/>
        <v>0.45833333333333331</v>
      </c>
      <c r="M195" s="22">
        <f t="shared" si="66"/>
        <v>-4.1666666666666685E-2</v>
      </c>
      <c r="N195" s="22">
        <f t="shared" si="70"/>
        <v>0</v>
      </c>
      <c r="O195" s="22">
        <f t="shared" si="71"/>
        <v>0.45833333333333331</v>
      </c>
      <c r="P195" s="22">
        <f t="shared" si="72"/>
        <v>-2.083333333333337E-2</v>
      </c>
      <c r="Q195" s="22">
        <f t="shared" si="73"/>
        <v>0</v>
      </c>
      <c r="R195" s="23">
        <f t="shared" si="74"/>
        <v>0</v>
      </c>
      <c r="S195" s="16">
        <f t="shared" si="75"/>
        <v>-4.166666666666663E-2</v>
      </c>
      <c r="T195" s="22">
        <f t="shared" si="81"/>
        <v>0</v>
      </c>
      <c r="U195" s="21">
        <f t="shared" si="67"/>
        <v>2.083333333333337E-2</v>
      </c>
      <c r="V195" s="22">
        <f t="shared" si="82"/>
        <v>2.083333333333337E-2</v>
      </c>
      <c r="W195" s="24">
        <f t="shared" si="76"/>
        <v>2.083333333333337E-2</v>
      </c>
      <c r="X195" s="21">
        <f t="shared" si="77"/>
        <v>2.083333333333337E-2</v>
      </c>
      <c r="Y195" s="21">
        <f t="shared" si="78"/>
        <v>0.45833333333333331</v>
      </c>
      <c r="Z195" s="69">
        <f t="shared" si="79"/>
        <v>0.45833333333333331</v>
      </c>
      <c r="AA195" s="25">
        <f t="shared" si="80"/>
        <v>0.45833333333333331</v>
      </c>
    </row>
    <row r="196" spans="2:27" ht="15.75" thickBot="1">
      <c r="B196" s="215"/>
      <c r="C196" s="262"/>
      <c r="D196" s="27">
        <v>44025</v>
      </c>
      <c r="E196" s="66" t="s">
        <v>39</v>
      </c>
      <c r="F196" s="3">
        <v>0.33333333333333331</v>
      </c>
      <c r="G196" s="3">
        <v>0.8125</v>
      </c>
      <c r="H196" s="3">
        <v>0</v>
      </c>
      <c r="I196" s="5"/>
      <c r="J196" s="5">
        <f t="shared" si="68"/>
        <v>0</v>
      </c>
      <c r="K196" s="21">
        <f t="shared" si="69"/>
        <v>0.45833333333333331</v>
      </c>
      <c r="L196" s="22">
        <f t="shared" si="65"/>
        <v>0.45833333333333331</v>
      </c>
      <c r="M196" s="22">
        <f t="shared" si="66"/>
        <v>-4.1666666666666685E-2</v>
      </c>
      <c r="N196" s="22">
        <f t="shared" si="70"/>
        <v>0</v>
      </c>
      <c r="O196" s="22">
        <f t="shared" si="71"/>
        <v>0.45833333333333331</v>
      </c>
      <c r="P196" s="22">
        <f t="shared" si="72"/>
        <v>0.45833333333333331</v>
      </c>
      <c r="Q196" s="22">
        <f t="shared" si="73"/>
        <v>0.45833333333333331</v>
      </c>
      <c r="R196" s="23">
        <f t="shared" si="74"/>
        <v>0.45833333333333331</v>
      </c>
      <c r="S196" s="16">
        <f t="shared" si="75"/>
        <v>-4.166666666666663E-2</v>
      </c>
      <c r="T196" s="22">
        <f t="shared" si="81"/>
        <v>0</v>
      </c>
      <c r="U196" s="21">
        <f t="shared" si="67"/>
        <v>2.083333333333337E-2</v>
      </c>
      <c r="V196" s="22">
        <f t="shared" si="82"/>
        <v>2.083333333333337E-2</v>
      </c>
      <c r="W196" s="24">
        <f t="shared" si="76"/>
        <v>2.083333333333337E-2</v>
      </c>
      <c r="X196" s="21">
        <f t="shared" si="77"/>
        <v>2.083333333333337E-2</v>
      </c>
      <c r="Y196" s="21">
        <f t="shared" si="78"/>
        <v>-2.083333333333337E-2</v>
      </c>
      <c r="Z196" s="69">
        <f t="shared" si="79"/>
        <v>2.083333333333337E-2</v>
      </c>
      <c r="AA196" s="25">
        <f t="shared" si="80"/>
        <v>2.083333333333337E-2</v>
      </c>
    </row>
    <row r="197" spans="2:27" ht="15.75" thickBot="1">
      <c r="B197" s="215"/>
      <c r="C197" s="262"/>
      <c r="D197" s="20">
        <v>44026</v>
      </c>
      <c r="E197" s="66" t="s">
        <v>39</v>
      </c>
      <c r="F197" s="3">
        <v>0.25</v>
      </c>
      <c r="G197" s="3">
        <v>0.8125</v>
      </c>
      <c r="H197" s="3">
        <v>0</v>
      </c>
      <c r="I197" s="5">
        <f>(O197+X197)</f>
        <v>0.5625</v>
      </c>
      <c r="J197" s="5">
        <f t="shared" si="68"/>
        <v>0.5625</v>
      </c>
      <c r="K197" s="21">
        <f t="shared" si="69"/>
        <v>0.49999999999999994</v>
      </c>
      <c r="L197" s="22">
        <f t="shared" si="65"/>
        <v>0.49999999999999994</v>
      </c>
      <c r="M197" s="22">
        <f t="shared" si="66"/>
        <v>-5.5511151231257827E-17</v>
      </c>
      <c r="N197" s="22">
        <f t="shared" si="70"/>
        <v>0</v>
      </c>
      <c r="O197" s="22">
        <f t="shared" si="71"/>
        <v>0.49999999999999994</v>
      </c>
      <c r="P197" s="22">
        <f t="shared" si="72"/>
        <v>-6.2500000000000056E-2</v>
      </c>
      <c r="Q197" s="22">
        <f t="shared" si="73"/>
        <v>0</v>
      </c>
      <c r="R197" s="23">
        <f t="shared" si="74"/>
        <v>0</v>
      </c>
      <c r="S197" s="16">
        <f t="shared" si="75"/>
        <v>4.1666666666666685E-2</v>
      </c>
      <c r="T197" s="22">
        <f t="shared" si="81"/>
        <v>4.1666666666666685E-2</v>
      </c>
      <c r="U197" s="21">
        <f t="shared" si="67"/>
        <v>2.083333333333337E-2</v>
      </c>
      <c r="V197" s="22">
        <f t="shared" si="82"/>
        <v>2.083333333333337E-2</v>
      </c>
      <c r="W197" s="24">
        <f t="shared" si="76"/>
        <v>6.2500000000000056E-2</v>
      </c>
      <c r="X197" s="21">
        <f t="shared" si="77"/>
        <v>6.2500000000000056E-2</v>
      </c>
      <c r="Y197" s="21">
        <f t="shared" si="78"/>
        <v>0.49999999999999994</v>
      </c>
      <c r="Z197" s="69">
        <f t="shared" si="79"/>
        <v>0.49999999999999994</v>
      </c>
      <c r="AA197" s="25">
        <f t="shared" si="80"/>
        <v>0.49999999999999994</v>
      </c>
    </row>
    <row r="198" spans="2:27" ht="15.75" thickBot="1">
      <c r="B198" s="28" t="s">
        <v>9</v>
      </c>
      <c r="C198" s="262"/>
      <c r="D198" s="27">
        <v>44027</v>
      </c>
      <c r="E198" s="66" t="s">
        <v>39</v>
      </c>
      <c r="F198" s="3">
        <v>0.33333333333333331</v>
      </c>
      <c r="G198" s="3">
        <v>0.8125</v>
      </c>
      <c r="H198" s="3">
        <v>0</v>
      </c>
      <c r="I198" s="5"/>
      <c r="J198" s="5">
        <f t="shared" si="68"/>
        <v>0</v>
      </c>
      <c r="K198" s="21">
        <f t="shared" si="69"/>
        <v>0.45833333333333331</v>
      </c>
      <c r="L198" s="22">
        <f t="shared" si="65"/>
        <v>0.45833333333333331</v>
      </c>
      <c r="M198" s="22">
        <f t="shared" si="66"/>
        <v>-4.1666666666666685E-2</v>
      </c>
      <c r="N198" s="22">
        <f t="shared" si="70"/>
        <v>0</v>
      </c>
      <c r="O198" s="22">
        <f t="shared" si="71"/>
        <v>0.45833333333333331</v>
      </c>
      <c r="P198" s="22">
        <f t="shared" si="72"/>
        <v>0.45833333333333331</v>
      </c>
      <c r="Q198" s="22">
        <f t="shared" si="73"/>
        <v>0.45833333333333331</v>
      </c>
      <c r="R198" s="23">
        <f t="shared" si="74"/>
        <v>0.45833333333333331</v>
      </c>
      <c r="S198" s="16">
        <f t="shared" si="75"/>
        <v>-4.166666666666663E-2</v>
      </c>
      <c r="T198" s="22">
        <f t="shared" si="81"/>
        <v>0</v>
      </c>
      <c r="U198" s="21">
        <f t="shared" si="67"/>
        <v>2.083333333333337E-2</v>
      </c>
      <c r="V198" s="22">
        <f t="shared" si="82"/>
        <v>2.083333333333337E-2</v>
      </c>
      <c r="W198" s="24">
        <f t="shared" si="76"/>
        <v>2.083333333333337E-2</v>
      </c>
      <c r="X198" s="21">
        <f t="shared" si="77"/>
        <v>2.083333333333337E-2</v>
      </c>
      <c r="Y198" s="21">
        <f t="shared" si="78"/>
        <v>-2.083333333333337E-2</v>
      </c>
      <c r="Z198" s="69">
        <f t="shared" si="79"/>
        <v>2.083333333333337E-2</v>
      </c>
      <c r="AA198" s="25">
        <f t="shared" si="80"/>
        <v>2.083333333333337E-2</v>
      </c>
    </row>
    <row r="199" spans="2:27" ht="15.75" thickBot="1">
      <c r="B199" s="215">
        <f>SUM(AA184:AA214)</f>
        <v>4.8333333333333339</v>
      </c>
      <c r="C199" s="262"/>
      <c r="D199" s="27">
        <v>44028</v>
      </c>
      <c r="E199" s="66" t="s">
        <v>39</v>
      </c>
      <c r="F199" s="3">
        <v>0.33333333333333331</v>
      </c>
      <c r="G199" s="3">
        <v>0.8125</v>
      </c>
      <c r="H199" s="3">
        <v>0</v>
      </c>
      <c r="I199" s="5"/>
      <c r="J199" s="5">
        <f t="shared" si="68"/>
        <v>0</v>
      </c>
      <c r="K199" s="21">
        <f t="shared" si="69"/>
        <v>0.45833333333333331</v>
      </c>
      <c r="L199" s="22">
        <f t="shared" si="65"/>
        <v>0.45833333333333331</v>
      </c>
      <c r="M199" s="22">
        <f t="shared" si="66"/>
        <v>-4.1666666666666685E-2</v>
      </c>
      <c r="N199" s="22">
        <f t="shared" si="70"/>
        <v>0</v>
      </c>
      <c r="O199" s="22">
        <f t="shared" si="71"/>
        <v>0.45833333333333331</v>
      </c>
      <c r="P199" s="22">
        <f t="shared" si="72"/>
        <v>0.45833333333333331</v>
      </c>
      <c r="Q199" s="22">
        <f t="shared" si="73"/>
        <v>0.45833333333333331</v>
      </c>
      <c r="R199" s="23">
        <f t="shared" si="74"/>
        <v>0.45833333333333331</v>
      </c>
      <c r="S199" s="16">
        <f t="shared" si="75"/>
        <v>-4.166666666666663E-2</v>
      </c>
      <c r="T199" s="22">
        <f t="shared" si="81"/>
        <v>0</v>
      </c>
      <c r="U199" s="21">
        <f t="shared" si="67"/>
        <v>2.083333333333337E-2</v>
      </c>
      <c r="V199" s="22">
        <f t="shared" si="82"/>
        <v>2.083333333333337E-2</v>
      </c>
      <c r="W199" s="24">
        <f t="shared" si="76"/>
        <v>2.083333333333337E-2</v>
      </c>
      <c r="X199" s="21">
        <f t="shared" si="77"/>
        <v>2.083333333333337E-2</v>
      </c>
      <c r="Y199" s="21">
        <f t="shared" si="78"/>
        <v>-2.083333333333337E-2</v>
      </c>
      <c r="Z199" s="69">
        <f t="shared" si="79"/>
        <v>2.083333333333337E-2</v>
      </c>
      <c r="AA199" s="25">
        <f t="shared" si="80"/>
        <v>2.083333333333337E-2</v>
      </c>
    </row>
    <row r="200" spans="2:27" ht="15.75" thickBot="1">
      <c r="B200" s="215"/>
      <c r="C200" s="262"/>
      <c r="D200" s="27">
        <v>44029</v>
      </c>
      <c r="E200" s="66" t="s">
        <v>39</v>
      </c>
      <c r="F200" s="3">
        <v>0.33333333333333331</v>
      </c>
      <c r="G200" s="3">
        <v>0.8125</v>
      </c>
      <c r="H200" s="3">
        <v>0</v>
      </c>
      <c r="I200" s="5"/>
      <c r="J200" s="5">
        <f t="shared" si="68"/>
        <v>0</v>
      </c>
      <c r="K200" s="21">
        <f t="shared" si="69"/>
        <v>0.45833333333333331</v>
      </c>
      <c r="L200" s="22">
        <f t="shared" si="65"/>
        <v>0.45833333333333331</v>
      </c>
      <c r="M200" s="22">
        <f t="shared" si="66"/>
        <v>-4.1666666666666685E-2</v>
      </c>
      <c r="N200" s="22">
        <f t="shared" si="70"/>
        <v>0</v>
      </c>
      <c r="O200" s="22">
        <f t="shared" si="71"/>
        <v>0.45833333333333331</v>
      </c>
      <c r="P200" s="22">
        <f t="shared" si="72"/>
        <v>0.45833333333333331</v>
      </c>
      <c r="Q200" s="22">
        <f t="shared" si="73"/>
        <v>0.45833333333333331</v>
      </c>
      <c r="R200" s="23">
        <f t="shared" si="74"/>
        <v>0.45833333333333331</v>
      </c>
      <c r="S200" s="16">
        <f t="shared" si="75"/>
        <v>-4.166666666666663E-2</v>
      </c>
      <c r="T200" s="22">
        <f t="shared" si="81"/>
        <v>0</v>
      </c>
      <c r="U200" s="21">
        <f t="shared" si="67"/>
        <v>2.083333333333337E-2</v>
      </c>
      <c r="V200" s="22">
        <f t="shared" si="82"/>
        <v>2.083333333333337E-2</v>
      </c>
      <c r="W200" s="24">
        <f t="shared" si="76"/>
        <v>2.083333333333337E-2</v>
      </c>
      <c r="X200" s="21">
        <f t="shared" si="77"/>
        <v>2.083333333333337E-2</v>
      </c>
      <c r="Y200" s="21">
        <f t="shared" si="78"/>
        <v>-2.083333333333337E-2</v>
      </c>
      <c r="Z200" s="69">
        <f t="shared" si="79"/>
        <v>2.083333333333337E-2</v>
      </c>
      <c r="AA200" s="25">
        <f t="shared" si="80"/>
        <v>2.083333333333337E-2</v>
      </c>
    </row>
    <row r="201" spans="2:27" ht="15.75" thickBot="1">
      <c r="B201" s="215"/>
      <c r="C201" s="262"/>
      <c r="D201" s="20">
        <v>44030</v>
      </c>
      <c r="E201" s="66" t="s">
        <v>39</v>
      </c>
      <c r="F201" s="3">
        <v>0.33333333333333331</v>
      </c>
      <c r="G201" s="3">
        <v>0.8125</v>
      </c>
      <c r="H201" s="3">
        <v>0</v>
      </c>
      <c r="I201" s="5">
        <f>(O201+X201)</f>
        <v>0.47916666666666669</v>
      </c>
      <c r="J201" s="5">
        <f t="shared" si="68"/>
        <v>0.47916666666666669</v>
      </c>
      <c r="K201" s="21">
        <f t="shared" si="69"/>
        <v>0.45833333333333331</v>
      </c>
      <c r="L201" s="22">
        <f t="shared" si="65"/>
        <v>0.45833333333333331</v>
      </c>
      <c r="M201" s="22">
        <f t="shared" si="66"/>
        <v>-4.1666666666666685E-2</v>
      </c>
      <c r="N201" s="22">
        <f t="shared" si="70"/>
        <v>0</v>
      </c>
      <c r="O201" s="22">
        <f t="shared" si="71"/>
        <v>0.45833333333333331</v>
      </c>
      <c r="P201" s="22">
        <f t="shared" si="72"/>
        <v>-2.083333333333337E-2</v>
      </c>
      <c r="Q201" s="22">
        <f t="shared" si="73"/>
        <v>0</v>
      </c>
      <c r="R201" s="23">
        <f t="shared" si="74"/>
        <v>0</v>
      </c>
      <c r="S201" s="16">
        <f t="shared" si="75"/>
        <v>-4.166666666666663E-2</v>
      </c>
      <c r="T201" s="22">
        <f t="shared" si="81"/>
        <v>0</v>
      </c>
      <c r="U201" s="21">
        <f t="shared" si="67"/>
        <v>2.083333333333337E-2</v>
      </c>
      <c r="V201" s="22">
        <f t="shared" si="82"/>
        <v>2.083333333333337E-2</v>
      </c>
      <c r="W201" s="24">
        <f t="shared" si="76"/>
        <v>2.083333333333337E-2</v>
      </c>
      <c r="X201" s="21">
        <f t="shared" si="77"/>
        <v>2.083333333333337E-2</v>
      </c>
      <c r="Y201" s="21">
        <f t="shared" si="78"/>
        <v>0.45833333333333331</v>
      </c>
      <c r="Z201" s="69">
        <f t="shared" si="79"/>
        <v>0.45833333333333331</v>
      </c>
      <c r="AA201" s="25">
        <f t="shared" si="80"/>
        <v>0.45833333333333331</v>
      </c>
    </row>
    <row r="202" spans="2:27" ht="15.75" thickBot="1">
      <c r="B202" s="215"/>
      <c r="C202" s="262"/>
      <c r="D202" s="20">
        <v>44031</v>
      </c>
      <c r="E202" s="66" t="s">
        <v>39</v>
      </c>
      <c r="F202" s="3">
        <v>0.33333333333333331</v>
      </c>
      <c r="G202" s="3">
        <v>0.8125</v>
      </c>
      <c r="H202" s="3">
        <v>0</v>
      </c>
      <c r="I202" s="5">
        <f>(O202+X202)</f>
        <v>0.47916666666666669</v>
      </c>
      <c r="J202" s="5">
        <f t="shared" si="68"/>
        <v>0.47916666666666669</v>
      </c>
      <c r="K202" s="21">
        <f t="shared" si="69"/>
        <v>0.45833333333333331</v>
      </c>
      <c r="L202" s="22">
        <f t="shared" si="65"/>
        <v>0.45833333333333331</v>
      </c>
      <c r="M202" s="22">
        <f t="shared" si="66"/>
        <v>-4.1666666666666685E-2</v>
      </c>
      <c r="N202" s="22">
        <f t="shared" si="70"/>
        <v>0</v>
      </c>
      <c r="O202" s="22">
        <f t="shared" si="71"/>
        <v>0.45833333333333331</v>
      </c>
      <c r="P202" s="22">
        <f t="shared" si="72"/>
        <v>-2.083333333333337E-2</v>
      </c>
      <c r="Q202" s="22">
        <f t="shared" si="73"/>
        <v>0</v>
      </c>
      <c r="R202" s="23">
        <f t="shared" si="74"/>
        <v>0</v>
      </c>
      <c r="S202" s="16">
        <f t="shared" si="75"/>
        <v>-4.166666666666663E-2</v>
      </c>
      <c r="T202" s="22">
        <f t="shared" si="81"/>
        <v>0</v>
      </c>
      <c r="U202" s="21">
        <f t="shared" si="67"/>
        <v>2.083333333333337E-2</v>
      </c>
      <c r="V202" s="22">
        <f t="shared" si="82"/>
        <v>2.083333333333337E-2</v>
      </c>
      <c r="W202" s="24">
        <f t="shared" si="76"/>
        <v>2.083333333333337E-2</v>
      </c>
      <c r="X202" s="21">
        <f t="shared" si="77"/>
        <v>2.083333333333337E-2</v>
      </c>
      <c r="Y202" s="21">
        <f t="shared" si="78"/>
        <v>0.45833333333333331</v>
      </c>
      <c r="Z202" s="69">
        <f t="shared" si="79"/>
        <v>0.45833333333333331</v>
      </c>
      <c r="AA202" s="25">
        <f t="shared" si="80"/>
        <v>0.45833333333333331</v>
      </c>
    </row>
    <row r="203" spans="2:27" ht="15.75" thickBot="1">
      <c r="B203" s="215"/>
      <c r="C203" s="262"/>
      <c r="D203" s="27">
        <v>44032</v>
      </c>
      <c r="E203" s="66" t="s">
        <v>39</v>
      </c>
      <c r="F203" s="3">
        <v>0.33333333333333331</v>
      </c>
      <c r="G203" s="3">
        <v>0.8125</v>
      </c>
      <c r="H203" s="3">
        <v>0</v>
      </c>
      <c r="I203" s="5"/>
      <c r="J203" s="5">
        <f t="shared" si="68"/>
        <v>0</v>
      </c>
      <c r="K203" s="21">
        <f t="shared" si="69"/>
        <v>0.45833333333333331</v>
      </c>
      <c r="L203" s="22">
        <f t="shared" si="65"/>
        <v>0.45833333333333331</v>
      </c>
      <c r="M203" s="22">
        <f t="shared" si="66"/>
        <v>-4.1666666666666685E-2</v>
      </c>
      <c r="N203" s="22">
        <f t="shared" si="70"/>
        <v>0</v>
      </c>
      <c r="O203" s="22">
        <f t="shared" si="71"/>
        <v>0.45833333333333331</v>
      </c>
      <c r="P203" s="22">
        <f t="shared" si="72"/>
        <v>0.45833333333333331</v>
      </c>
      <c r="Q203" s="22">
        <f t="shared" si="73"/>
        <v>0.45833333333333331</v>
      </c>
      <c r="R203" s="23">
        <f t="shared" si="74"/>
        <v>0.45833333333333331</v>
      </c>
      <c r="S203" s="16">
        <f t="shared" si="75"/>
        <v>-4.166666666666663E-2</v>
      </c>
      <c r="T203" s="22">
        <f t="shared" si="81"/>
        <v>0</v>
      </c>
      <c r="U203" s="21">
        <f t="shared" si="67"/>
        <v>2.083333333333337E-2</v>
      </c>
      <c r="V203" s="22">
        <f t="shared" si="82"/>
        <v>2.083333333333337E-2</v>
      </c>
      <c r="W203" s="24">
        <f t="shared" si="76"/>
        <v>2.083333333333337E-2</v>
      </c>
      <c r="X203" s="21">
        <f t="shared" si="77"/>
        <v>2.083333333333337E-2</v>
      </c>
      <c r="Y203" s="21">
        <f t="shared" si="78"/>
        <v>-2.083333333333337E-2</v>
      </c>
      <c r="Z203" s="69">
        <f t="shared" si="79"/>
        <v>2.083333333333337E-2</v>
      </c>
      <c r="AA203" s="25">
        <f t="shared" si="80"/>
        <v>2.083333333333337E-2</v>
      </c>
    </row>
    <row r="204" spans="2:27" ht="15.75" thickBot="1">
      <c r="B204" s="215"/>
      <c r="C204" s="262"/>
      <c r="D204" s="27">
        <v>44033</v>
      </c>
      <c r="E204" s="66" t="s">
        <v>39</v>
      </c>
      <c r="F204" s="3">
        <v>0.25</v>
      </c>
      <c r="G204" s="3">
        <v>0.8125</v>
      </c>
      <c r="H204" s="3">
        <v>0</v>
      </c>
      <c r="I204" s="5"/>
      <c r="J204" s="5">
        <f t="shared" si="68"/>
        <v>0</v>
      </c>
      <c r="K204" s="21">
        <f t="shared" si="69"/>
        <v>0.49999999999999994</v>
      </c>
      <c r="L204" s="22">
        <f t="shared" si="65"/>
        <v>0.49999999999999994</v>
      </c>
      <c r="M204" s="22">
        <f t="shared" si="66"/>
        <v>-5.5511151231257827E-17</v>
      </c>
      <c r="N204" s="22">
        <f t="shared" si="70"/>
        <v>0</v>
      </c>
      <c r="O204" s="22">
        <f t="shared" si="71"/>
        <v>0.49999999999999994</v>
      </c>
      <c r="P204" s="22">
        <f t="shared" si="72"/>
        <v>0.49999999999999994</v>
      </c>
      <c r="Q204" s="22">
        <f t="shared" si="73"/>
        <v>0.49999999999999994</v>
      </c>
      <c r="R204" s="23">
        <f t="shared" si="74"/>
        <v>0.49999999999999994</v>
      </c>
      <c r="S204" s="16">
        <f t="shared" si="75"/>
        <v>4.1666666666666685E-2</v>
      </c>
      <c r="T204" s="22">
        <f t="shared" si="81"/>
        <v>4.1666666666666685E-2</v>
      </c>
      <c r="U204" s="21">
        <f t="shared" si="67"/>
        <v>2.083333333333337E-2</v>
      </c>
      <c r="V204" s="22">
        <f t="shared" si="82"/>
        <v>2.083333333333337E-2</v>
      </c>
      <c r="W204" s="24">
        <f t="shared" si="76"/>
        <v>6.2500000000000056E-2</v>
      </c>
      <c r="X204" s="21">
        <f t="shared" si="77"/>
        <v>6.2500000000000056E-2</v>
      </c>
      <c r="Y204" s="21">
        <f t="shared" si="78"/>
        <v>-6.2500000000000056E-2</v>
      </c>
      <c r="Z204" s="69">
        <f t="shared" si="79"/>
        <v>6.2500000000000056E-2</v>
      </c>
      <c r="AA204" s="25">
        <f t="shared" si="80"/>
        <v>6.2500000000000056E-2</v>
      </c>
    </row>
    <row r="205" spans="2:27" ht="15.75" thickBot="1">
      <c r="B205" s="215"/>
      <c r="C205" s="262"/>
      <c r="D205" s="27">
        <v>44034</v>
      </c>
      <c r="E205" s="66" t="s">
        <v>39</v>
      </c>
      <c r="F205" s="3">
        <v>0.33333333333333331</v>
      </c>
      <c r="G205" s="3">
        <v>0.8125</v>
      </c>
      <c r="H205" s="3">
        <v>0</v>
      </c>
      <c r="I205" s="5"/>
      <c r="J205" s="5">
        <f t="shared" si="68"/>
        <v>0</v>
      </c>
      <c r="K205" s="21">
        <f t="shared" si="69"/>
        <v>0.45833333333333331</v>
      </c>
      <c r="L205" s="22">
        <f t="shared" si="65"/>
        <v>0.45833333333333331</v>
      </c>
      <c r="M205" s="22">
        <f t="shared" si="66"/>
        <v>-4.1666666666666685E-2</v>
      </c>
      <c r="N205" s="22">
        <f t="shared" si="70"/>
        <v>0</v>
      </c>
      <c r="O205" s="22">
        <f t="shared" si="71"/>
        <v>0.45833333333333331</v>
      </c>
      <c r="P205" s="22">
        <f t="shared" si="72"/>
        <v>0.45833333333333331</v>
      </c>
      <c r="Q205" s="22">
        <f t="shared" si="73"/>
        <v>0.45833333333333331</v>
      </c>
      <c r="R205" s="23">
        <f t="shared" si="74"/>
        <v>0.45833333333333331</v>
      </c>
      <c r="S205" s="16">
        <f t="shared" si="75"/>
        <v>-4.166666666666663E-2</v>
      </c>
      <c r="T205" s="22">
        <f t="shared" si="81"/>
        <v>0</v>
      </c>
      <c r="U205" s="21">
        <f t="shared" si="67"/>
        <v>2.083333333333337E-2</v>
      </c>
      <c r="V205" s="22">
        <f t="shared" si="82"/>
        <v>2.083333333333337E-2</v>
      </c>
      <c r="W205" s="24">
        <f t="shared" si="76"/>
        <v>2.083333333333337E-2</v>
      </c>
      <c r="X205" s="21">
        <f t="shared" si="77"/>
        <v>2.083333333333337E-2</v>
      </c>
      <c r="Y205" s="21">
        <f t="shared" si="78"/>
        <v>-2.083333333333337E-2</v>
      </c>
      <c r="Z205" s="69">
        <f t="shared" si="79"/>
        <v>2.083333333333337E-2</v>
      </c>
      <c r="AA205" s="25">
        <f t="shared" si="80"/>
        <v>2.083333333333337E-2</v>
      </c>
    </row>
    <row r="206" spans="2:27" ht="15.75" thickBot="1">
      <c r="B206" s="215"/>
      <c r="C206" s="262"/>
      <c r="D206" s="27">
        <v>44035</v>
      </c>
      <c r="E206" s="66" t="s">
        <v>39</v>
      </c>
      <c r="F206" s="3">
        <v>0.33333333333333331</v>
      </c>
      <c r="G206" s="3">
        <v>0.8125</v>
      </c>
      <c r="H206" s="3">
        <v>0</v>
      </c>
      <c r="I206" s="5"/>
      <c r="J206" s="5">
        <f t="shared" si="68"/>
        <v>0</v>
      </c>
      <c r="K206" s="21">
        <f t="shared" si="69"/>
        <v>0.45833333333333331</v>
      </c>
      <c r="L206" s="22">
        <f t="shared" si="65"/>
        <v>0.45833333333333331</v>
      </c>
      <c r="M206" s="22">
        <f t="shared" si="66"/>
        <v>-4.1666666666666685E-2</v>
      </c>
      <c r="N206" s="22">
        <f t="shared" si="70"/>
        <v>0</v>
      </c>
      <c r="O206" s="22">
        <f t="shared" si="71"/>
        <v>0.45833333333333331</v>
      </c>
      <c r="P206" s="22">
        <f t="shared" si="72"/>
        <v>0.45833333333333331</v>
      </c>
      <c r="Q206" s="22">
        <f t="shared" si="73"/>
        <v>0.45833333333333331</v>
      </c>
      <c r="R206" s="23">
        <f t="shared" si="74"/>
        <v>0.45833333333333331</v>
      </c>
      <c r="S206" s="16">
        <f t="shared" si="75"/>
        <v>-4.166666666666663E-2</v>
      </c>
      <c r="T206" s="22">
        <f t="shared" si="81"/>
        <v>0</v>
      </c>
      <c r="U206" s="21">
        <f t="shared" si="67"/>
        <v>2.083333333333337E-2</v>
      </c>
      <c r="V206" s="22">
        <f t="shared" si="82"/>
        <v>2.083333333333337E-2</v>
      </c>
      <c r="W206" s="24">
        <f t="shared" si="76"/>
        <v>2.083333333333337E-2</v>
      </c>
      <c r="X206" s="21">
        <f t="shared" si="77"/>
        <v>2.083333333333337E-2</v>
      </c>
      <c r="Y206" s="21">
        <f t="shared" si="78"/>
        <v>-2.083333333333337E-2</v>
      </c>
      <c r="Z206" s="69">
        <f t="shared" si="79"/>
        <v>2.083333333333337E-2</v>
      </c>
      <c r="AA206" s="25">
        <f t="shared" si="80"/>
        <v>2.083333333333337E-2</v>
      </c>
    </row>
    <row r="207" spans="2:27" ht="15.75" thickBot="1">
      <c r="B207" s="215"/>
      <c r="C207" s="262"/>
      <c r="D207" s="27">
        <v>44036</v>
      </c>
      <c r="E207" s="66" t="s">
        <v>39</v>
      </c>
      <c r="F207" s="3">
        <v>0.33333333333333331</v>
      </c>
      <c r="G207" s="3">
        <v>0.8125</v>
      </c>
      <c r="H207" s="3">
        <v>0</v>
      </c>
      <c r="I207" s="5"/>
      <c r="J207" s="5">
        <f t="shared" si="68"/>
        <v>0</v>
      </c>
      <c r="K207" s="21">
        <f t="shared" si="69"/>
        <v>0.45833333333333331</v>
      </c>
      <c r="L207" s="22">
        <f t="shared" si="65"/>
        <v>0.45833333333333331</v>
      </c>
      <c r="M207" s="22">
        <f t="shared" si="66"/>
        <v>-4.1666666666666685E-2</v>
      </c>
      <c r="N207" s="22">
        <f t="shared" si="70"/>
        <v>0</v>
      </c>
      <c r="O207" s="22">
        <f t="shared" si="71"/>
        <v>0.45833333333333331</v>
      </c>
      <c r="P207" s="22">
        <f t="shared" si="72"/>
        <v>0.45833333333333331</v>
      </c>
      <c r="Q207" s="22">
        <f t="shared" si="73"/>
        <v>0.45833333333333331</v>
      </c>
      <c r="R207" s="23">
        <f t="shared" si="74"/>
        <v>0.45833333333333331</v>
      </c>
      <c r="S207" s="16">
        <f t="shared" si="75"/>
        <v>-4.166666666666663E-2</v>
      </c>
      <c r="T207" s="22">
        <f t="shared" si="81"/>
        <v>0</v>
      </c>
      <c r="U207" s="21">
        <f t="shared" si="67"/>
        <v>2.083333333333337E-2</v>
      </c>
      <c r="V207" s="22">
        <f t="shared" si="82"/>
        <v>2.083333333333337E-2</v>
      </c>
      <c r="W207" s="24">
        <f t="shared" si="76"/>
        <v>2.083333333333337E-2</v>
      </c>
      <c r="X207" s="21">
        <f t="shared" si="77"/>
        <v>2.083333333333337E-2</v>
      </c>
      <c r="Y207" s="21">
        <f t="shared" si="78"/>
        <v>-2.083333333333337E-2</v>
      </c>
      <c r="Z207" s="69">
        <f t="shared" si="79"/>
        <v>2.083333333333337E-2</v>
      </c>
      <c r="AA207" s="25">
        <f t="shared" si="80"/>
        <v>2.083333333333337E-2</v>
      </c>
    </row>
    <row r="208" spans="2:27" ht="15.75" thickBot="1">
      <c r="B208" s="215"/>
      <c r="C208" s="262"/>
      <c r="D208" s="20">
        <v>44037</v>
      </c>
      <c r="E208" s="66" t="s">
        <v>39</v>
      </c>
      <c r="F208" s="3">
        <v>0.33333333333333331</v>
      </c>
      <c r="G208" s="3">
        <v>0.8125</v>
      </c>
      <c r="H208" s="3">
        <v>0</v>
      </c>
      <c r="I208" s="5">
        <f>(O208+X208)</f>
        <v>0.47916666666666669</v>
      </c>
      <c r="J208" s="5">
        <f t="shared" si="68"/>
        <v>0.47916666666666669</v>
      </c>
      <c r="K208" s="21">
        <f t="shared" si="69"/>
        <v>0.45833333333333331</v>
      </c>
      <c r="L208" s="22">
        <f t="shared" si="65"/>
        <v>0.45833333333333331</v>
      </c>
      <c r="M208" s="22">
        <f t="shared" si="66"/>
        <v>-4.1666666666666685E-2</v>
      </c>
      <c r="N208" s="22">
        <f t="shared" si="70"/>
        <v>0</v>
      </c>
      <c r="O208" s="22">
        <f t="shared" si="71"/>
        <v>0.45833333333333331</v>
      </c>
      <c r="P208" s="22">
        <f t="shared" si="72"/>
        <v>-2.083333333333337E-2</v>
      </c>
      <c r="Q208" s="22">
        <f t="shared" si="73"/>
        <v>0</v>
      </c>
      <c r="R208" s="23">
        <f t="shared" si="74"/>
        <v>0</v>
      </c>
      <c r="S208" s="16">
        <f t="shared" si="75"/>
        <v>-4.166666666666663E-2</v>
      </c>
      <c r="T208" s="22">
        <f t="shared" si="81"/>
        <v>0</v>
      </c>
      <c r="U208" s="21">
        <f t="shared" si="67"/>
        <v>2.083333333333337E-2</v>
      </c>
      <c r="V208" s="22">
        <f t="shared" si="82"/>
        <v>2.083333333333337E-2</v>
      </c>
      <c r="W208" s="24">
        <f t="shared" si="76"/>
        <v>2.083333333333337E-2</v>
      </c>
      <c r="X208" s="21">
        <f t="shared" si="77"/>
        <v>2.083333333333337E-2</v>
      </c>
      <c r="Y208" s="21">
        <f t="shared" si="78"/>
        <v>0.45833333333333331</v>
      </c>
      <c r="Z208" s="69">
        <f t="shared" si="79"/>
        <v>0.45833333333333331</v>
      </c>
      <c r="AA208" s="25">
        <f t="shared" si="80"/>
        <v>0.45833333333333331</v>
      </c>
    </row>
    <row r="209" spans="2:27" ht="15.75" thickBot="1">
      <c r="B209" s="215"/>
      <c r="C209" s="262"/>
      <c r="D209" s="20">
        <v>44038</v>
      </c>
      <c r="E209" s="66" t="s">
        <v>39</v>
      </c>
      <c r="F209" s="3">
        <v>0.33333333333333331</v>
      </c>
      <c r="G209" s="3">
        <v>0.8125</v>
      </c>
      <c r="H209" s="3">
        <v>0</v>
      </c>
      <c r="I209" s="5">
        <f>(O209+X209)</f>
        <v>0.47916666666666669</v>
      </c>
      <c r="J209" s="5">
        <f t="shared" si="68"/>
        <v>0.47916666666666669</v>
      </c>
      <c r="K209" s="21">
        <f t="shared" si="69"/>
        <v>0.45833333333333331</v>
      </c>
      <c r="L209" s="22">
        <f t="shared" si="65"/>
        <v>0.45833333333333331</v>
      </c>
      <c r="M209" s="22">
        <f t="shared" si="66"/>
        <v>-4.1666666666666685E-2</v>
      </c>
      <c r="N209" s="22">
        <f t="shared" si="70"/>
        <v>0</v>
      </c>
      <c r="O209" s="22">
        <f t="shared" si="71"/>
        <v>0.45833333333333331</v>
      </c>
      <c r="P209" s="22">
        <f t="shared" si="72"/>
        <v>-2.083333333333337E-2</v>
      </c>
      <c r="Q209" s="22">
        <f t="shared" si="73"/>
        <v>0</v>
      </c>
      <c r="R209" s="23">
        <f t="shared" si="74"/>
        <v>0</v>
      </c>
      <c r="S209" s="16">
        <f t="shared" si="75"/>
        <v>-4.166666666666663E-2</v>
      </c>
      <c r="T209" s="22">
        <f t="shared" si="81"/>
        <v>0</v>
      </c>
      <c r="U209" s="21">
        <f t="shared" si="67"/>
        <v>2.083333333333337E-2</v>
      </c>
      <c r="V209" s="22">
        <f t="shared" si="82"/>
        <v>2.083333333333337E-2</v>
      </c>
      <c r="W209" s="24">
        <f t="shared" si="76"/>
        <v>2.083333333333337E-2</v>
      </c>
      <c r="X209" s="21">
        <f t="shared" si="77"/>
        <v>2.083333333333337E-2</v>
      </c>
      <c r="Y209" s="21">
        <f t="shared" si="78"/>
        <v>0.45833333333333331</v>
      </c>
      <c r="Z209" s="69">
        <f t="shared" si="79"/>
        <v>0.45833333333333331</v>
      </c>
      <c r="AA209" s="25">
        <f t="shared" si="80"/>
        <v>0.45833333333333331</v>
      </c>
    </row>
    <row r="210" spans="2:27" ht="15.75" thickBot="1">
      <c r="B210" s="215"/>
      <c r="C210" s="262"/>
      <c r="D210" s="27">
        <v>44039</v>
      </c>
      <c r="E210" s="66" t="s">
        <v>39</v>
      </c>
      <c r="F210" s="3">
        <v>0.33333333333333331</v>
      </c>
      <c r="G210" s="3">
        <v>0.8125</v>
      </c>
      <c r="H210" s="3">
        <v>0</v>
      </c>
      <c r="I210" s="5"/>
      <c r="J210" s="5">
        <f t="shared" si="68"/>
        <v>0</v>
      </c>
      <c r="K210" s="21">
        <f t="shared" si="69"/>
        <v>0.45833333333333331</v>
      </c>
      <c r="L210" s="22">
        <f t="shared" si="65"/>
        <v>0.45833333333333331</v>
      </c>
      <c r="M210" s="22">
        <f t="shared" si="66"/>
        <v>-4.1666666666666685E-2</v>
      </c>
      <c r="N210" s="22">
        <f t="shared" si="70"/>
        <v>0</v>
      </c>
      <c r="O210" s="22">
        <f t="shared" si="71"/>
        <v>0.45833333333333331</v>
      </c>
      <c r="P210" s="22">
        <f t="shared" si="72"/>
        <v>0.45833333333333331</v>
      </c>
      <c r="Q210" s="22">
        <f t="shared" si="73"/>
        <v>0.45833333333333331</v>
      </c>
      <c r="R210" s="23">
        <f t="shared" si="74"/>
        <v>0.45833333333333331</v>
      </c>
      <c r="S210" s="16">
        <f t="shared" si="75"/>
        <v>-4.166666666666663E-2</v>
      </c>
      <c r="T210" s="22">
        <f t="shared" si="81"/>
        <v>0</v>
      </c>
      <c r="U210" s="21">
        <f t="shared" si="67"/>
        <v>2.083333333333337E-2</v>
      </c>
      <c r="V210" s="22">
        <f t="shared" si="82"/>
        <v>2.083333333333337E-2</v>
      </c>
      <c r="W210" s="24">
        <f t="shared" si="76"/>
        <v>2.083333333333337E-2</v>
      </c>
      <c r="X210" s="21">
        <f t="shared" si="77"/>
        <v>2.083333333333337E-2</v>
      </c>
      <c r="Y210" s="21">
        <f t="shared" si="78"/>
        <v>-2.083333333333337E-2</v>
      </c>
      <c r="Z210" s="69">
        <f t="shared" si="79"/>
        <v>2.083333333333337E-2</v>
      </c>
      <c r="AA210" s="25">
        <f t="shared" si="80"/>
        <v>2.083333333333337E-2</v>
      </c>
    </row>
    <row r="211" spans="2:27" ht="15.75" thickBot="1">
      <c r="B211" s="215"/>
      <c r="C211" s="262"/>
      <c r="D211" s="27">
        <v>44040</v>
      </c>
      <c r="E211" s="66" t="s">
        <v>39</v>
      </c>
      <c r="F211" s="3">
        <v>0.25</v>
      </c>
      <c r="G211" s="3">
        <v>0.8125</v>
      </c>
      <c r="H211" s="3">
        <v>0</v>
      </c>
      <c r="I211" s="5"/>
      <c r="J211" s="5">
        <f t="shared" si="68"/>
        <v>0</v>
      </c>
      <c r="K211" s="21">
        <f t="shared" si="69"/>
        <v>0.49999999999999994</v>
      </c>
      <c r="L211" s="22">
        <f t="shared" si="65"/>
        <v>0.49999999999999994</v>
      </c>
      <c r="M211" s="22">
        <f t="shared" si="66"/>
        <v>-5.5511151231257827E-17</v>
      </c>
      <c r="N211" s="22">
        <f t="shared" si="70"/>
        <v>0</v>
      </c>
      <c r="O211" s="22">
        <f t="shared" si="71"/>
        <v>0.49999999999999994</v>
      </c>
      <c r="P211" s="22">
        <f t="shared" si="72"/>
        <v>0.49999999999999994</v>
      </c>
      <c r="Q211" s="22">
        <f t="shared" si="73"/>
        <v>0.49999999999999994</v>
      </c>
      <c r="R211" s="23">
        <f t="shared" si="74"/>
        <v>0.49999999999999994</v>
      </c>
      <c r="S211" s="16">
        <f t="shared" si="75"/>
        <v>4.1666666666666685E-2</v>
      </c>
      <c r="T211" s="22">
        <f t="shared" si="81"/>
        <v>4.1666666666666685E-2</v>
      </c>
      <c r="U211" s="21">
        <f t="shared" si="67"/>
        <v>2.083333333333337E-2</v>
      </c>
      <c r="V211" s="22">
        <f t="shared" si="82"/>
        <v>2.083333333333337E-2</v>
      </c>
      <c r="W211" s="24">
        <f t="shared" si="76"/>
        <v>6.2500000000000056E-2</v>
      </c>
      <c r="X211" s="21">
        <f t="shared" si="77"/>
        <v>6.2500000000000056E-2</v>
      </c>
      <c r="Y211" s="21">
        <f t="shared" si="78"/>
        <v>-6.2500000000000056E-2</v>
      </c>
      <c r="Z211" s="69">
        <f t="shared" si="79"/>
        <v>6.2500000000000056E-2</v>
      </c>
      <c r="AA211" s="25">
        <f t="shared" si="80"/>
        <v>6.2500000000000056E-2</v>
      </c>
    </row>
    <row r="212" spans="2:27" ht="15.75" thickBot="1">
      <c r="B212" s="215"/>
      <c r="C212" s="262"/>
      <c r="D212" s="27">
        <v>44041</v>
      </c>
      <c r="E212" s="66" t="s">
        <v>39</v>
      </c>
      <c r="F212" s="3">
        <v>0.33333333333333331</v>
      </c>
      <c r="G212" s="3">
        <v>0.8125</v>
      </c>
      <c r="H212" s="3">
        <v>0</v>
      </c>
      <c r="I212" s="5"/>
      <c r="J212" s="5">
        <f t="shared" si="68"/>
        <v>0</v>
      </c>
      <c r="K212" s="21">
        <f t="shared" si="69"/>
        <v>0.45833333333333331</v>
      </c>
      <c r="L212" s="22">
        <f t="shared" si="65"/>
        <v>0.45833333333333331</v>
      </c>
      <c r="M212" s="22">
        <f t="shared" si="66"/>
        <v>-4.1666666666666685E-2</v>
      </c>
      <c r="N212" s="22">
        <f t="shared" si="70"/>
        <v>0</v>
      </c>
      <c r="O212" s="22">
        <f t="shared" si="71"/>
        <v>0.45833333333333331</v>
      </c>
      <c r="P212" s="22">
        <f t="shared" si="72"/>
        <v>0.45833333333333331</v>
      </c>
      <c r="Q212" s="22">
        <f t="shared" si="73"/>
        <v>0.45833333333333331</v>
      </c>
      <c r="R212" s="23">
        <f t="shared" si="74"/>
        <v>0.45833333333333331</v>
      </c>
      <c r="S212" s="16">
        <f t="shared" si="75"/>
        <v>-4.166666666666663E-2</v>
      </c>
      <c r="T212" s="22">
        <f t="shared" si="81"/>
        <v>0</v>
      </c>
      <c r="U212" s="21">
        <f t="shared" si="67"/>
        <v>2.083333333333337E-2</v>
      </c>
      <c r="V212" s="22">
        <f t="shared" si="82"/>
        <v>2.083333333333337E-2</v>
      </c>
      <c r="W212" s="24">
        <f t="shared" si="76"/>
        <v>2.083333333333337E-2</v>
      </c>
      <c r="X212" s="21">
        <f t="shared" si="77"/>
        <v>2.083333333333337E-2</v>
      </c>
      <c r="Y212" s="21">
        <f t="shared" si="78"/>
        <v>-2.083333333333337E-2</v>
      </c>
      <c r="Z212" s="69">
        <f t="shared" si="79"/>
        <v>2.083333333333337E-2</v>
      </c>
      <c r="AA212" s="25">
        <f t="shared" si="80"/>
        <v>2.083333333333337E-2</v>
      </c>
    </row>
    <row r="213" spans="2:27" ht="15.75" thickBot="1">
      <c r="B213" s="215"/>
      <c r="C213" s="262"/>
      <c r="D213" s="27">
        <v>44042</v>
      </c>
      <c r="E213" s="66" t="s">
        <v>39</v>
      </c>
      <c r="F213" s="3">
        <v>0.33333333333333331</v>
      </c>
      <c r="G213" s="3">
        <v>0.8125</v>
      </c>
      <c r="H213" s="3">
        <v>0</v>
      </c>
      <c r="I213" s="5"/>
      <c r="J213" s="5">
        <f t="shared" si="68"/>
        <v>0</v>
      </c>
      <c r="K213" s="21">
        <f t="shared" si="69"/>
        <v>0.45833333333333331</v>
      </c>
      <c r="L213" s="22">
        <f t="shared" si="65"/>
        <v>0.45833333333333331</v>
      </c>
      <c r="M213" s="22">
        <f t="shared" si="66"/>
        <v>-4.1666666666666685E-2</v>
      </c>
      <c r="N213" s="22">
        <f t="shared" si="70"/>
        <v>0</v>
      </c>
      <c r="O213" s="22">
        <f t="shared" si="71"/>
        <v>0.45833333333333331</v>
      </c>
      <c r="P213" s="22">
        <f t="shared" si="72"/>
        <v>0.45833333333333331</v>
      </c>
      <c r="Q213" s="22">
        <f t="shared" si="73"/>
        <v>0.45833333333333331</v>
      </c>
      <c r="R213" s="23">
        <f t="shared" si="74"/>
        <v>0.45833333333333331</v>
      </c>
      <c r="S213" s="16">
        <f t="shared" si="75"/>
        <v>-4.166666666666663E-2</v>
      </c>
      <c r="T213" s="22">
        <f t="shared" si="81"/>
        <v>0</v>
      </c>
      <c r="U213" s="21">
        <f t="shared" si="67"/>
        <v>2.083333333333337E-2</v>
      </c>
      <c r="V213" s="22">
        <f t="shared" si="82"/>
        <v>2.083333333333337E-2</v>
      </c>
      <c r="W213" s="24">
        <f t="shared" si="76"/>
        <v>2.083333333333337E-2</v>
      </c>
      <c r="X213" s="21">
        <f t="shared" si="77"/>
        <v>2.083333333333337E-2</v>
      </c>
      <c r="Y213" s="21">
        <f t="shared" si="78"/>
        <v>-2.083333333333337E-2</v>
      </c>
      <c r="Z213" s="69">
        <f t="shared" si="79"/>
        <v>2.083333333333337E-2</v>
      </c>
      <c r="AA213" s="25">
        <f t="shared" si="80"/>
        <v>2.083333333333337E-2</v>
      </c>
    </row>
    <row r="214" spans="2:27" ht="15.75" thickBot="1">
      <c r="B214" s="216"/>
      <c r="C214" s="263"/>
      <c r="D214" s="35">
        <v>44043</v>
      </c>
      <c r="E214" s="67" t="s">
        <v>39</v>
      </c>
      <c r="F214" s="4">
        <v>0.33333333333333331</v>
      </c>
      <c r="G214" s="4">
        <v>0.8125</v>
      </c>
      <c r="H214" s="4">
        <v>0</v>
      </c>
      <c r="I214" s="8"/>
      <c r="J214" s="8">
        <f t="shared" si="68"/>
        <v>0</v>
      </c>
      <c r="K214" s="30">
        <f t="shared" si="69"/>
        <v>0.45833333333333331</v>
      </c>
      <c r="L214" s="31">
        <f t="shared" si="65"/>
        <v>0.45833333333333331</v>
      </c>
      <c r="M214" s="31">
        <f t="shared" si="66"/>
        <v>-4.1666666666666685E-2</v>
      </c>
      <c r="N214" s="31">
        <f t="shared" si="70"/>
        <v>0</v>
      </c>
      <c r="O214" s="31">
        <f t="shared" si="71"/>
        <v>0.45833333333333331</v>
      </c>
      <c r="P214" s="31">
        <f t="shared" si="72"/>
        <v>0.45833333333333331</v>
      </c>
      <c r="Q214" s="31">
        <f t="shared" si="73"/>
        <v>0.45833333333333331</v>
      </c>
      <c r="R214" s="32">
        <f t="shared" si="74"/>
        <v>0.45833333333333331</v>
      </c>
      <c r="S214" s="50">
        <f t="shared" si="75"/>
        <v>-4.166666666666663E-2</v>
      </c>
      <c r="T214" s="31">
        <f t="shared" si="81"/>
        <v>0</v>
      </c>
      <c r="U214" s="30">
        <f t="shared" si="67"/>
        <v>2.083333333333337E-2</v>
      </c>
      <c r="V214" s="31">
        <f t="shared" si="82"/>
        <v>2.083333333333337E-2</v>
      </c>
      <c r="W214" s="33">
        <f t="shared" si="76"/>
        <v>2.083333333333337E-2</v>
      </c>
      <c r="X214" s="30">
        <f t="shared" si="77"/>
        <v>2.083333333333337E-2</v>
      </c>
      <c r="Y214" s="30">
        <f t="shared" si="78"/>
        <v>-2.083333333333337E-2</v>
      </c>
      <c r="Z214" s="70">
        <f t="shared" si="79"/>
        <v>2.083333333333337E-2</v>
      </c>
      <c r="AA214" s="34">
        <f t="shared" si="80"/>
        <v>2.083333333333337E-2</v>
      </c>
    </row>
    <row r="215" spans="2:27" ht="15.75" thickBot="1">
      <c r="B215" s="13" t="s">
        <v>10</v>
      </c>
      <c r="C215" s="261" t="s">
        <v>26</v>
      </c>
      <c r="D215" s="14">
        <v>44044</v>
      </c>
      <c r="E215" s="51" t="s">
        <v>39</v>
      </c>
      <c r="F215" s="6">
        <v>0.33333333333333331</v>
      </c>
      <c r="G215" s="6">
        <v>0.8125</v>
      </c>
      <c r="H215" s="6">
        <v>0</v>
      </c>
      <c r="I215" s="7">
        <f>(O215+X215)</f>
        <v>0.47916666666666669</v>
      </c>
      <c r="J215" s="7">
        <f t="shared" si="68"/>
        <v>0.47916666666666669</v>
      </c>
      <c r="K215" s="15">
        <f t="shared" si="69"/>
        <v>0.45833333333333331</v>
      </c>
      <c r="L215" s="16">
        <f t="shared" si="65"/>
        <v>0.45833333333333331</v>
      </c>
      <c r="M215" s="16">
        <f t="shared" si="66"/>
        <v>-4.1666666666666685E-2</v>
      </c>
      <c r="N215" s="16">
        <f t="shared" si="70"/>
        <v>0</v>
      </c>
      <c r="O215" s="16">
        <f t="shared" si="71"/>
        <v>0.45833333333333331</v>
      </c>
      <c r="P215" s="16">
        <f t="shared" si="72"/>
        <v>-2.083333333333337E-2</v>
      </c>
      <c r="Q215" s="16">
        <f t="shared" si="73"/>
        <v>0</v>
      </c>
      <c r="R215" s="17">
        <f t="shared" si="74"/>
        <v>0</v>
      </c>
      <c r="S215" s="16">
        <f t="shared" si="75"/>
        <v>-4.166666666666663E-2</v>
      </c>
      <c r="T215" s="16">
        <f t="shared" si="81"/>
        <v>0</v>
      </c>
      <c r="U215" s="15">
        <f t="shared" si="67"/>
        <v>2.083333333333337E-2</v>
      </c>
      <c r="V215" s="16">
        <f t="shared" si="82"/>
        <v>2.083333333333337E-2</v>
      </c>
      <c r="W215" s="18">
        <f t="shared" si="76"/>
        <v>2.083333333333337E-2</v>
      </c>
      <c r="X215" s="15">
        <f t="shared" si="77"/>
        <v>2.083333333333337E-2</v>
      </c>
      <c r="Y215" s="15">
        <f t="shared" si="78"/>
        <v>0.45833333333333331</v>
      </c>
      <c r="Z215" s="68">
        <f t="shared" si="79"/>
        <v>0.45833333333333331</v>
      </c>
      <c r="AA215" s="19">
        <f t="shared" si="80"/>
        <v>0.45833333333333331</v>
      </c>
    </row>
    <row r="216" spans="2:27" ht="15.75" thickBot="1">
      <c r="B216" s="215">
        <f>SUM(R215:R245)</f>
        <v>9.8333333333333321</v>
      </c>
      <c r="C216" s="262"/>
      <c r="D216" s="20">
        <v>44045</v>
      </c>
      <c r="E216" s="66" t="s">
        <v>39</v>
      </c>
      <c r="F216" s="3">
        <v>0.33333333333333331</v>
      </c>
      <c r="G216" s="3">
        <v>0.8125</v>
      </c>
      <c r="H216" s="3">
        <v>0</v>
      </c>
      <c r="I216" s="5">
        <f>(O216+X216)</f>
        <v>0.47916666666666669</v>
      </c>
      <c r="J216" s="5">
        <f t="shared" si="68"/>
        <v>0.47916666666666669</v>
      </c>
      <c r="K216" s="21">
        <f t="shared" si="69"/>
        <v>0.45833333333333331</v>
      </c>
      <c r="L216" s="22">
        <f t="shared" si="65"/>
        <v>0.45833333333333331</v>
      </c>
      <c r="M216" s="22">
        <f t="shared" si="66"/>
        <v>-4.1666666666666685E-2</v>
      </c>
      <c r="N216" s="22">
        <f t="shared" si="70"/>
        <v>0</v>
      </c>
      <c r="O216" s="22">
        <f t="shared" si="71"/>
        <v>0.45833333333333331</v>
      </c>
      <c r="P216" s="22">
        <f t="shared" si="72"/>
        <v>-2.083333333333337E-2</v>
      </c>
      <c r="Q216" s="22">
        <f t="shared" si="73"/>
        <v>0</v>
      </c>
      <c r="R216" s="23">
        <f t="shared" si="74"/>
        <v>0</v>
      </c>
      <c r="S216" s="16">
        <f t="shared" si="75"/>
        <v>-4.166666666666663E-2</v>
      </c>
      <c r="T216" s="22">
        <f t="shared" si="81"/>
        <v>0</v>
      </c>
      <c r="U216" s="21">
        <f t="shared" si="67"/>
        <v>2.083333333333337E-2</v>
      </c>
      <c r="V216" s="22">
        <f t="shared" si="82"/>
        <v>2.083333333333337E-2</v>
      </c>
      <c r="W216" s="24">
        <f t="shared" si="76"/>
        <v>2.083333333333337E-2</v>
      </c>
      <c r="X216" s="21">
        <f t="shared" si="77"/>
        <v>2.083333333333337E-2</v>
      </c>
      <c r="Y216" s="21">
        <f t="shared" si="78"/>
        <v>0.45833333333333331</v>
      </c>
      <c r="Z216" s="69">
        <f t="shared" si="79"/>
        <v>0.45833333333333331</v>
      </c>
      <c r="AA216" s="25">
        <f t="shared" si="80"/>
        <v>0.45833333333333331</v>
      </c>
    </row>
    <row r="217" spans="2:27" ht="15.75" thickBot="1">
      <c r="B217" s="215"/>
      <c r="C217" s="262"/>
      <c r="D217" s="27">
        <v>44046</v>
      </c>
      <c r="E217" s="66" t="s">
        <v>39</v>
      </c>
      <c r="F217" s="3">
        <v>0.33333333333333331</v>
      </c>
      <c r="G217" s="3">
        <v>0.8125</v>
      </c>
      <c r="H217" s="3">
        <v>0</v>
      </c>
      <c r="I217" s="5"/>
      <c r="J217" s="5">
        <f t="shared" si="68"/>
        <v>0</v>
      </c>
      <c r="K217" s="21">
        <f t="shared" si="69"/>
        <v>0.45833333333333331</v>
      </c>
      <c r="L217" s="22">
        <f t="shared" si="65"/>
        <v>0.45833333333333331</v>
      </c>
      <c r="M217" s="22">
        <f t="shared" si="66"/>
        <v>-4.1666666666666685E-2</v>
      </c>
      <c r="N217" s="22">
        <f t="shared" si="70"/>
        <v>0</v>
      </c>
      <c r="O217" s="22">
        <f t="shared" si="71"/>
        <v>0.45833333333333331</v>
      </c>
      <c r="P217" s="22">
        <f t="shared" si="72"/>
        <v>0.45833333333333331</v>
      </c>
      <c r="Q217" s="22">
        <f t="shared" si="73"/>
        <v>0.45833333333333331</v>
      </c>
      <c r="R217" s="23">
        <f t="shared" si="74"/>
        <v>0.45833333333333331</v>
      </c>
      <c r="S217" s="16">
        <f t="shared" si="75"/>
        <v>-4.166666666666663E-2</v>
      </c>
      <c r="T217" s="22">
        <f t="shared" si="81"/>
        <v>0</v>
      </c>
      <c r="U217" s="21">
        <f t="shared" si="67"/>
        <v>2.083333333333337E-2</v>
      </c>
      <c r="V217" s="22">
        <f t="shared" si="82"/>
        <v>2.083333333333337E-2</v>
      </c>
      <c r="W217" s="24">
        <f t="shared" si="76"/>
        <v>2.083333333333337E-2</v>
      </c>
      <c r="X217" s="21">
        <f t="shared" si="77"/>
        <v>2.083333333333337E-2</v>
      </c>
      <c r="Y217" s="21">
        <f t="shared" si="78"/>
        <v>-2.083333333333337E-2</v>
      </c>
      <c r="Z217" s="69">
        <f t="shared" si="79"/>
        <v>2.083333333333337E-2</v>
      </c>
      <c r="AA217" s="25">
        <f t="shared" si="80"/>
        <v>2.083333333333337E-2</v>
      </c>
    </row>
    <row r="218" spans="2:27" ht="15" customHeight="1" thickBot="1">
      <c r="B218" s="215"/>
      <c r="C218" s="262"/>
      <c r="D218" s="27">
        <v>44047</v>
      </c>
      <c r="E218" s="66" t="s">
        <v>39</v>
      </c>
      <c r="F218" s="3">
        <v>0.25</v>
      </c>
      <c r="G218" s="3">
        <v>0.8125</v>
      </c>
      <c r="H218" s="3">
        <v>0</v>
      </c>
      <c r="I218" s="5"/>
      <c r="J218" s="5">
        <f t="shared" si="68"/>
        <v>0</v>
      </c>
      <c r="K218" s="21">
        <f t="shared" si="69"/>
        <v>0.49999999999999994</v>
      </c>
      <c r="L218" s="22">
        <f t="shared" si="65"/>
        <v>0.49999999999999994</v>
      </c>
      <c r="M218" s="22">
        <f t="shared" si="66"/>
        <v>-5.5511151231257827E-17</v>
      </c>
      <c r="N218" s="22">
        <f t="shared" si="70"/>
        <v>0</v>
      </c>
      <c r="O218" s="22">
        <f t="shared" si="71"/>
        <v>0.49999999999999994</v>
      </c>
      <c r="P218" s="22">
        <f t="shared" si="72"/>
        <v>0.49999999999999994</v>
      </c>
      <c r="Q218" s="22">
        <f t="shared" si="73"/>
        <v>0.49999999999999994</v>
      </c>
      <c r="R218" s="23">
        <f t="shared" si="74"/>
        <v>0.49999999999999994</v>
      </c>
      <c r="S218" s="16">
        <f t="shared" si="75"/>
        <v>4.1666666666666685E-2</v>
      </c>
      <c r="T218" s="22">
        <f t="shared" si="81"/>
        <v>4.1666666666666685E-2</v>
      </c>
      <c r="U218" s="21">
        <f t="shared" si="67"/>
        <v>2.083333333333337E-2</v>
      </c>
      <c r="V218" s="22">
        <f t="shared" si="82"/>
        <v>2.083333333333337E-2</v>
      </c>
      <c r="W218" s="24">
        <f t="shared" si="76"/>
        <v>6.2500000000000056E-2</v>
      </c>
      <c r="X218" s="21">
        <f t="shared" si="77"/>
        <v>6.2500000000000056E-2</v>
      </c>
      <c r="Y218" s="21">
        <f t="shared" si="78"/>
        <v>-6.2500000000000056E-2</v>
      </c>
      <c r="Z218" s="69">
        <f t="shared" si="79"/>
        <v>6.2500000000000056E-2</v>
      </c>
      <c r="AA218" s="25">
        <f t="shared" si="80"/>
        <v>6.2500000000000056E-2</v>
      </c>
    </row>
    <row r="219" spans="2:27" ht="15.75" thickBot="1">
      <c r="B219" s="215"/>
      <c r="C219" s="262"/>
      <c r="D219" s="27">
        <v>44048</v>
      </c>
      <c r="E219" s="66" t="s">
        <v>39</v>
      </c>
      <c r="F219" s="3">
        <v>0.33333333333333331</v>
      </c>
      <c r="G219" s="3">
        <v>0.8125</v>
      </c>
      <c r="H219" s="3">
        <v>0</v>
      </c>
      <c r="I219" s="5"/>
      <c r="J219" s="5">
        <f t="shared" si="68"/>
        <v>0</v>
      </c>
      <c r="K219" s="21">
        <f t="shared" si="69"/>
        <v>0.45833333333333331</v>
      </c>
      <c r="L219" s="22">
        <f t="shared" si="65"/>
        <v>0.45833333333333331</v>
      </c>
      <c r="M219" s="22">
        <f t="shared" si="66"/>
        <v>-4.1666666666666685E-2</v>
      </c>
      <c r="N219" s="22">
        <f t="shared" si="70"/>
        <v>0</v>
      </c>
      <c r="O219" s="22">
        <f t="shared" si="71"/>
        <v>0.45833333333333331</v>
      </c>
      <c r="P219" s="22">
        <f t="shared" si="72"/>
        <v>0.45833333333333331</v>
      </c>
      <c r="Q219" s="22">
        <f t="shared" si="73"/>
        <v>0.45833333333333331</v>
      </c>
      <c r="R219" s="23">
        <f t="shared" si="74"/>
        <v>0.45833333333333331</v>
      </c>
      <c r="S219" s="16">
        <f t="shared" si="75"/>
        <v>-4.166666666666663E-2</v>
      </c>
      <c r="T219" s="22">
        <f t="shared" si="81"/>
        <v>0</v>
      </c>
      <c r="U219" s="21">
        <f t="shared" si="67"/>
        <v>2.083333333333337E-2</v>
      </c>
      <c r="V219" s="22">
        <f t="shared" si="82"/>
        <v>2.083333333333337E-2</v>
      </c>
      <c r="W219" s="24">
        <f t="shared" si="76"/>
        <v>2.083333333333337E-2</v>
      </c>
      <c r="X219" s="21">
        <f t="shared" si="77"/>
        <v>2.083333333333337E-2</v>
      </c>
      <c r="Y219" s="21">
        <f t="shared" si="78"/>
        <v>-2.083333333333337E-2</v>
      </c>
      <c r="Z219" s="69">
        <f t="shared" si="79"/>
        <v>2.083333333333337E-2</v>
      </c>
      <c r="AA219" s="25">
        <f t="shared" si="80"/>
        <v>2.083333333333337E-2</v>
      </c>
    </row>
    <row r="220" spans="2:27" ht="15.75" thickBot="1">
      <c r="B220" s="215"/>
      <c r="C220" s="262"/>
      <c r="D220" s="27">
        <v>44049</v>
      </c>
      <c r="E220" s="66" t="s">
        <v>39</v>
      </c>
      <c r="F220" s="3">
        <v>0.25</v>
      </c>
      <c r="G220" s="3">
        <v>0.8125</v>
      </c>
      <c r="H220" s="3">
        <v>0</v>
      </c>
      <c r="I220" s="5"/>
      <c r="J220" s="5">
        <f t="shared" si="68"/>
        <v>0</v>
      </c>
      <c r="K220" s="21">
        <f t="shared" si="69"/>
        <v>0.49999999999999994</v>
      </c>
      <c r="L220" s="22">
        <f t="shared" ref="L220:L283" si="83">IF(K220&lt;0,0,K220)</f>
        <v>0.49999999999999994</v>
      </c>
      <c r="M220" s="22">
        <f t="shared" si="66"/>
        <v>-5.5511151231257827E-17</v>
      </c>
      <c r="N220" s="22">
        <f t="shared" si="70"/>
        <v>0</v>
      </c>
      <c r="O220" s="22">
        <f t="shared" si="71"/>
        <v>0.49999999999999994</v>
      </c>
      <c r="P220" s="22">
        <f t="shared" si="72"/>
        <v>0.49999999999999994</v>
      </c>
      <c r="Q220" s="22">
        <f t="shared" si="73"/>
        <v>0.49999999999999994</v>
      </c>
      <c r="R220" s="23">
        <f t="shared" si="74"/>
        <v>0.49999999999999994</v>
      </c>
      <c r="S220" s="16">
        <f t="shared" si="75"/>
        <v>4.1666666666666685E-2</v>
      </c>
      <c r="T220" s="22">
        <f t="shared" si="81"/>
        <v>4.1666666666666685E-2</v>
      </c>
      <c r="U220" s="21">
        <f t="shared" si="67"/>
        <v>2.083333333333337E-2</v>
      </c>
      <c r="V220" s="22">
        <f t="shared" si="82"/>
        <v>2.083333333333337E-2</v>
      </c>
      <c r="W220" s="24">
        <f t="shared" si="76"/>
        <v>6.2500000000000056E-2</v>
      </c>
      <c r="X220" s="21">
        <f t="shared" si="77"/>
        <v>6.2500000000000056E-2</v>
      </c>
      <c r="Y220" s="21">
        <f t="shared" si="78"/>
        <v>-6.2500000000000056E-2</v>
      </c>
      <c r="Z220" s="69">
        <f t="shared" si="79"/>
        <v>6.2500000000000056E-2</v>
      </c>
      <c r="AA220" s="25">
        <f t="shared" si="80"/>
        <v>6.2500000000000056E-2</v>
      </c>
    </row>
    <row r="221" spans="2:27" ht="15.75" thickBot="1">
      <c r="B221" s="215"/>
      <c r="C221" s="262"/>
      <c r="D221" s="27">
        <v>44050</v>
      </c>
      <c r="E221" s="66" t="s">
        <v>39</v>
      </c>
      <c r="F221" s="3">
        <v>0.375</v>
      </c>
      <c r="G221" s="3">
        <v>0.8125</v>
      </c>
      <c r="H221" s="3">
        <v>0</v>
      </c>
      <c r="I221" s="5"/>
      <c r="J221" s="5">
        <f t="shared" si="68"/>
        <v>0</v>
      </c>
      <c r="K221" s="21">
        <f t="shared" si="69"/>
        <v>0.41666666666666663</v>
      </c>
      <c r="L221" s="22">
        <f t="shared" si="83"/>
        <v>0.41666666666666663</v>
      </c>
      <c r="M221" s="22">
        <f t="shared" si="66"/>
        <v>-8.333333333333337E-2</v>
      </c>
      <c r="N221" s="22">
        <f t="shared" si="70"/>
        <v>0</v>
      </c>
      <c r="O221" s="22">
        <f t="shared" si="71"/>
        <v>0.41666666666666663</v>
      </c>
      <c r="P221" s="22">
        <f t="shared" si="72"/>
        <v>0.41666666666666663</v>
      </c>
      <c r="Q221" s="22">
        <f t="shared" si="73"/>
        <v>0.41666666666666663</v>
      </c>
      <c r="R221" s="23">
        <f t="shared" si="74"/>
        <v>0.41666666666666663</v>
      </c>
      <c r="S221" s="16">
        <f t="shared" si="75"/>
        <v>-8.3333333333333315E-2</v>
      </c>
      <c r="T221" s="22">
        <f t="shared" si="81"/>
        <v>0</v>
      </c>
      <c r="U221" s="21">
        <f t="shared" si="67"/>
        <v>2.083333333333337E-2</v>
      </c>
      <c r="V221" s="22">
        <f t="shared" si="82"/>
        <v>2.083333333333337E-2</v>
      </c>
      <c r="W221" s="24">
        <f t="shared" si="76"/>
        <v>2.083333333333337E-2</v>
      </c>
      <c r="X221" s="21">
        <f t="shared" si="77"/>
        <v>2.083333333333337E-2</v>
      </c>
      <c r="Y221" s="21">
        <f t="shared" si="78"/>
        <v>-2.083333333333337E-2</v>
      </c>
      <c r="Z221" s="69">
        <f t="shared" si="79"/>
        <v>2.083333333333337E-2</v>
      </c>
      <c r="AA221" s="25">
        <f t="shared" si="80"/>
        <v>2.083333333333337E-2</v>
      </c>
    </row>
    <row r="222" spans="2:27" ht="15.75" thickBot="1">
      <c r="B222" s="215"/>
      <c r="C222" s="262"/>
      <c r="D222" s="20">
        <v>44051</v>
      </c>
      <c r="E222" s="66" t="s">
        <v>39</v>
      </c>
      <c r="F222" s="3">
        <v>0.33333333333333331</v>
      </c>
      <c r="G222" s="3">
        <v>0.8125</v>
      </c>
      <c r="H222" s="3">
        <v>0</v>
      </c>
      <c r="I222" s="5">
        <f>(O222+X222)</f>
        <v>0.47916666666666669</v>
      </c>
      <c r="J222" s="5">
        <f t="shared" si="68"/>
        <v>0.47916666666666669</v>
      </c>
      <c r="K222" s="21">
        <f t="shared" si="69"/>
        <v>0.45833333333333331</v>
      </c>
      <c r="L222" s="22">
        <f t="shared" si="83"/>
        <v>0.45833333333333331</v>
      </c>
      <c r="M222" s="22">
        <f t="shared" si="66"/>
        <v>-4.1666666666666685E-2</v>
      </c>
      <c r="N222" s="22">
        <f t="shared" si="70"/>
        <v>0</v>
      </c>
      <c r="O222" s="22">
        <f t="shared" si="71"/>
        <v>0.45833333333333331</v>
      </c>
      <c r="P222" s="22">
        <f t="shared" si="72"/>
        <v>-2.083333333333337E-2</v>
      </c>
      <c r="Q222" s="22">
        <f t="shared" si="73"/>
        <v>0</v>
      </c>
      <c r="R222" s="23">
        <f t="shared" si="74"/>
        <v>0</v>
      </c>
      <c r="S222" s="16">
        <f t="shared" si="75"/>
        <v>-4.166666666666663E-2</v>
      </c>
      <c r="T222" s="22">
        <f t="shared" si="81"/>
        <v>0</v>
      </c>
      <c r="U222" s="21">
        <f t="shared" si="67"/>
        <v>2.083333333333337E-2</v>
      </c>
      <c r="V222" s="22">
        <f t="shared" si="82"/>
        <v>2.083333333333337E-2</v>
      </c>
      <c r="W222" s="24">
        <f t="shared" si="76"/>
        <v>2.083333333333337E-2</v>
      </c>
      <c r="X222" s="21">
        <f t="shared" si="77"/>
        <v>2.083333333333337E-2</v>
      </c>
      <c r="Y222" s="21">
        <f t="shared" si="78"/>
        <v>0.45833333333333331</v>
      </c>
      <c r="Z222" s="69">
        <f t="shared" si="79"/>
        <v>0.45833333333333331</v>
      </c>
      <c r="AA222" s="25">
        <f t="shared" si="80"/>
        <v>0.45833333333333331</v>
      </c>
    </row>
    <row r="223" spans="2:27" ht="15.75" thickBot="1">
      <c r="B223" s="215"/>
      <c r="C223" s="262"/>
      <c r="D223" s="20">
        <v>44052</v>
      </c>
      <c r="E223" s="66" t="s">
        <v>39</v>
      </c>
      <c r="F223" s="3">
        <v>0.33333333333333331</v>
      </c>
      <c r="G223" s="3">
        <v>0.8125</v>
      </c>
      <c r="H223" s="3">
        <v>0</v>
      </c>
      <c r="I223" s="5">
        <f>(O223+X223)</f>
        <v>0.47916666666666669</v>
      </c>
      <c r="J223" s="5">
        <f t="shared" si="68"/>
        <v>0.47916666666666669</v>
      </c>
      <c r="K223" s="21">
        <f t="shared" si="69"/>
        <v>0.45833333333333331</v>
      </c>
      <c r="L223" s="22">
        <f t="shared" si="83"/>
        <v>0.45833333333333331</v>
      </c>
      <c r="M223" s="22">
        <f t="shared" si="66"/>
        <v>-4.1666666666666685E-2</v>
      </c>
      <c r="N223" s="22">
        <f t="shared" si="70"/>
        <v>0</v>
      </c>
      <c r="O223" s="22">
        <f t="shared" si="71"/>
        <v>0.45833333333333331</v>
      </c>
      <c r="P223" s="22">
        <f t="shared" si="72"/>
        <v>-2.083333333333337E-2</v>
      </c>
      <c r="Q223" s="22">
        <f t="shared" si="73"/>
        <v>0</v>
      </c>
      <c r="R223" s="23">
        <f t="shared" si="74"/>
        <v>0</v>
      </c>
      <c r="S223" s="16">
        <f t="shared" si="75"/>
        <v>-4.166666666666663E-2</v>
      </c>
      <c r="T223" s="22">
        <f t="shared" si="81"/>
        <v>0</v>
      </c>
      <c r="U223" s="21">
        <f t="shared" si="67"/>
        <v>2.083333333333337E-2</v>
      </c>
      <c r="V223" s="22">
        <f t="shared" si="82"/>
        <v>2.083333333333337E-2</v>
      </c>
      <c r="W223" s="24">
        <f t="shared" si="76"/>
        <v>2.083333333333337E-2</v>
      </c>
      <c r="X223" s="21">
        <f t="shared" si="77"/>
        <v>2.083333333333337E-2</v>
      </c>
      <c r="Y223" s="21">
        <f t="shared" si="78"/>
        <v>0.45833333333333331</v>
      </c>
      <c r="Z223" s="69">
        <f t="shared" si="79"/>
        <v>0.45833333333333331</v>
      </c>
      <c r="AA223" s="25">
        <f t="shared" si="80"/>
        <v>0.45833333333333331</v>
      </c>
    </row>
    <row r="224" spans="2:27" ht="15.75" thickBot="1">
      <c r="B224" s="215"/>
      <c r="C224" s="262"/>
      <c r="D224" s="27">
        <v>44053</v>
      </c>
      <c r="E224" s="66" t="s">
        <v>39</v>
      </c>
      <c r="F224" s="3">
        <v>0.20833333333333334</v>
      </c>
      <c r="G224" s="3">
        <v>0.8125</v>
      </c>
      <c r="H224" s="3">
        <v>0</v>
      </c>
      <c r="I224" s="5"/>
      <c r="J224" s="5">
        <f t="shared" si="68"/>
        <v>0</v>
      </c>
      <c r="K224" s="21">
        <f t="shared" si="69"/>
        <v>0.49999999999999989</v>
      </c>
      <c r="L224" s="22">
        <f t="shared" si="83"/>
        <v>0.49999999999999989</v>
      </c>
      <c r="M224" s="22">
        <f t="shared" si="66"/>
        <v>-1.1102230246251565E-16</v>
      </c>
      <c r="N224" s="22">
        <f t="shared" si="70"/>
        <v>0</v>
      </c>
      <c r="O224" s="22">
        <f t="shared" si="71"/>
        <v>0.49999999999999989</v>
      </c>
      <c r="P224" s="22">
        <f t="shared" si="72"/>
        <v>0.49999999999999989</v>
      </c>
      <c r="Q224" s="22">
        <f t="shared" si="73"/>
        <v>0.49999999999999989</v>
      </c>
      <c r="R224" s="23">
        <f t="shared" si="74"/>
        <v>0.49999999999999989</v>
      </c>
      <c r="S224" s="16">
        <f t="shared" si="75"/>
        <v>8.3333333333333343E-2</v>
      </c>
      <c r="T224" s="22">
        <f t="shared" si="81"/>
        <v>8.3333333333333343E-2</v>
      </c>
      <c r="U224" s="21">
        <f t="shared" si="67"/>
        <v>2.083333333333337E-2</v>
      </c>
      <c r="V224" s="22">
        <f t="shared" si="82"/>
        <v>2.083333333333337E-2</v>
      </c>
      <c r="W224" s="24">
        <f t="shared" si="76"/>
        <v>0.10416666666666671</v>
      </c>
      <c r="X224" s="21">
        <f t="shared" si="77"/>
        <v>0.10416666666666671</v>
      </c>
      <c r="Y224" s="21">
        <f t="shared" si="78"/>
        <v>-0.10416666666666671</v>
      </c>
      <c r="Z224" s="69">
        <f t="shared" si="79"/>
        <v>0.10416666666666671</v>
      </c>
      <c r="AA224" s="25">
        <f t="shared" si="80"/>
        <v>0.10416666666666671</v>
      </c>
    </row>
    <row r="225" spans="2:27" ht="15.75" thickBot="1">
      <c r="B225" s="215"/>
      <c r="C225" s="262"/>
      <c r="D225" s="27">
        <v>44054</v>
      </c>
      <c r="E225" s="66" t="s">
        <v>39</v>
      </c>
      <c r="F225" s="3">
        <v>0.33333333333333331</v>
      </c>
      <c r="G225" s="3">
        <v>0.8125</v>
      </c>
      <c r="H225" s="3">
        <v>0</v>
      </c>
      <c r="I225" s="5"/>
      <c r="J225" s="5">
        <f t="shared" si="68"/>
        <v>0</v>
      </c>
      <c r="K225" s="21">
        <f t="shared" si="69"/>
        <v>0.45833333333333331</v>
      </c>
      <c r="L225" s="22">
        <f t="shared" si="83"/>
        <v>0.45833333333333331</v>
      </c>
      <c r="M225" s="22">
        <f t="shared" ref="M225:M288" si="84">(L225-$AB$38)</f>
        <v>-4.1666666666666685E-2</v>
      </c>
      <c r="N225" s="22">
        <f t="shared" si="70"/>
        <v>0</v>
      </c>
      <c r="O225" s="22">
        <f t="shared" si="71"/>
        <v>0.45833333333333331</v>
      </c>
      <c r="P225" s="22">
        <f t="shared" si="72"/>
        <v>0.45833333333333331</v>
      </c>
      <c r="Q225" s="22">
        <f t="shared" si="73"/>
        <v>0.45833333333333331</v>
      </c>
      <c r="R225" s="23">
        <f t="shared" si="74"/>
        <v>0.45833333333333331</v>
      </c>
      <c r="S225" s="16">
        <f t="shared" si="75"/>
        <v>-4.166666666666663E-2</v>
      </c>
      <c r="T225" s="22">
        <f t="shared" si="81"/>
        <v>0</v>
      </c>
      <c r="U225" s="21">
        <f t="shared" ref="U225:U288" si="85">(G225-$AC$36)</f>
        <v>2.083333333333337E-2</v>
      </c>
      <c r="V225" s="22">
        <f t="shared" si="82"/>
        <v>2.083333333333337E-2</v>
      </c>
      <c r="W225" s="24">
        <f t="shared" si="76"/>
        <v>2.083333333333337E-2</v>
      </c>
      <c r="X225" s="21">
        <f t="shared" si="77"/>
        <v>2.083333333333337E-2</v>
      </c>
      <c r="Y225" s="21">
        <f t="shared" si="78"/>
        <v>-2.083333333333337E-2</v>
      </c>
      <c r="Z225" s="69">
        <f t="shared" si="79"/>
        <v>2.083333333333337E-2</v>
      </c>
      <c r="AA225" s="25">
        <f t="shared" si="80"/>
        <v>2.083333333333337E-2</v>
      </c>
    </row>
    <row r="226" spans="2:27" ht="15.75" thickBot="1">
      <c r="B226" s="215"/>
      <c r="C226" s="262"/>
      <c r="D226" s="27">
        <v>44055</v>
      </c>
      <c r="E226" s="66" t="s">
        <v>39</v>
      </c>
      <c r="F226" s="3">
        <v>0.33333333333333331</v>
      </c>
      <c r="G226" s="3">
        <v>0.8125</v>
      </c>
      <c r="H226" s="3">
        <v>0</v>
      </c>
      <c r="I226" s="5"/>
      <c r="J226" s="5">
        <f t="shared" ref="J226:J289" si="86">IF(I226&lt;0,0,I226)</f>
        <v>0</v>
      </c>
      <c r="K226" s="21">
        <f t="shared" ref="K226:K289" si="87">(G226-F226)-W226</f>
        <v>0.45833333333333331</v>
      </c>
      <c r="L226" s="22">
        <f t="shared" si="83"/>
        <v>0.45833333333333331</v>
      </c>
      <c r="M226" s="22">
        <f t="shared" si="84"/>
        <v>-4.1666666666666685E-2</v>
      </c>
      <c r="N226" s="22">
        <f t="shared" ref="N226:N289" si="88">IF(M226&lt;0,0,M226)</f>
        <v>0</v>
      </c>
      <c r="O226" s="22">
        <f t="shared" ref="O226:O289" si="89">(L226-N226)-H226</f>
        <v>0.45833333333333331</v>
      </c>
      <c r="P226" s="22">
        <f t="shared" ref="P226:P289" si="90">O226-J226</f>
        <v>0.45833333333333331</v>
      </c>
      <c r="Q226" s="22">
        <f t="shared" ref="Q226:Q289" si="91">IF(P226&lt;0,0,P226)</f>
        <v>0.45833333333333331</v>
      </c>
      <c r="R226" s="23">
        <f t="shared" ref="R226:R289" si="92">IF(E226=$AC$38,Q226,0)</f>
        <v>0.45833333333333331</v>
      </c>
      <c r="S226" s="16">
        <f t="shared" ref="S226:S289" si="93">($AB$36-F226)</f>
        <v>-4.166666666666663E-2</v>
      </c>
      <c r="T226" s="22">
        <f t="shared" si="81"/>
        <v>0</v>
      </c>
      <c r="U226" s="21">
        <f t="shared" si="85"/>
        <v>2.083333333333337E-2</v>
      </c>
      <c r="V226" s="22">
        <f t="shared" si="82"/>
        <v>2.083333333333337E-2</v>
      </c>
      <c r="W226" s="24">
        <f t="shared" ref="W226:W289" si="94">T226+V226</f>
        <v>2.083333333333337E-2</v>
      </c>
      <c r="X226" s="21">
        <f t="shared" ref="X226:X289" si="95">W226+N226</f>
        <v>2.083333333333337E-2</v>
      </c>
      <c r="Y226" s="21">
        <f t="shared" ref="Y226:Y289" si="96">J226-(T226+V226)</f>
        <v>-2.083333333333337E-2</v>
      </c>
      <c r="Z226" s="69">
        <f t="shared" ref="Z226:Z289" si="97">IF(Y226&lt;0,X226,Y226)</f>
        <v>2.083333333333337E-2</v>
      </c>
      <c r="AA226" s="25">
        <f t="shared" ref="AA226:AA289" si="98">IF(E226=$AC$38,Z226,0)</f>
        <v>2.083333333333337E-2</v>
      </c>
    </row>
    <row r="227" spans="2:27" ht="15.75" thickBot="1">
      <c r="B227" s="215"/>
      <c r="C227" s="262"/>
      <c r="D227" s="27">
        <v>44056</v>
      </c>
      <c r="E227" s="66" t="s">
        <v>39</v>
      </c>
      <c r="F227" s="3">
        <v>0.25</v>
      </c>
      <c r="G227" s="3">
        <v>0.8125</v>
      </c>
      <c r="H227" s="3">
        <v>0</v>
      </c>
      <c r="I227" s="5"/>
      <c r="J227" s="5">
        <f t="shared" si="86"/>
        <v>0</v>
      </c>
      <c r="K227" s="21">
        <f t="shared" si="87"/>
        <v>0.49999999999999994</v>
      </c>
      <c r="L227" s="22">
        <f t="shared" si="83"/>
        <v>0.49999999999999994</v>
      </c>
      <c r="M227" s="22">
        <f t="shared" si="84"/>
        <v>-5.5511151231257827E-17</v>
      </c>
      <c r="N227" s="22">
        <f t="shared" si="88"/>
        <v>0</v>
      </c>
      <c r="O227" s="22">
        <f t="shared" si="89"/>
        <v>0.49999999999999994</v>
      </c>
      <c r="P227" s="22">
        <f t="shared" si="90"/>
        <v>0.49999999999999994</v>
      </c>
      <c r="Q227" s="22">
        <f t="shared" si="91"/>
        <v>0.49999999999999994</v>
      </c>
      <c r="R227" s="23">
        <f t="shared" si="92"/>
        <v>0.49999999999999994</v>
      </c>
      <c r="S227" s="16">
        <f t="shared" si="93"/>
        <v>4.1666666666666685E-2</v>
      </c>
      <c r="T227" s="22">
        <f t="shared" si="81"/>
        <v>4.1666666666666685E-2</v>
      </c>
      <c r="U227" s="21">
        <f t="shared" si="85"/>
        <v>2.083333333333337E-2</v>
      </c>
      <c r="V227" s="22">
        <f t="shared" si="82"/>
        <v>2.083333333333337E-2</v>
      </c>
      <c r="W227" s="24">
        <f t="shared" si="94"/>
        <v>6.2500000000000056E-2</v>
      </c>
      <c r="X227" s="21">
        <f t="shared" si="95"/>
        <v>6.2500000000000056E-2</v>
      </c>
      <c r="Y227" s="21">
        <f t="shared" si="96"/>
        <v>-6.2500000000000056E-2</v>
      </c>
      <c r="Z227" s="69">
        <f t="shared" si="97"/>
        <v>6.2500000000000056E-2</v>
      </c>
      <c r="AA227" s="25">
        <f t="shared" si="98"/>
        <v>6.2500000000000056E-2</v>
      </c>
    </row>
    <row r="228" spans="2:27" ht="15.75" thickBot="1">
      <c r="B228" s="215"/>
      <c r="C228" s="262"/>
      <c r="D228" s="27">
        <v>44057</v>
      </c>
      <c r="E228" s="66" t="s">
        <v>39</v>
      </c>
      <c r="F228" s="3">
        <v>0.33333333333333331</v>
      </c>
      <c r="G228" s="3">
        <v>0.8125</v>
      </c>
      <c r="H228" s="3">
        <v>0</v>
      </c>
      <c r="I228" s="5"/>
      <c r="J228" s="5">
        <f t="shared" si="86"/>
        <v>0</v>
      </c>
      <c r="K228" s="21">
        <f t="shared" si="87"/>
        <v>0.45833333333333331</v>
      </c>
      <c r="L228" s="22">
        <f t="shared" si="83"/>
        <v>0.45833333333333331</v>
      </c>
      <c r="M228" s="22">
        <f t="shared" si="84"/>
        <v>-4.1666666666666685E-2</v>
      </c>
      <c r="N228" s="22">
        <f t="shared" si="88"/>
        <v>0</v>
      </c>
      <c r="O228" s="22">
        <f t="shared" si="89"/>
        <v>0.45833333333333331</v>
      </c>
      <c r="P228" s="22">
        <f t="shared" si="90"/>
        <v>0.45833333333333331</v>
      </c>
      <c r="Q228" s="22">
        <f t="shared" si="91"/>
        <v>0.45833333333333331</v>
      </c>
      <c r="R228" s="23">
        <f t="shared" si="92"/>
        <v>0.45833333333333331</v>
      </c>
      <c r="S228" s="16">
        <f t="shared" si="93"/>
        <v>-4.166666666666663E-2</v>
      </c>
      <c r="T228" s="22">
        <f t="shared" si="81"/>
        <v>0</v>
      </c>
      <c r="U228" s="21">
        <f t="shared" si="85"/>
        <v>2.083333333333337E-2</v>
      </c>
      <c r="V228" s="22">
        <f t="shared" si="82"/>
        <v>2.083333333333337E-2</v>
      </c>
      <c r="W228" s="24">
        <f t="shared" si="94"/>
        <v>2.083333333333337E-2</v>
      </c>
      <c r="X228" s="21">
        <f t="shared" si="95"/>
        <v>2.083333333333337E-2</v>
      </c>
      <c r="Y228" s="21">
        <f t="shared" si="96"/>
        <v>-2.083333333333337E-2</v>
      </c>
      <c r="Z228" s="69">
        <f t="shared" si="97"/>
        <v>2.083333333333337E-2</v>
      </c>
      <c r="AA228" s="25">
        <f t="shared" si="98"/>
        <v>2.083333333333337E-2</v>
      </c>
    </row>
    <row r="229" spans="2:27" ht="15.75" thickBot="1">
      <c r="B229" s="28" t="s">
        <v>9</v>
      </c>
      <c r="C229" s="262"/>
      <c r="D229" s="20">
        <v>44058</v>
      </c>
      <c r="E229" s="66" t="s">
        <v>39</v>
      </c>
      <c r="F229" s="3">
        <v>0.33333333333333331</v>
      </c>
      <c r="G229" s="3">
        <v>0.8125</v>
      </c>
      <c r="H229" s="3">
        <v>0</v>
      </c>
      <c r="I229" s="5">
        <f>(O229+X229)</f>
        <v>0.47916666666666669</v>
      </c>
      <c r="J229" s="5">
        <f t="shared" si="86"/>
        <v>0.47916666666666669</v>
      </c>
      <c r="K229" s="21">
        <f t="shared" si="87"/>
        <v>0.45833333333333331</v>
      </c>
      <c r="L229" s="22">
        <f t="shared" si="83"/>
        <v>0.45833333333333331</v>
      </c>
      <c r="M229" s="22">
        <f t="shared" si="84"/>
        <v>-4.1666666666666685E-2</v>
      </c>
      <c r="N229" s="22">
        <f t="shared" si="88"/>
        <v>0</v>
      </c>
      <c r="O229" s="22">
        <f t="shared" si="89"/>
        <v>0.45833333333333331</v>
      </c>
      <c r="P229" s="22">
        <f t="shared" si="90"/>
        <v>-2.083333333333337E-2</v>
      </c>
      <c r="Q229" s="22">
        <f t="shared" si="91"/>
        <v>0</v>
      </c>
      <c r="R229" s="23">
        <f t="shared" si="92"/>
        <v>0</v>
      </c>
      <c r="S229" s="16">
        <f t="shared" si="93"/>
        <v>-4.166666666666663E-2</v>
      </c>
      <c r="T229" s="22">
        <f t="shared" si="81"/>
        <v>0</v>
      </c>
      <c r="U229" s="21">
        <f t="shared" si="85"/>
        <v>2.083333333333337E-2</v>
      </c>
      <c r="V229" s="22">
        <f t="shared" si="82"/>
        <v>2.083333333333337E-2</v>
      </c>
      <c r="W229" s="24">
        <f t="shared" si="94"/>
        <v>2.083333333333337E-2</v>
      </c>
      <c r="X229" s="21">
        <f t="shared" si="95"/>
        <v>2.083333333333337E-2</v>
      </c>
      <c r="Y229" s="21">
        <f t="shared" si="96"/>
        <v>0.45833333333333331</v>
      </c>
      <c r="Z229" s="69">
        <f t="shared" si="97"/>
        <v>0.45833333333333331</v>
      </c>
      <c r="AA229" s="25">
        <f t="shared" si="98"/>
        <v>0.45833333333333331</v>
      </c>
    </row>
    <row r="230" spans="2:27" ht="15.75" thickBot="1">
      <c r="B230" s="215">
        <f>SUM(AA215:AA245)</f>
        <v>5.3124999999999991</v>
      </c>
      <c r="C230" s="262"/>
      <c r="D230" s="20">
        <v>44059</v>
      </c>
      <c r="E230" s="66" t="s">
        <v>39</v>
      </c>
      <c r="F230" s="3">
        <v>0.33333333333333331</v>
      </c>
      <c r="G230" s="3">
        <v>0.8125</v>
      </c>
      <c r="H230" s="3">
        <v>0</v>
      </c>
      <c r="I230" s="5">
        <f>(O230+X230)</f>
        <v>0.47916666666666669</v>
      </c>
      <c r="J230" s="5">
        <f t="shared" si="86"/>
        <v>0.47916666666666669</v>
      </c>
      <c r="K230" s="21">
        <f t="shared" si="87"/>
        <v>0.45833333333333331</v>
      </c>
      <c r="L230" s="22">
        <f t="shared" si="83"/>
        <v>0.45833333333333331</v>
      </c>
      <c r="M230" s="22">
        <f t="shared" si="84"/>
        <v>-4.1666666666666685E-2</v>
      </c>
      <c r="N230" s="22">
        <f t="shared" si="88"/>
        <v>0</v>
      </c>
      <c r="O230" s="22">
        <f t="shared" si="89"/>
        <v>0.45833333333333331</v>
      </c>
      <c r="P230" s="22">
        <f t="shared" si="90"/>
        <v>-2.083333333333337E-2</v>
      </c>
      <c r="Q230" s="22">
        <f t="shared" si="91"/>
        <v>0</v>
      </c>
      <c r="R230" s="23">
        <f t="shared" si="92"/>
        <v>0</v>
      </c>
      <c r="S230" s="16">
        <f t="shared" si="93"/>
        <v>-4.166666666666663E-2</v>
      </c>
      <c r="T230" s="22">
        <f t="shared" si="81"/>
        <v>0</v>
      </c>
      <c r="U230" s="21">
        <f t="shared" si="85"/>
        <v>2.083333333333337E-2</v>
      </c>
      <c r="V230" s="22">
        <f t="shared" si="82"/>
        <v>2.083333333333337E-2</v>
      </c>
      <c r="W230" s="24">
        <f t="shared" si="94"/>
        <v>2.083333333333337E-2</v>
      </c>
      <c r="X230" s="21">
        <f t="shared" si="95"/>
        <v>2.083333333333337E-2</v>
      </c>
      <c r="Y230" s="21">
        <f t="shared" si="96"/>
        <v>0.45833333333333331</v>
      </c>
      <c r="Z230" s="69">
        <f t="shared" si="97"/>
        <v>0.45833333333333331</v>
      </c>
      <c r="AA230" s="25">
        <f t="shared" si="98"/>
        <v>0.45833333333333331</v>
      </c>
    </row>
    <row r="231" spans="2:27" ht="15.75" thickBot="1">
      <c r="B231" s="215"/>
      <c r="C231" s="262"/>
      <c r="D231" s="27">
        <v>44060</v>
      </c>
      <c r="E231" s="66" t="s">
        <v>39</v>
      </c>
      <c r="F231" s="3">
        <v>0.33333333333333331</v>
      </c>
      <c r="G231" s="3">
        <v>0.8125</v>
      </c>
      <c r="H231" s="3">
        <v>0</v>
      </c>
      <c r="I231" s="5"/>
      <c r="J231" s="5">
        <f t="shared" si="86"/>
        <v>0</v>
      </c>
      <c r="K231" s="21">
        <f t="shared" si="87"/>
        <v>0.45833333333333331</v>
      </c>
      <c r="L231" s="22">
        <f t="shared" si="83"/>
        <v>0.45833333333333331</v>
      </c>
      <c r="M231" s="22">
        <f t="shared" si="84"/>
        <v>-4.1666666666666685E-2</v>
      </c>
      <c r="N231" s="22">
        <f t="shared" si="88"/>
        <v>0</v>
      </c>
      <c r="O231" s="22">
        <f t="shared" si="89"/>
        <v>0.45833333333333331</v>
      </c>
      <c r="P231" s="22">
        <f t="shared" si="90"/>
        <v>0.45833333333333331</v>
      </c>
      <c r="Q231" s="22">
        <f t="shared" si="91"/>
        <v>0.45833333333333331</v>
      </c>
      <c r="R231" s="23">
        <f t="shared" si="92"/>
        <v>0.45833333333333331</v>
      </c>
      <c r="S231" s="16">
        <f t="shared" si="93"/>
        <v>-4.166666666666663E-2</v>
      </c>
      <c r="T231" s="22">
        <f t="shared" si="81"/>
        <v>0</v>
      </c>
      <c r="U231" s="21">
        <f t="shared" si="85"/>
        <v>2.083333333333337E-2</v>
      </c>
      <c r="V231" s="22">
        <f t="shared" si="82"/>
        <v>2.083333333333337E-2</v>
      </c>
      <c r="W231" s="24">
        <f t="shared" si="94"/>
        <v>2.083333333333337E-2</v>
      </c>
      <c r="X231" s="21">
        <f t="shared" si="95"/>
        <v>2.083333333333337E-2</v>
      </c>
      <c r="Y231" s="21">
        <f t="shared" si="96"/>
        <v>-2.083333333333337E-2</v>
      </c>
      <c r="Z231" s="69">
        <f t="shared" si="97"/>
        <v>2.083333333333337E-2</v>
      </c>
      <c r="AA231" s="25">
        <f t="shared" si="98"/>
        <v>2.083333333333337E-2</v>
      </c>
    </row>
    <row r="232" spans="2:27" ht="15.75" thickBot="1">
      <c r="B232" s="215"/>
      <c r="C232" s="262"/>
      <c r="D232" s="27">
        <v>44061</v>
      </c>
      <c r="E232" s="66" t="s">
        <v>39</v>
      </c>
      <c r="F232" s="3">
        <v>0.33333333333333331</v>
      </c>
      <c r="G232" s="3">
        <v>0.8125</v>
      </c>
      <c r="H232" s="3">
        <v>0</v>
      </c>
      <c r="I232" s="5"/>
      <c r="J232" s="5">
        <f t="shared" si="86"/>
        <v>0</v>
      </c>
      <c r="K232" s="21">
        <f t="shared" si="87"/>
        <v>0.45833333333333331</v>
      </c>
      <c r="L232" s="22">
        <f t="shared" si="83"/>
        <v>0.45833333333333331</v>
      </c>
      <c r="M232" s="22">
        <f t="shared" si="84"/>
        <v>-4.1666666666666685E-2</v>
      </c>
      <c r="N232" s="22">
        <f t="shared" si="88"/>
        <v>0</v>
      </c>
      <c r="O232" s="22">
        <f t="shared" si="89"/>
        <v>0.45833333333333331</v>
      </c>
      <c r="P232" s="22">
        <f t="shared" si="90"/>
        <v>0.45833333333333331</v>
      </c>
      <c r="Q232" s="22">
        <f t="shared" si="91"/>
        <v>0.45833333333333331</v>
      </c>
      <c r="R232" s="23">
        <f t="shared" si="92"/>
        <v>0.45833333333333331</v>
      </c>
      <c r="S232" s="16">
        <f t="shared" si="93"/>
        <v>-4.166666666666663E-2</v>
      </c>
      <c r="T232" s="22">
        <f t="shared" si="81"/>
        <v>0</v>
      </c>
      <c r="U232" s="21">
        <f t="shared" si="85"/>
        <v>2.083333333333337E-2</v>
      </c>
      <c r="V232" s="22">
        <f t="shared" si="82"/>
        <v>2.083333333333337E-2</v>
      </c>
      <c r="W232" s="24">
        <f t="shared" si="94"/>
        <v>2.083333333333337E-2</v>
      </c>
      <c r="X232" s="21">
        <f t="shared" si="95"/>
        <v>2.083333333333337E-2</v>
      </c>
      <c r="Y232" s="21">
        <f t="shared" si="96"/>
        <v>-2.083333333333337E-2</v>
      </c>
      <c r="Z232" s="69">
        <f t="shared" si="97"/>
        <v>2.083333333333337E-2</v>
      </c>
      <c r="AA232" s="25">
        <f t="shared" si="98"/>
        <v>2.083333333333337E-2</v>
      </c>
    </row>
    <row r="233" spans="2:27" ht="15.75" thickBot="1">
      <c r="B233" s="215"/>
      <c r="C233" s="262"/>
      <c r="D233" s="27">
        <v>44062</v>
      </c>
      <c r="E233" s="66" t="s">
        <v>39</v>
      </c>
      <c r="F233" s="3">
        <v>0.33333333333333331</v>
      </c>
      <c r="G233" s="3">
        <v>0.8125</v>
      </c>
      <c r="H233" s="3">
        <v>0</v>
      </c>
      <c r="I233" s="5"/>
      <c r="J233" s="5">
        <f t="shared" si="86"/>
        <v>0</v>
      </c>
      <c r="K233" s="21">
        <f t="shared" si="87"/>
        <v>0.45833333333333331</v>
      </c>
      <c r="L233" s="22">
        <f t="shared" si="83"/>
        <v>0.45833333333333331</v>
      </c>
      <c r="M233" s="22">
        <f t="shared" si="84"/>
        <v>-4.1666666666666685E-2</v>
      </c>
      <c r="N233" s="22">
        <f t="shared" si="88"/>
        <v>0</v>
      </c>
      <c r="O233" s="22">
        <f t="shared" si="89"/>
        <v>0.45833333333333331</v>
      </c>
      <c r="P233" s="22">
        <f t="shared" si="90"/>
        <v>0.45833333333333331</v>
      </c>
      <c r="Q233" s="22">
        <f t="shared" si="91"/>
        <v>0.45833333333333331</v>
      </c>
      <c r="R233" s="23">
        <f t="shared" si="92"/>
        <v>0.45833333333333331</v>
      </c>
      <c r="S233" s="16">
        <f t="shared" si="93"/>
        <v>-4.166666666666663E-2</v>
      </c>
      <c r="T233" s="22">
        <f t="shared" si="81"/>
        <v>0</v>
      </c>
      <c r="U233" s="21">
        <f t="shared" si="85"/>
        <v>2.083333333333337E-2</v>
      </c>
      <c r="V233" s="22">
        <f t="shared" si="82"/>
        <v>2.083333333333337E-2</v>
      </c>
      <c r="W233" s="24">
        <f t="shared" si="94"/>
        <v>2.083333333333337E-2</v>
      </c>
      <c r="X233" s="21">
        <f t="shared" si="95"/>
        <v>2.083333333333337E-2</v>
      </c>
      <c r="Y233" s="21">
        <f t="shared" si="96"/>
        <v>-2.083333333333337E-2</v>
      </c>
      <c r="Z233" s="69">
        <f t="shared" si="97"/>
        <v>2.083333333333337E-2</v>
      </c>
      <c r="AA233" s="25">
        <f t="shared" si="98"/>
        <v>2.083333333333337E-2</v>
      </c>
    </row>
    <row r="234" spans="2:27" ht="15.75" thickBot="1">
      <c r="B234" s="215"/>
      <c r="C234" s="262"/>
      <c r="D234" s="27">
        <v>44063</v>
      </c>
      <c r="E234" s="66" t="s">
        <v>39</v>
      </c>
      <c r="F234" s="3">
        <v>0.25</v>
      </c>
      <c r="G234" s="3">
        <v>0.8125</v>
      </c>
      <c r="H234" s="3">
        <v>0</v>
      </c>
      <c r="I234" s="5"/>
      <c r="J234" s="5">
        <f t="shared" si="86"/>
        <v>0</v>
      </c>
      <c r="K234" s="21">
        <f t="shared" si="87"/>
        <v>0.49999999999999994</v>
      </c>
      <c r="L234" s="22">
        <f t="shared" si="83"/>
        <v>0.49999999999999994</v>
      </c>
      <c r="M234" s="22">
        <f t="shared" si="84"/>
        <v>-5.5511151231257827E-17</v>
      </c>
      <c r="N234" s="22">
        <f t="shared" si="88"/>
        <v>0</v>
      </c>
      <c r="O234" s="22">
        <f t="shared" si="89"/>
        <v>0.49999999999999994</v>
      </c>
      <c r="P234" s="22">
        <f t="shared" si="90"/>
        <v>0.49999999999999994</v>
      </c>
      <c r="Q234" s="22">
        <f t="shared" si="91"/>
        <v>0.49999999999999994</v>
      </c>
      <c r="R234" s="23">
        <f t="shared" si="92"/>
        <v>0.49999999999999994</v>
      </c>
      <c r="S234" s="16">
        <f t="shared" si="93"/>
        <v>4.1666666666666685E-2</v>
      </c>
      <c r="T234" s="22">
        <f t="shared" si="81"/>
        <v>4.1666666666666685E-2</v>
      </c>
      <c r="U234" s="21">
        <f t="shared" si="85"/>
        <v>2.083333333333337E-2</v>
      </c>
      <c r="V234" s="22">
        <f t="shared" si="82"/>
        <v>2.083333333333337E-2</v>
      </c>
      <c r="W234" s="24">
        <f t="shared" si="94"/>
        <v>6.2500000000000056E-2</v>
      </c>
      <c r="X234" s="21">
        <f t="shared" si="95"/>
        <v>6.2500000000000056E-2</v>
      </c>
      <c r="Y234" s="21">
        <f t="shared" si="96"/>
        <v>-6.2500000000000056E-2</v>
      </c>
      <c r="Z234" s="69">
        <f t="shared" si="97"/>
        <v>6.2500000000000056E-2</v>
      </c>
      <c r="AA234" s="25">
        <f t="shared" si="98"/>
        <v>6.2500000000000056E-2</v>
      </c>
    </row>
    <row r="235" spans="2:27" ht="15.75" thickBot="1">
      <c r="B235" s="215"/>
      <c r="C235" s="262"/>
      <c r="D235" s="27">
        <v>44064</v>
      </c>
      <c r="E235" s="66" t="s">
        <v>39</v>
      </c>
      <c r="F235" s="3">
        <v>0.33333333333333331</v>
      </c>
      <c r="G235" s="3">
        <v>0.8125</v>
      </c>
      <c r="H235" s="3">
        <v>0</v>
      </c>
      <c r="I235" s="5"/>
      <c r="J235" s="5">
        <f t="shared" si="86"/>
        <v>0</v>
      </c>
      <c r="K235" s="21">
        <f t="shared" si="87"/>
        <v>0.45833333333333331</v>
      </c>
      <c r="L235" s="22">
        <f t="shared" si="83"/>
        <v>0.45833333333333331</v>
      </c>
      <c r="M235" s="22">
        <f t="shared" si="84"/>
        <v>-4.1666666666666685E-2</v>
      </c>
      <c r="N235" s="22">
        <f t="shared" si="88"/>
        <v>0</v>
      </c>
      <c r="O235" s="22">
        <f t="shared" si="89"/>
        <v>0.45833333333333331</v>
      </c>
      <c r="P235" s="22">
        <f t="shared" si="90"/>
        <v>0.45833333333333331</v>
      </c>
      <c r="Q235" s="22">
        <f t="shared" si="91"/>
        <v>0.45833333333333331</v>
      </c>
      <c r="R235" s="23">
        <f t="shared" si="92"/>
        <v>0.45833333333333331</v>
      </c>
      <c r="S235" s="16">
        <f t="shared" si="93"/>
        <v>-4.166666666666663E-2</v>
      </c>
      <c r="T235" s="22">
        <f t="shared" si="81"/>
        <v>0</v>
      </c>
      <c r="U235" s="21">
        <f t="shared" si="85"/>
        <v>2.083333333333337E-2</v>
      </c>
      <c r="V235" s="22">
        <f t="shared" si="82"/>
        <v>2.083333333333337E-2</v>
      </c>
      <c r="W235" s="24">
        <f t="shared" si="94"/>
        <v>2.083333333333337E-2</v>
      </c>
      <c r="X235" s="21">
        <f t="shared" si="95"/>
        <v>2.083333333333337E-2</v>
      </c>
      <c r="Y235" s="21">
        <f t="shared" si="96"/>
        <v>-2.083333333333337E-2</v>
      </c>
      <c r="Z235" s="69">
        <f t="shared" si="97"/>
        <v>2.083333333333337E-2</v>
      </c>
      <c r="AA235" s="25">
        <f t="shared" si="98"/>
        <v>2.083333333333337E-2</v>
      </c>
    </row>
    <row r="236" spans="2:27" ht="15.75" thickBot="1">
      <c r="B236" s="215"/>
      <c r="C236" s="262"/>
      <c r="D236" s="20">
        <v>44065</v>
      </c>
      <c r="E236" s="66" t="s">
        <v>39</v>
      </c>
      <c r="F236" s="3">
        <v>0.33333333333333331</v>
      </c>
      <c r="G236" s="3">
        <v>0.8125</v>
      </c>
      <c r="H236" s="3">
        <v>0</v>
      </c>
      <c r="I236" s="5">
        <f>(O236+X236)</f>
        <v>0.47916666666666669</v>
      </c>
      <c r="J236" s="5">
        <f t="shared" si="86"/>
        <v>0.47916666666666669</v>
      </c>
      <c r="K236" s="21">
        <f t="shared" si="87"/>
        <v>0.45833333333333331</v>
      </c>
      <c r="L236" s="22">
        <f t="shared" si="83"/>
        <v>0.45833333333333331</v>
      </c>
      <c r="M236" s="22">
        <f t="shared" si="84"/>
        <v>-4.1666666666666685E-2</v>
      </c>
      <c r="N236" s="22">
        <f t="shared" si="88"/>
        <v>0</v>
      </c>
      <c r="O236" s="22">
        <f t="shared" si="89"/>
        <v>0.45833333333333331</v>
      </c>
      <c r="P236" s="22">
        <f t="shared" si="90"/>
        <v>-2.083333333333337E-2</v>
      </c>
      <c r="Q236" s="22">
        <f t="shared" si="91"/>
        <v>0</v>
      </c>
      <c r="R236" s="23">
        <f t="shared" si="92"/>
        <v>0</v>
      </c>
      <c r="S236" s="16">
        <f t="shared" si="93"/>
        <v>-4.166666666666663E-2</v>
      </c>
      <c r="T236" s="22">
        <f t="shared" si="81"/>
        <v>0</v>
      </c>
      <c r="U236" s="21">
        <f t="shared" si="85"/>
        <v>2.083333333333337E-2</v>
      </c>
      <c r="V236" s="22">
        <f t="shared" si="82"/>
        <v>2.083333333333337E-2</v>
      </c>
      <c r="W236" s="24">
        <f t="shared" si="94"/>
        <v>2.083333333333337E-2</v>
      </c>
      <c r="X236" s="21">
        <f t="shared" si="95"/>
        <v>2.083333333333337E-2</v>
      </c>
      <c r="Y236" s="21">
        <f t="shared" si="96"/>
        <v>0.45833333333333331</v>
      </c>
      <c r="Z236" s="69">
        <f t="shared" si="97"/>
        <v>0.45833333333333331</v>
      </c>
      <c r="AA236" s="25">
        <f t="shared" si="98"/>
        <v>0.45833333333333331</v>
      </c>
    </row>
    <row r="237" spans="2:27" ht="15.75" thickBot="1">
      <c r="B237" s="215"/>
      <c r="C237" s="262"/>
      <c r="D237" s="20">
        <v>44066</v>
      </c>
      <c r="E237" s="66" t="s">
        <v>39</v>
      </c>
      <c r="F237" s="3">
        <v>0.33333333333333331</v>
      </c>
      <c r="G237" s="3">
        <v>0.8125</v>
      </c>
      <c r="H237" s="3">
        <v>0</v>
      </c>
      <c r="I237" s="5">
        <f>(O237+X237)</f>
        <v>0.47916666666666669</v>
      </c>
      <c r="J237" s="5">
        <f t="shared" si="86"/>
        <v>0.47916666666666669</v>
      </c>
      <c r="K237" s="21">
        <f t="shared" si="87"/>
        <v>0.45833333333333331</v>
      </c>
      <c r="L237" s="22">
        <f t="shared" si="83"/>
        <v>0.45833333333333331</v>
      </c>
      <c r="M237" s="22">
        <f t="shared" si="84"/>
        <v>-4.1666666666666685E-2</v>
      </c>
      <c r="N237" s="22">
        <f t="shared" si="88"/>
        <v>0</v>
      </c>
      <c r="O237" s="22">
        <f t="shared" si="89"/>
        <v>0.45833333333333331</v>
      </c>
      <c r="P237" s="22">
        <f t="shared" si="90"/>
        <v>-2.083333333333337E-2</v>
      </c>
      <c r="Q237" s="22">
        <f t="shared" si="91"/>
        <v>0</v>
      </c>
      <c r="R237" s="23">
        <f t="shared" si="92"/>
        <v>0</v>
      </c>
      <c r="S237" s="16">
        <f t="shared" si="93"/>
        <v>-4.166666666666663E-2</v>
      </c>
      <c r="T237" s="22">
        <f t="shared" si="81"/>
        <v>0</v>
      </c>
      <c r="U237" s="21">
        <f t="shared" si="85"/>
        <v>2.083333333333337E-2</v>
      </c>
      <c r="V237" s="22">
        <f t="shared" si="82"/>
        <v>2.083333333333337E-2</v>
      </c>
      <c r="W237" s="24">
        <f t="shared" si="94"/>
        <v>2.083333333333337E-2</v>
      </c>
      <c r="X237" s="21">
        <f t="shared" si="95"/>
        <v>2.083333333333337E-2</v>
      </c>
      <c r="Y237" s="21">
        <f t="shared" si="96"/>
        <v>0.45833333333333331</v>
      </c>
      <c r="Z237" s="69">
        <f t="shared" si="97"/>
        <v>0.45833333333333331</v>
      </c>
      <c r="AA237" s="25">
        <f t="shared" si="98"/>
        <v>0.45833333333333331</v>
      </c>
    </row>
    <row r="238" spans="2:27" ht="15.75" thickBot="1">
      <c r="B238" s="215"/>
      <c r="C238" s="262"/>
      <c r="D238" s="27">
        <v>44067</v>
      </c>
      <c r="E238" s="66" t="s">
        <v>39</v>
      </c>
      <c r="F238" s="3">
        <v>0.33333333333333331</v>
      </c>
      <c r="G238" s="3">
        <v>0.8125</v>
      </c>
      <c r="H238" s="3">
        <v>0</v>
      </c>
      <c r="I238" s="5"/>
      <c r="J238" s="5">
        <f t="shared" si="86"/>
        <v>0</v>
      </c>
      <c r="K238" s="21">
        <f t="shared" si="87"/>
        <v>0.45833333333333331</v>
      </c>
      <c r="L238" s="22">
        <f t="shared" si="83"/>
        <v>0.45833333333333331</v>
      </c>
      <c r="M238" s="22">
        <f t="shared" si="84"/>
        <v>-4.1666666666666685E-2</v>
      </c>
      <c r="N238" s="22">
        <f t="shared" si="88"/>
        <v>0</v>
      </c>
      <c r="O238" s="22">
        <f t="shared" si="89"/>
        <v>0.45833333333333331</v>
      </c>
      <c r="P238" s="22">
        <f t="shared" si="90"/>
        <v>0.45833333333333331</v>
      </c>
      <c r="Q238" s="22">
        <f t="shared" si="91"/>
        <v>0.45833333333333331</v>
      </c>
      <c r="R238" s="23">
        <f t="shared" si="92"/>
        <v>0.45833333333333331</v>
      </c>
      <c r="S238" s="16">
        <f t="shared" si="93"/>
        <v>-4.166666666666663E-2</v>
      </c>
      <c r="T238" s="22">
        <f t="shared" si="81"/>
        <v>0</v>
      </c>
      <c r="U238" s="21">
        <f t="shared" si="85"/>
        <v>2.083333333333337E-2</v>
      </c>
      <c r="V238" s="22">
        <f t="shared" si="82"/>
        <v>2.083333333333337E-2</v>
      </c>
      <c r="W238" s="24">
        <f t="shared" si="94"/>
        <v>2.083333333333337E-2</v>
      </c>
      <c r="X238" s="21">
        <f t="shared" si="95"/>
        <v>2.083333333333337E-2</v>
      </c>
      <c r="Y238" s="21">
        <f t="shared" si="96"/>
        <v>-2.083333333333337E-2</v>
      </c>
      <c r="Z238" s="69">
        <f t="shared" si="97"/>
        <v>2.083333333333337E-2</v>
      </c>
      <c r="AA238" s="25">
        <f t="shared" si="98"/>
        <v>2.083333333333337E-2</v>
      </c>
    </row>
    <row r="239" spans="2:27" ht="15.75" thickBot="1">
      <c r="B239" s="215"/>
      <c r="C239" s="262"/>
      <c r="D239" s="27">
        <v>44068</v>
      </c>
      <c r="E239" s="66" t="s">
        <v>39</v>
      </c>
      <c r="F239" s="3">
        <v>0.33333333333333331</v>
      </c>
      <c r="G239" s="3">
        <v>0.8125</v>
      </c>
      <c r="H239" s="3">
        <v>0</v>
      </c>
      <c r="I239" s="5"/>
      <c r="J239" s="5">
        <f t="shared" si="86"/>
        <v>0</v>
      </c>
      <c r="K239" s="21">
        <f t="shared" si="87"/>
        <v>0.45833333333333331</v>
      </c>
      <c r="L239" s="22">
        <f t="shared" si="83"/>
        <v>0.45833333333333331</v>
      </c>
      <c r="M239" s="22">
        <f t="shared" si="84"/>
        <v>-4.1666666666666685E-2</v>
      </c>
      <c r="N239" s="22">
        <f t="shared" si="88"/>
        <v>0</v>
      </c>
      <c r="O239" s="22">
        <f t="shared" si="89"/>
        <v>0.45833333333333331</v>
      </c>
      <c r="P239" s="22">
        <f t="shared" si="90"/>
        <v>0.45833333333333331</v>
      </c>
      <c r="Q239" s="22">
        <f t="shared" si="91"/>
        <v>0.45833333333333331</v>
      </c>
      <c r="R239" s="23">
        <f t="shared" si="92"/>
        <v>0.45833333333333331</v>
      </c>
      <c r="S239" s="16">
        <f t="shared" si="93"/>
        <v>-4.166666666666663E-2</v>
      </c>
      <c r="T239" s="22">
        <f t="shared" si="81"/>
        <v>0</v>
      </c>
      <c r="U239" s="21">
        <f t="shared" si="85"/>
        <v>2.083333333333337E-2</v>
      </c>
      <c r="V239" s="22">
        <f t="shared" si="82"/>
        <v>2.083333333333337E-2</v>
      </c>
      <c r="W239" s="24">
        <f t="shared" si="94"/>
        <v>2.083333333333337E-2</v>
      </c>
      <c r="X239" s="21">
        <f t="shared" si="95"/>
        <v>2.083333333333337E-2</v>
      </c>
      <c r="Y239" s="21">
        <f t="shared" si="96"/>
        <v>-2.083333333333337E-2</v>
      </c>
      <c r="Z239" s="69">
        <f t="shared" si="97"/>
        <v>2.083333333333337E-2</v>
      </c>
      <c r="AA239" s="25">
        <f t="shared" si="98"/>
        <v>2.083333333333337E-2</v>
      </c>
    </row>
    <row r="240" spans="2:27" ht="15.75" thickBot="1">
      <c r="B240" s="215"/>
      <c r="C240" s="262"/>
      <c r="D240" s="27">
        <v>44069</v>
      </c>
      <c r="E240" s="66" t="s">
        <v>39</v>
      </c>
      <c r="F240" s="3">
        <v>0.33333333333333331</v>
      </c>
      <c r="G240" s="3">
        <v>0.8125</v>
      </c>
      <c r="H240" s="3">
        <v>0</v>
      </c>
      <c r="I240" s="5"/>
      <c r="J240" s="5">
        <f t="shared" si="86"/>
        <v>0</v>
      </c>
      <c r="K240" s="21">
        <f t="shared" si="87"/>
        <v>0.45833333333333331</v>
      </c>
      <c r="L240" s="22">
        <f t="shared" si="83"/>
        <v>0.45833333333333331</v>
      </c>
      <c r="M240" s="22">
        <f t="shared" si="84"/>
        <v>-4.1666666666666685E-2</v>
      </c>
      <c r="N240" s="22">
        <f t="shared" si="88"/>
        <v>0</v>
      </c>
      <c r="O240" s="22">
        <f t="shared" si="89"/>
        <v>0.45833333333333331</v>
      </c>
      <c r="P240" s="22">
        <f t="shared" si="90"/>
        <v>0.45833333333333331</v>
      </c>
      <c r="Q240" s="22">
        <f t="shared" si="91"/>
        <v>0.45833333333333331</v>
      </c>
      <c r="R240" s="23">
        <f t="shared" si="92"/>
        <v>0.45833333333333331</v>
      </c>
      <c r="S240" s="16">
        <f t="shared" si="93"/>
        <v>-4.166666666666663E-2</v>
      </c>
      <c r="T240" s="22">
        <f t="shared" si="81"/>
        <v>0</v>
      </c>
      <c r="U240" s="21">
        <f t="shared" si="85"/>
        <v>2.083333333333337E-2</v>
      </c>
      <c r="V240" s="22">
        <f t="shared" si="82"/>
        <v>2.083333333333337E-2</v>
      </c>
      <c r="W240" s="24">
        <f t="shared" si="94"/>
        <v>2.083333333333337E-2</v>
      </c>
      <c r="X240" s="21">
        <f t="shared" si="95"/>
        <v>2.083333333333337E-2</v>
      </c>
      <c r="Y240" s="21">
        <f t="shared" si="96"/>
        <v>-2.083333333333337E-2</v>
      </c>
      <c r="Z240" s="69">
        <f t="shared" si="97"/>
        <v>2.083333333333337E-2</v>
      </c>
      <c r="AA240" s="25">
        <f t="shared" si="98"/>
        <v>2.083333333333337E-2</v>
      </c>
    </row>
    <row r="241" spans="2:27" ht="15.75" thickBot="1">
      <c r="B241" s="215"/>
      <c r="C241" s="262"/>
      <c r="D241" s="27">
        <v>44070</v>
      </c>
      <c r="E241" s="66" t="s">
        <v>39</v>
      </c>
      <c r="F241" s="3">
        <v>0.25</v>
      </c>
      <c r="G241" s="3">
        <v>0.8125</v>
      </c>
      <c r="H241" s="3">
        <v>0</v>
      </c>
      <c r="I241" s="5"/>
      <c r="J241" s="5">
        <f t="shared" si="86"/>
        <v>0</v>
      </c>
      <c r="K241" s="21">
        <f t="shared" si="87"/>
        <v>0.49999999999999994</v>
      </c>
      <c r="L241" s="22">
        <f t="shared" si="83"/>
        <v>0.49999999999999994</v>
      </c>
      <c r="M241" s="22">
        <f t="shared" si="84"/>
        <v>-5.5511151231257827E-17</v>
      </c>
      <c r="N241" s="22">
        <f t="shared" si="88"/>
        <v>0</v>
      </c>
      <c r="O241" s="22">
        <f t="shared" si="89"/>
        <v>0.49999999999999994</v>
      </c>
      <c r="P241" s="22">
        <f t="shared" si="90"/>
        <v>0.49999999999999994</v>
      </c>
      <c r="Q241" s="22">
        <f t="shared" si="91"/>
        <v>0.49999999999999994</v>
      </c>
      <c r="R241" s="23">
        <f t="shared" si="92"/>
        <v>0.49999999999999994</v>
      </c>
      <c r="S241" s="16">
        <f t="shared" si="93"/>
        <v>4.1666666666666685E-2</v>
      </c>
      <c r="T241" s="22">
        <f t="shared" si="81"/>
        <v>4.1666666666666685E-2</v>
      </c>
      <c r="U241" s="21">
        <f t="shared" si="85"/>
        <v>2.083333333333337E-2</v>
      </c>
      <c r="V241" s="22">
        <f t="shared" si="82"/>
        <v>2.083333333333337E-2</v>
      </c>
      <c r="W241" s="24">
        <f t="shared" si="94"/>
        <v>6.2500000000000056E-2</v>
      </c>
      <c r="X241" s="21">
        <f t="shared" si="95"/>
        <v>6.2500000000000056E-2</v>
      </c>
      <c r="Y241" s="21">
        <f t="shared" si="96"/>
        <v>-6.2500000000000056E-2</v>
      </c>
      <c r="Z241" s="69">
        <f t="shared" si="97"/>
        <v>6.2500000000000056E-2</v>
      </c>
      <c r="AA241" s="25">
        <f t="shared" si="98"/>
        <v>6.2500000000000056E-2</v>
      </c>
    </row>
    <row r="242" spans="2:27" ht="15.75" thickBot="1">
      <c r="B242" s="215"/>
      <c r="C242" s="262"/>
      <c r="D242" s="27">
        <v>44071</v>
      </c>
      <c r="E242" s="66" t="s">
        <v>39</v>
      </c>
      <c r="F242" s="3">
        <v>0.33333333333333331</v>
      </c>
      <c r="G242" s="3">
        <v>0.8125</v>
      </c>
      <c r="H242" s="3">
        <v>0</v>
      </c>
      <c r="I242" s="5"/>
      <c r="J242" s="5">
        <f t="shared" si="86"/>
        <v>0</v>
      </c>
      <c r="K242" s="21">
        <f t="shared" si="87"/>
        <v>0.45833333333333331</v>
      </c>
      <c r="L242" s="22">
        <f t="shared" si="83"/>
        <v>0.45833333333333331</v>
      </c>
      <c r="M242" s="22">
        <f t="shared" si="84"/>
        <v>-4.1666666666666685E-2</v>
      </c>
      <c r="N242" s="22">
        <f t="shared" si="88"/>
        <v>0</v>
      </c>
      <c r="O242" s="22">
        <f t="shared" si="89"/>
        <v>0.45833333333333331</v>
      </c>
      <c r="P242" s="22">
        <f t="shared" si="90"/>
        <v>0.45833333333333331</v>
      </c>
      <c r="Q242" s="22">
        <f t="shared" si="91"/>
        <v>0.45833333333333331</v>
      </c>
      <c r="R242" s="23">
        <f t="shared" si="92"/>
        <v>0.45833333333333331</v>
      </c>
      <c r="S242" s="16">
        <f t="shared" si="93"/>
        <v>-4.166666666666663E-2</v>
      </c>
      <c r="T242" s="22">
        <f t="shared" si="81"/>
        <v>0</v>
      </c>
      <c r="U242" s="21">
        <f t="shared" si="85"/>
        <v>2.083333333333337E-2</v>
      </c>
      <c r="V242" s="22">
        <f t="shared" si="82"/>
        <v>2.083333333333337E-2</v>
      </c>
      <c r="W242" s="24">
        <f t="shared" si="94"/>
        <v>2.083333333333337E-2</v>
      </c>
      <c r="X242" s="21">
        <f t="shared" si="95"/>
        <v>2.083333333333337E-2</v>
      </c>
      <c r="Y242" s="21">
        <f t="shared" si="96"/>
        <v>-2.083333333333337E-2</v>
      </c>
      <c r="Z242" s="69">
        <f t="shared" si="97"/>
        <v>2.083333333333337E-2</v>
      </c>
      <c r="AA242" s="25">
        <f t="shared" si="98"/>
        <v>2.083333333333337E-2</v>
      </c>
    </row>
    <row r="243" spans="2:27" ht="15.75" thickBot="1">
      <c r="B243" s="215"/>
      <c r="C243" s="262"/>
      <c r="D243" s="20">
        <v>44072</v>
      </c>
      <c r="E243" s="66" t="s">
        <v>39</v>
      </c>
      <c r="F243" s="3">
        <v>0.33333333333333331</v>
      </c>
      <c r="G243" s="3">
        <v>0.8125</v>
      </c>
      <c r="H243" s="3">
        <v>0</v>
      </c>
      <c r="I243" s="5">
        <f>(O243+X243)</f>
        <v>0.47916666666666669</v>
      </c>
      <c r="J243" s="5">
        <f t="shared" si="86"/>
        <v>0.47916666666666669</v>
      </c>
      <c r="K243" s="21">
        <f t="shared" si="87"/>
        <v>0.45833333333333331</v>
      </c>
      <c r="L243" s="22">
        <f t="shared" si="83"/>
        <v>0.45833333333333331</v>
      </c>
      <c r="M243" s="22">
        <f t="shared" si="84"/>
        <v>-4.1666666666666685E-2</v>
      </c>
      <c r="N243" s="22">
        <f t="shared" si="88"/>
        <v>0</v>
      </c>
      <c r="O243" s="22">
        <f t="shared" si="89"/>
        <v>0.45833333333333331</v>
      </c>
      <c r="P243" s="22">
        <f t="shared" si="90"/>
        <v>-2.083333333333337E-2</v>
      </c>
      <c r="Q243" s="22">
        <f t="shared" si="91"/>
        <v>0</v>
      </c>
      <c r="R243" s="23">
        <f t="shared" si="92"/>
        <v>0</v>
      </c>
      <c r="S243" s="16">
        <f t="shared" si="93"/>
        <v>-4.166666666666663E-2</v>
      </c>
      <c r="T243" s="22">
        <f t="shared" si="81"/>
        <v>0</v>
      </c>
      <c r="U243" s="21">
        <f t="shared" si="85"/>
        <v>2.083333333333337E-2</v>
      </c>
      <c r="V243" s="22">
        <f t="shared" si="82"/>
        <v>2.083333333333337E-2</v>
      </c>
      <c r="W243" s="24">
        <f t="shared" si="94"/>
        <v>2.083333333333337E-2</v>
      </c>
      <c r="X243" s="21">
        <f t="shared" si="95"/>
        <v>2.083333333333337E-2</v>
      </c>
      <c r="Y243" s="21">
        <f t="shared" si="96"/>
        <v>0.45833333333333331</v>
      </c>
      <c r="Z243" s="69">
        <f t="shared" si="97"/>
        <v>0.45833333333333331</v>
      </c>
      <c r="AA243" s="25">
        <f t="shared" si="98"/>
        <v>0.45833333333333331</v>
      </c>
    </row>
    <row r="244" spans="2:27" ht="15.75" thickBot="1">
      <c r="B244" s="215"/>
      <c r="C244" s="262"/>
      <c r="D244" s="20">
        <v>44073</v>
      </c>
      <c r="E244" s="66" t="s">
        <v>39</v>
      </c>
      <c r="F244" s="3">
        <v>0.33333333333333331</v>
      </c>
      <c r="G244" s="3">
        <v>0.8125</v>
      </c>
      <c r="H244" s="3">
        <v>0</v>
      </c>
      <c r="I244" s="5">
        <f>(O244+X244)</f>
        <v>0.47916666666666669</v>
      </c>
      <c r="J244" s="5">
        <f t="shared" si="86"/>
        <v>0.47916666666666669</v>
      </c>
      <c r="K244" s="21">
        <f t="shared" si="87"/>
        <v>0.45833333333333331</v>
      </c>
      <c r="L244" s="22">
        <f t="shared" si="83"/>
        <v>0.45833333333333331</v>
      </c>
      <c r="M244" s="22">
        <f t="shared" si="84"/>
        <v>-4.1666666666666685E-2</v>
      </c>
      <c r="N244" s="22">
        <f t="shared" si="88"/>
        <v>0</v>
      </c>
      <c r="O244" s="22">
        <f t="shared" si="89"/>
        <v>0.45833333333333331</v>
      </c>
      <c r="P244" s="22">
        <f t="shared" si="90"/>
        <v>-2.083333333333337E-2</v>
      </c>
      <c r="Q244" s="22">
        <f t="shared" si="91"/>
        <v>0</v>
      </c>
      <c r="R244" s="23">
        <f t="shared" si="92"/>
        <v>0</v>
      </c>
      <c r="S244" s="16">
        <f t="shared" si="93"/>
        <v>-4.166666666666663E-2</v>
      </c>
      <c r="T244" s="22">
        <f t="shared" si="81"/>
        <v>0</v>
      </c>
      <c r="U244" s="21">
        <f t="shared" si="85"/>
        <v>2.083333333333337E-2</v>
      </c>
      <c r="V244" s="22">
        <f t="shared" si="82"/>
        <v>2.083333333333337E-2</v>
      </c>
      <c r="W244" s="24">
        <f t="shared" si="94"/>
        <v>2.083333333333337E-2</v>
      </c>
      <c r="X244" s="21">
        <f t="shared" si="95"/>
        <v>2.083333333333337E-2</v>
      </c>
      <c r="Y244" s="21">
        <f t="shared" si="96"/>
        <v>0.45833333333333331</v>
      </c>
      <c r="Z244" s="69">
        <f t="shared" si="97"/>
        <v>0.45833333333333331</v>
      </c>
      <c r="AA244" s="25">
        <f t="shared" si="98"/>
        <v>0.45833333333333331</v>
      </c>
    </row>
    <row r="245" spans="2:27" ht="15.75" thickBot="1">
      <c r="B245" s="216"/>
      <c r="C245" s="263"/>
      <c r="D245" s="35">
        <v>44074</v>
      </c>
      <c r="E245" s="67" t="s">
        <v>39</v>
      </c>
      <c r="F245" s="4">
        <v>0.33333333333333331</v>
      </c>
      <c r="G245" s="4">
        <v>0.8125</v>
      </c>
      <c r="H245" s="4">
        <v>0</v>
      </c>
      <c r="I245" s="8"/>
      <c r="J245" s="8">
        <f t="shared" si="86"/>
        <v>0</v>
      </c>
      <c r="K245" s="30">
        <f t="shared" si="87"/>
        <v>0.45833333333333331</v>
      </c>
      <c r="L245" s="31">
        <f t="shared" si="83"/>
        <v>0.45833333333333331</v>
      </c>
      <c r="M245" s="31">
        <f t="shared" si="84"/>
        <v>-4.1666666666666685E-2</v>
      </c>
      <c r="N245" s="31">
        <f t="shared" si="88"/>
        <v>0</v>
      </c>
      <c r="O245" s="31">
        <f t="shared" si="89"/>
        <v>0.45833333333333331</v>
      </c>
      <c r="P245" s="31">
        <f t="shared" si="90"/>
        <v>0.45833333333333331</v>
      </c>
      <c r="Q245" s="31">
        <f t="shared" si="91"/>
        <v>0.45833333333333331</v>
      </c>
      <c r="R245" s="32">
        <f t="shared" si="92"/>
        <v>0.45833333333333331</v>
      </c>
      <c r="S245" s="50">
        <f t="shared" si="93"/>
        <v>-4.166666666666663E-2</v>
      </c>
      <c r="T245" s="31">
        <f t="shared" si="81"/>
        <v>0</v>
      </c>
      <c r="U245" s="30">
        <f t="shared" si="85"/>
        <v>2.083333333333337E-2</v>
      </c>
      <c r="V245" s="31">
        <f t="shared" si="82"/>
        <v>2.083333333333337E-2</v>
      </c>
      <c r="W245" s="33">
        <f t="shared" si="94"/>
        <v>2.083333333333337E-2</v>
      </c>
      <c r="X245" s="30">
        <f t="shared" si="95"/>
        <v>2.083333333333337E-2</v>
      </c>
      <c r="Y245" s="30">
        <f t="shared" si="96"/>
        <v>-2.083333333333337E-2</v>
      </c>
      <c r="Z245" s="70">
        <f t="shared" si="97"/>
        <v>2.083333333333337E-2</v>
      </c>
      <c r="AA245" s="34">
        <f t="shared" si="98"/>
        <v>2.083333333333337E-2</v>
      </c>
    </row>
    <row r="246" spans="2:27" ht="15.75" thickBot="1">
      <c r="B246" s="47" t="s">
        <v>10</v>
      </c>
      <c r="C246" s="266" t="s">
        <v>27</v>
      </c>
      <c r="D246" s="58">
        <v>44075</v>
      </c>
      <c r="E246" s="59" t="s">
        <v>40</v>
      </c>
      <c r="F246" s="60">
        <v>0.33333333333333331</v>
      </c>
      <c r="G246" s="60">
        <v>0.8125</v>
      </c>
      <c r="H246" s="60">
        <v>0</v>
      </c>
      <c r="I246" s="61"/>
      <c r="J246" s="61">
        <f t="shared" si="86"/>
        <v>0</v>
      </c>
      <c r="K246" s="62">
        <f t="shared" si="87"/>
        <v>0.45833333333333331</v>
      </c>
      <c r="L246" s="63">
        <f t="shared" si="83"/>
        <v>0.45833333333333331</v>
      </c>
      <c r="M246" s="63">
        <f t="shared" si="84"/>
        <v>-4.1666666666666685E-2</v>
      </c>
      <c r="N246" s="63">
        <f t="shared" si="88"/>
        <v>0</v>
      </c>
      <c r="O246" s="63">
        <f t="shared" si="89"/>
        <v>0.45833333333333331</v>
      </c>
      <c r="P246" s="63">
        <f t="shared" si="90"/>
        <v>0.45833333333333331</v>
      </c>
      <c r="Q246" s="63">
        <f t="shared" si="91"/>
        <v>0.45833333333333331</v>
      </c>
      <c r="R246" s="49">
        <f t="shared" si="92"/>
        <v>0</v>
      </c>
      <c r="S246" s="63">
        <f t="shared" si="93"/>
        <v>-4.166666666666663E-2</v>
      </c>
      <c r="T246" s="63">
        <f t="shared" ref="T246:T309" si="99">IF(S246&lt;0,0,S246)</f>
        <v>0</v>
      </c>
      <c r="U246" s="62">
        <f t="shared" si="85"/>
        <v>2.083333333333337E-2</v>
      </c>
      <c r="V246" s="63">
        <f t="shared" ref="V246:V309" si="100">IF(U246&lt;0,0,U246)</f>
        <v>2.083333333333337E-2</v>
      </c>
      <c r="W246" s="64">
        <f t="shared" si="94"/>
        <v>2.083333333333337E-2</v>
      </c>
      <c r="X246" s="62">
        <f t="shared" si="95"/>
        <v>2.083333333333337E-2</v>
      </c>
      <c r="Y246" s="62">
        <f t="shared" si="96"/>
        <v>-2.083333333333337E-2</v>
      </c>
      <c r="Z246" s="71">
        <f t="shared" si="97"/>
        <v>2.083333333333337E-2</v>
      </c>
      <c r="AA246" s="74">
        <f t="shared" si="98"/>
        <v>0</v>
      </c>
    </row>
    <row r="247" spans="2:27" ht="15.75" thickBot="1">
      <c r="B247" s="215">
        <f>SUM(R246:R275)</f>
        <v>9.7083333333333321</v>
      </c>
      <c r="C247" s="262"/>
      <c r="D247" s="27">
        <v>44076</v>
      </c>
      <c r="E247" s="66" t="s">
        <v>39</v>
      </c>
      <c r="F247" s="3">
        <v>0.33333333333333331</v>
      </c>
      <c r="G247" s="3">
        <v>0.8125</v>
      </c>
      <c r="H247" s="3">
        <v>0</v>
      </c>
      <c r="I247" s="5"/>
      <c r="J247" s="5">
        <f t="shared" si="86"/>
        <v>0</v>
      </c>
      <c r="K247" s="21">
        <f t="shared" si="87"/>
        <v>0.45833333333333331</v>
      </c>
      <c r="L247" s="22">
        <f t="shared" si="83"/>
        <v>0.45833333333333331</v>
      </c>
      <c r="M247" s="22">
        <f t="shared" si="84"/>
        <v>-4.1666666666666685E-2</v>
      </c>
      <c r="N247" s="22">
        <f t="shared" si="88"/>
        <v>0</v>
      </c>
      <c r="O247" s="22">
        <f t="shared" si="89"/>
        <v>0.45833333333333331</v>
      </c>
      <c r="P247" s="22">
        <f t="shared" si="90"/>
        <v>0.45833333333333331</v>
      </c>
      <c r="Q247" s="22">
        <f t="shared" si="91"/>
        <v>0.45833333333333331</v>
      </c>
      <c r="R247" s="23">
        <f t="shared" si="92"/>
        <v>0.45833333333333331</v>
      </c>
      <c r="S247" s="16">
        <f t="shared" si="93"/>
        <v>-4.166666666666663E-2</v>
      </c>
      <c r="T247" s="22">
        <f t="shared" si="99"/>
        <v>0</v>
      </c>
      <c r="U247" s="21">
        <f t="shared" si="85"/>
        <v>2.083333333333337E-2</v>
      </c>
      <c r="V247" s="22">
        <f t="shared" si="100"/>
        <v>2.083333333333337E-2</v>
      </c>
      <c r="W247" s="24">
        <f t="shared" si="94"/>
        <v>2.083333333333337E-2</v>
      </c>
      <c r="X247" s="21">
        <f t="shared" si="95"/>
        <v>2.083333333333337E-2</v>
      </c>
      <c r="Y247" s="21">
        <f t="shared" si="96"/>
        <v>-2.083333333333337E-2</v>
      </c>
      <c r="Z247" s="69">
        <f t="shared" si="97"/>
        <v>2.083333333333337E-2</v>
      </c>
      <c r="AA247" s="73">
        <f t="shared" si="98"/>
        <v>2.083333333333337E-2</v>
      </c>
    </row>
    <row r="248" spans="2:27" ht="15.75" thickBot="1">
      <c r="B248" s="215"/>
      <c r="C248" s="262"/>
      <c r="D248" s="27">
        <v>44077</v>
      </c>
      <c r="E248" s="66" t="s">
        <v>39</v>
      </c>
      <c r="F248" s="3">
        <v>0.25</v>
      </c>
      <c r="G248" s="3">
        <v>0.8125</v>
      </c>
      <c r="H248" s="3">
        <v>0</v>
      </c>
      <c r="I248" s="5"/>
      <c r="J248" s="5">
        <f t="shared" si="86"/>
        <v>0</v>
      </c>
      <c r="K248" s="21">
        <f t="shared" si="87"/>
        <v>0.49999999999999994</v>
      </c>
      <c r="L248" s="22">
        <f t="shared" si="83"/>
        <v>0.49999999999999994</v>
      </c>
      <c r="M248" s="22">
        <f t="shared" si="84"/>
        <v>-5.5511151231257827E-17</v>
      </c>
      <c r="N248" s="22">
        <f t="shared" si="88"/>
        <v>0</v>
      </c>
      <c r="O248" s="22">
        <f t="shared" si="89"/>
        <v>0.49999999999999994</v>
      </c>
      <c r="P248" s="22">
        <f t="shared" si="90"/>
        <v>0.49999999999999994</v>
      </c>
      <c r="Q248" s="22">
        <f t="shared" si="91"/>
        <v>0.49999999999999994</v>
      </c>
      <c r="R248" s="23">
        <f t="shared" si="92"/>
        <v>0.49999999999999994</v>
      </c>
      <c r="S248" s="16">
        <f t="shared" si="93"/>
        <v>4.1666666666666685E-2</v>
      </c>
      <c r="T248" s="22">
        <f t="shared" si="99"/>
        <v>4.1666666666666685E-2</v>
      </c>
      <c r="U248" s="21">
        <f t="shared" si="85"/>
        <v>2.083333333333337E-2</v>
      </c>
      <c r="V248" s="22">
        <f t="shared" si="100"/>
        <v>2.083333333333337E-2</v>
      </c>
      <c r="W248" s="24">
        <f t="shared" si="94"/>
        <v>6.2500000000000056E-2</v>
      </c>
      <c r="X248" s="21">
        <f t="shared" si="95"/>
        <v>6.2500000000000056E-2</v>
      </c>
      <c r="Y248" s="21">
        <f t="shared" si="96"/>
        <v>-6.2500000000000056E-2</v>
      </c>
      <c r="Z248" s="69">
        <f t="shared" si="97"/>
        <v>6.2500000000000056E-2</v>
      </c>
      <c r="AA248" s="73">
        <f t="shared" si="98"/>
        <v>6.2500000000000056E-2</v>
      </c>
    </row>
    <row r="249" spans="2:27" ht="15" customHeight="1" thickBot="1">
      <c r="B249" s="215"/>
      <c r="C249" s="262"/>
      <c r="D249" s="27">
        <v>44078</v>
      </c>
      <c r="E249" s="66" t="s">
        <v>39</v>
      </c>
      <c r="F249" s="3">
        <v>0.33333333333333331</v>
      </c>
      <c r="G249" s="3">
        <v>0.8125</v>
      </c>
      <c r="H249" s="3">
        <v>0</v>
      </c>
      <c r="I249" s="5"/>
      <c r="J249" s="5">
        <f t="shared" si="86"/>
        <v>0</v>
      </c>
      <c r="K249" s="21">
        <f t="shared" si="87"/>
        <v>0.45833333333333331</v>
      </c>
      <c r="L249" s="22">
        <f t="shared" si="83"/>
        <v>0.45833333333333331</v>
      </c>
      <c r="M249" s="22">
        <f t="shared" si="84"/>
        <v>-4.1666666666666685E-2</v>
      </c>
      <c r="N249" s="22">
        <f t="shared" si="88"/>
        <v>0</v>
      </c>
      <c r="O249" s="22">
        <f t="shared" si="89"/>
        <v>0.45833333333333331</v>
      </c>
      <c r="P249" s="22">
        <f t="shared" si="90"/>
        <v>0.45833333333333331</v>
      </c>
      <c r="Q249" s="22">
        <f t="shared" si="91"/>
        <v>0.45833333333333331</v>
      </c>
      <c r="R249" s="23">
        <f t="shared" si="92"/>
        <v>0.45833333333333331</v>
      </c>
      <c r="S249" s="16">
        <f t="shared" si="93"/>
        <v>-4.166666666666663E-2</v>
      </c>
      <c r="T249" s="22">
        <f t="shared" si="99"/>
        <v>0</v>
      </c>
      <c r="U249" s="21">
        <f t="shared" si="85"/>
        <v>2.083333333333337E-2</v>
      </c>
      <c r="V249" s="22">
        <f t="shared" si="100"/>
        <v>2.083333333333337E-2</v>
      </c>
      <c r="W249" s="24">
        <f t="shared" si="94"/>
        <v>2.083333333333337E-2</v>
      </c>
      <c r="X249" s="21">
        <f t="shared" si="95"/>
        <v>2.083333333333337E-2</v>
      </c>
      <c r="Y249" s="21">
        <f t="shared" si="96"/>
        <v>-2.083333333333337E-2</v>
      </c>
      <c r="Z249" s="69">
        <f t="shared" si="97"/>
        <v>2.083333333333337E-2</v>
      </c>
      <c r="AA249" s="73">
        <f t="shared" si="98"/>
        <v>2.083333333333337E-2</v>
      </c>
    </row>
    <row r="250" spans="2:27" ht="15.75" thickBot="1">
      <c r="B250" s="215"/>
      <c r="C250" s="262"/>
      <c r="D250" s="20">
        <v>44079</v>
      </c>
      <c r="E250" s="66" t="s">
        <v>39</v>
      </c>
      <c r="F250" s="3">
        <v>0.25</v>
      </c>
      <c r="G250" s="3">
        <v>0.8125</v>
      </c>
      <c r="H250" s="3">
        <v>0</v>
      </c>
      <c r="I250" s="5">
        <f>(O250+X250)</f>
        <v>0.5625</v>
      </c>
      <c r="J250" s="5">
        <f t="shared" si="86"/>
        <v>0.5625</v>
      </c>
      <c r="K250" s="21">
        <f t="shared" si="87"/>
        <v>0.49999999999999994</v>
      </c>
      <c r="L250" s="22">
        <f t="shared" si="83"/>
        <v>0.49999999999999994</v>
      </c>
      <c r="M250" s="22">
        <f t="shared" si="84"/>
        <v>-5.5511151231257827E-17</v>
      </c>
      <c r="N250" s="22">
        <f t="shared" si="88"/>
        <v>0</v>
      </c>
      <c r="O250" s="22">
        <f t="shared" si="89"/>
        <v>0.49999999999999994</v>
      </c>
      <c r="P250" s="22">
        <f t="shared" si="90"/>
        <v>-6.2500000000000056E-2</v>
      </c>
      <c r="Q250" s="22">
        <f t="shared" si="91"/>
        <v>0</v>
      </c>
      <c r="R250" s="23">
        <f t="shared" si="92"/>
        <v>0</v>
      </c>
      <c r="S250" s="16">
        <f t="shared" si="93"/>
        <v>4.1666666666666685E-2</v>
      </c>
      <c r="T250" s="22">
        <f t="shared" si="99"/>
        <v>4.1666666666666685E-2</v>
      </c>
      <c r="U250" s="21">
        <f t="shared" si="85"/>
        <v>2.083333333333337E-2</v>
      </c>
      <c r="V250" s="22">
        <f t="shared" si="100"/>
        <v>2.083333333333337E-2</v>
      </c>
      <c r="W250" s="24">
        <f t="shared" si="94"/>
        <v>6.2500000000000056E-2</v>
      </c>
      <c r="X250" s="21">
        <f t="shared" si="95"/>
        <v>6.2500000000000056E-2</v>
      </c>
      <c r="Y250" s="21">
        <f t="shared" si="96"/>
        <v>0.49999999999999994</v>
      </c>
      <c r="Z250" s="69">
        <f t="shared" si="97"/>
        <v>0.49999999999999994</v>
      </c>
      <c r="AA250" s="73">
        <f t="shared" si="98"/>
        <v>0.49999999999999994</v>
      </c>
    </row>
    <row r="251" spans="2:27" ht="15.75" thickBot="1">
      <c r="B251" s="215"/>
      <c r="C251" s="262"/>
      <c r="D251" s="20">
        <v>44080</v>
      </c>
      <c r="E251" s="66" t="s">
        <v>39</v>
      </c>
      <c r="F251" s="3">
        <v>0.375</v>
      </c>
      <c r="G251" s="3">
        <v>0.8125</v>
      </c>
      <c r="H251" s="3">
        <v>0</v>
      </c>
      <c r="I251" s="5">
        <f>(O251+X251)</f>
        <v>0.4375</v>
      </c>
      <c r="J251" s="5">
        <f t="shared" si="86"/>
        <v>0.4375</v>
      </c>
      <c r="K251" s="21">
        <f t="shared" si="87"/>
        <v>0.41666666666666663</v>
      </c>
      <c r="L251" s="22">
        <f t="shared" si="83"/>
        <v>0.41666666666666663</v>
      </c>
      <c r="M251" s="22">
        <f t="shared" si="84"/>
        <v>-8.333333333333337E-2</v>
      </c>
      <c r="N251" s="22">
        <f t="shared" si="88"/>
        <v>0</v>
      </c>
      <c r="O251" s="22">
        <f t="shared" si="89"/>
        <v>0.41666666666666663</v>
      </c>
      <c r="P251" s="22">
        <f t="shared" si="90"/>
        <v>-2.083333333333337E-2</v>
      </c>
      <c r="Q251" s="22">
        <f t="shared" si="91"/>
        <v>0</v>
      </c>
      <c r="R251" s="23">
        <f t="shared" si="92"/>
        <v>0</v>
      </c>
      <c r="S251" s="16">
        <f t="shared" si="93"/>
        <v>-8.3333333333333315E-2</v>
      </c>
      <c r="T251" s="22">
        <f t="shared" si="99"/>
        <v>0</v>
      </c>
      <c r="U251" s="21">
        <f t="shared" si="85"/>
        <v>2.083333333333337E-2</v>
      </c>
      <c r="V251" s="22">
        <f t="shared" si="100"/>
        <v>2.083333333333337E-2</v>
      </c>
      <c r="W251" s="24">
        <f t="shared" si="94"/>
        <v>2.083333333333337E-2</v>
      </c>
      <c r="X251" s="21">
        <f t="shared" si="95"/>
        <v>2.083333333333337E-2</v>
      </c>
      <c r="Y251" s="21">
        <f t="shared" si="96"/>
        <v>0.41666666666666663</v>
      </c>
      <c r="Z251" s="69">
        <f t="shared" si="97"/>
        <v>0.41666666666666663</v>
      </c>
      <c r="AA251" s="73">
        <f t="shared" si="98"/>
        <v>0.41666666666666663</v>
      </c>
    </row>
    <row r="252" spans="2:27" ht="15.75" thickBot="1">
      <c r="B252" s="215"/>
      <c r="C252" s="262"/>
      <c r="D252" s="27">
        <v>44081</v>
      </c>
      <c r="E252" s="66" t="s">
        <v>39</v>
      </c>
      <c r="F252" s="3">
        <v>0.33333333333333331</v>
      </c>
      <c r="G252" s="3">
        <v>0.8125</v>
      </c>
      <c r="H252" s="3">
        <v>0</v>
      </c>
      <c r="I252" s="5"/>
      <c r="J252" s="5">
        <f t="shared" si="86"/>
        <v>0</v>
      </c>
      <c r="K252" s="21">
        <f t="shared" si="87"/>
        <v>0.45833333333333331</v>
      </c>
      <c r="L252" s="22">
        <f t="shared" si="83"/>
        <v>0.45833333333333331</v>
      </c>
      <c r="M252" s="22">
        <f t="shared" si="84"/>
        <v>-4.1666666666666685E-2</v>
      </c>
      <c r="N252" s="22">
        <f t="shared" si="88"/>
        <v>0</v>
      </c>
      <c r="O252" s="22">
        <f t="shared" si="89"/>
        <v>0.45833333333333331</v>
      </c>
      <c r="P252" s="22">
        <f t="shared" si="90"/>
        <v>0.45833333333333331</v>
      </c>
      <c r="Q252" s="22">
        <f t="shared" si="91"/>
        <v>0.45833333333333331</v>
      </c>
      <c r="R252" s="23">
        <f t="shared" si="92"/>
        <v>0.45833333333333331</v>
      </c>
      <c r="S252" s="16">
        <f t="shared" si="93"/>
        <v>-4.166666666666663E-2</v>
      </c>
      <c r="T252" s="22">
        <f t="shared" si="99"/>
        <v>0</v>
      </c>
      <c r="U252" s="21">
        <f t="shared" si="85"/>
        <v>2.083333333333337E-2</v>
      </c>
      <c r="V252" s="22">
        <f t="shared" si="100"/>
        <v>2.083333333333337E-2</v>
      </c>
      <c r="W252" s="24">
        <f t="shared" si="94"/>
        <v>2.083333333333337E-2</v>
      </c>
      <c r="X252" s="21">
        <f t="shared" si="95"/>
        <v>2.083333333333337E-2</v>
      </c>
      <c r="Y252" s="21">
        <f t="shared" si="96"/>
        <v>-2.083333333333337E-2</v>
      </c>
      <c r="Z252" s="69">
        <f t="shared" si="97"/>
        <v>2.083333333333337E-2</v>
      </c>
      <c r="AA252" s="73">
        <f t="shared" si="98"/>
        <v>2.083333333333337E-2</v>
      </c>
    </row>
    <row r="253" spans="2:27" ht="15.75" thickBot="1">
      <c r="B253" s="215"/>
      <c r="C253" s="262"/>
      <c r="D253" s="27">
        <v>44082</v>
      </c>
      <c r="E253" s="66" t="s">
        <v>39</v>
      </c>
      <c r="F253" s="3">
        <v>0.33333333333333331</v>
      </c>
      <c r="G253" s="3">
        <v>0.8125</v>
      </c>
      <c r="H253" s="3">
        <v>0</v>
      </c>
      <c r="I253" s="5"/>
      <c r="J253" s="5">
        <f t="shared" si="86"/>
        <v>0</v>
      </c>
      <c r="K253" s="21">
        <f t="shared" si="87"/>
        <v>0.45833333333333331</v>
      </c>
      <c r="L253" s="22">
        <f t="shared" si="83"/>
        <v>0.45833333333333331</v>
      </c>
      <c r="M253" s="22">
        <f t="shared" si="84"/>
        <v>-4.1666666666666685E-2</v>
      </c>
      <c r="N253" s="22">
        <f t="shared" si="88"/>
        <v>0</v>
      </c>
      <c r="O253" s="22">
        <f t="shared" si="89"/>
        <v>0.45833333333333331</v>
      </c>
      <c r="P253" s="22">
        <f t="shared" si="90"/>
        <v>0.45833333333333331</v>
      </c>
      <c r="Q253" s="22">
        <f t="shared" si="91"/>
        <v>0.45833333333333331</v>
      </c>
      <c r="R253" s="23">
        <f t="shared" si="92"/>
        <v>0.45833333333333331</v>
      </c>
      <c r="S253" s="16">
        <f t="shared" si="93"/>
        <v>-4.166666666666663E-2</v>
      </c>
      <c r="T253" s="22">
        <f t="shared" si="99"/>
        <v>0</v>
      </c>
      <c r="U253" s="21">
        <f t="shared" si="85"/>
        <v>2.083333333333337E-2</v>
      </c>
      <c r="V253" s="22">
        <f t="shared" si="100"/>
        <v>2.083333333333337E-2</v>
      </c>
      <c r="W253" s="24">
        <f t="shared" si="94"/>
        <v>2.083333333333337E-2</v>
      </c>
      <c r="X253" s="21">
        <f t="shared" si="95"/>
        <v>2.083333333333337E-2</v>
      </c>
      <c r="Y253" s="21">
        <f t="shared" si="96"/>
        <v>-2.083333333333337E-2</v>
      </c>
      <c r="Z253" s="69">
        <f t="shared" si="97"/>
        <v>2.083333333333337E-2</v>
      </c>
      <c r="AA253" s="73">
        <f t="shared" si="98"/>
        <v>2.083333333333337E-2</v>
      </c>
    </row>
    <row r="254" spans="2:27" ht="15.75" thickBot="1">
      <c r="B254" s="215"/>
      <c r="C254" s="262"/>
      <c r="D254" s="27">
        <v>44083</v>
      </c>
      <c r="E254" s="66" t="s">
        <v>39</v>
      </c>
      <c r="F254" s="3">
        <v>0.20833333333333334</v>
      </c>
      <c r="G254" s="3">
        <v>0.8125</v>
      </c>
      <c r="H254" s="3">
        <v>0</v>
      </c>
      <c r="I254" s="5"/>
      <c r="J254" s="5">
        <f t="shared" si="86"/>
        <v>0</v>
      </c>
      <c r="K254" s="21">
        <f t="shared" si="87"/>
        <v>0.49999999999999989</v>
      </c>
      <c r="L254" s="22">
        <f t="shared" si="83"/>
        <v>0.49999999999999989</v>
      </c>
      <c r="M254" s="22">
        <f t="shared" si="84"/>
        <v>-1.1102230246251565E-16</v>
      </c>
      <c r="N254" s="22">
        <f t="shared" si="88"/>
        <v>0</v>
      </c>
      <c r="O254" s="22">
        <f t="shared" si="89"/>
        <v>0.49999999999999989</v>
      </c>
      <c r="P254" s="22">
        <f t="shared" si="90"/>
        <v>0.49999999999999989</v>
      </c>
      <c r="Q254" s="22">
        <f t="shared" si="91"/>
        <v>0.49999999999999989</v>
      </c>
      <c r="R254" s="23">
        <f t="shared" si="92"/>
        <v>0.49999999999999989</v>
      </c>
      <c r="S254" s="16">
        <f t="shared" si="93"/>
        <v>8.3333333333333343E-2</v>
      </c>
      <c r="T254" s="22">
        <f t="shared" si="99"/>
        <v>8.3333333333333343E-2</v>
      </c>
      <c r="U254" s="21">
        <f t="shared" si="85"/>
        <v>2.083333333333337E-2</v>
      </c>
      <c r="V254" s="22">
        <f t="shared" si="100"/>
        <v>2.083333333333337E-2</v>
      </c>
      <c r="W254" s="24">
        <f t="shared" si="94"/>
        <v>0.10416666666666671</v>
      </c>
      <c r="X254" s="21">
        <f t="shared" si="95"/>
        <v>0.10416666666666671</v>
      </c>
      <c r="Y254" s="21">
        <f t="shared" si="96"/>
        <v>-0.10416666666666671</v>
      </c>
      <c r="Z254" s="69">
        <f t="shared" si="97"/>
        <v>0.10416666666666671</v>
      </c>
      <c r="AA254" s="73">
        <f t="shared" si="98"/>
        <v>0.10416666666666671</v>
      </c>
    </row>
    <row r="255" spans="2:27" ht="15.75" thickBot="1">
      <c r="B255" s="215"/>
      <c r="C255" s="262"/>
      <c r="D255" s="27">
        <v>44084</v>
      </c>
      <c r="E255" s="66" t="s">
        <v>39</v>
      </c>
      <c r="F255" s="3">
        <v>0.33333333333333331</v>
      </c>
      <c r="G255" s="3">
        <v>0.8125</v>
      </c>
      <c r="H255" s="3">
        <v>0</v>
      </c>
      <c r="I255" s="5"/>
      <c r="J255" s="5">
        <f t="shared" si="86"/>
        <v>0</v>
      </c>
      <c r="K255" s="21">
        <f t="shared" si="87"/>
        <v>0.45833333333333331</v>
      </c>
      <c r="L255" s="22">
        <f t="shared" si="83"/>
        <v>0.45833333333333331</v>
      </c>
      <c r="M255" s="22">
        <f t="shared" si="84"/>
        <v>-4.1666666666666685E-2</v>
      </c>
      <c r="N255" s="22">
        <f t="shared" si="88"/>
        <v>0</v>
      </c>
      <c r="O255" s="22">
        <f t="shared" si="89"/>
        <v>0.45833333333333331</v>
      </c>
      <c r="P255" s="22">
        <f t="shared" si="90"/>
        <v>0.45833333333333331</v>
      </c>
      <c r="Q255" s="22">
        <f t="shared" si="91"/>
        <v>0.45833333333333331</v>
      </c>
      <c r="R255" s="23">
        <f t="shared" si="92"/>
        <v>0.45833333333333331</v>
      </c>
      <c r="S255" s="16">
        <f t="shared" si="93"/>
        <v>-4.166666666666663E-2</v>
      </c>
      <c r="T255" s="22">
        <f t="shared" si="99"/>
        <v>0</v>
      </c>
      <c r="U255" s="21">
        <f t="shared" si="85"/>
        <v>2.083333333333337E-2</v>
      </c>
      <c r="V255" s="22">
        <f t="shared" si="100"/>
        <v>2.083333333333337E-2</v>
      </c>
      <c r="W255" s="24">
        <f t="shared" si="94"/>
        <v>2.083333333333337E-2</v>
      </c>
      <c r="X255" s="21">
        <f t="shared" si="95"/>
        <v>2.083333333333337E-2</v>
      </c>
      <c r="Y255" s="21">
        <f t="shared" si="96"/>
        <v>-2.083333333333337E-2</v>
      </c>
      <c r="Z255" s="69">
        <f t="shared" si="97"/>
        <v>2.083333333333337E-2</v>
      </c>
      <c r="AA255" s="73">
        <f t="shared" si="98"/>
        <v>2.083333333333337E-2</v>
      </c>
    </row>
    <row r="256" spans="2:27" ht="15.75" thickBot="1">
      <c r="B256" s="215"/>
      <c r="C256" s="262"/>
      <c r="D256" s="27">
        <v>44085</v>
      </c>
      <c r="E256" s="66" t="s">
        <v>39</v>
      </c>
      <c r="F256" s="3">
        <v>0.33333333333333331</v>
      </c>
      <c r="G256" s="3">
        <v>0.8125</v>
      </c>
      <c r="H256" s="3">
        <v>0</v>
      </c>
      <c r="I256" s="5"/>
      <c r="J256" s="5">
        <f t="shared" si="86"/>
        <v>0</v>
      </c>
      <c r="K256" s="21">
        <f t="shared" si="87"/>
        <v>0.45833333333333331</v>
      </c>
      <c r="L256" s="22">
        <f t="shared" si="83"/>
        <v>0.45833333333333331</v>
      </c>
      <c r="M256" s="22">
        <f t="shared" si="84"/>
        <v>-4.1666666666666685E-2</v>
      </c>
      <c r="N256" s="22">
        <f t="shared" si="88"/>
        <v>0</v>
      </c>
      <c r="O256" s="22">
        <f t="shared" si="89"/>
        <v>0.45833333333333331</v>
      </c>
      <c r="P256" s="22">
        <f t="shared" si="90"/>
        <v>0.45833333333333331</v>
      </c>
      <c r="Q256" s="22">
        <f t="shared" si="91"/>
        <v>0.45833333333333331</v>
      </c>
      <c r="R256" s="23">
        <f t="shared" si="92"/>
        <v>0.45833333333333331</v>
      </c>
      <c r="S256" s="16">
        <f t="shared" si="93"/>
        <v>-4.166666666666663E-2</v>
      </c>
      <c r="T256" s="22">
        <f t="shared" si="99"/>
        <v>0</v>
      </c>
      <c r="U256" s="21">
        <f t="shared" si="85"/>
        <v>2.083333333333337E-2</v>
      </c>
      <c r="V256" s="22">
        <f t="shared" si="100"/>
        <v>2.083333333333337E-2</v>
      </c>
      <c r="W256" s="24">
        <f t="shared" si="94"/>
        <v>2.083333333333337E-2</v>
      </c>
      <c r="X256" s="21">
        <f t="shared" si="95"/>
        <v>2.083333333333337E-2</v>
      </c>
      <c r="Y256" s="21">
        <f t="shared" si="96"/>
        <v>-2.083333333333337E-2</v>
      </c>
      <c r="Z256" s="69">
        <f t="shared" si="97"/>
        <v>2.083333333333337E-2</v>
      </c>
      <c r="AA256" s="73">
        <f t="shared" si="98"/>
        <v>2.083333333333337E-2</v>
      </c>
    </row>
    <row r="257" spans="2:27" ht="15.75" thickBot="1">
      <c r="B257" s="215"/>
      <c r="C257" s="262"/>
      <c r="D257" s="20">
        <v>44086</v>
      </c>
      <c r="E257" s="66" t="s">
        <v>39</v>
      </c>
      <c r="F257" s="3">
        <v>0.25</v>
      </c>
      <c r="G257" s="3">
        <v>0.8125</v>
      </c>
      <c r="H257" s="3">
        <v>0</v>
      </c>
      <c r="I257" s="5">
        <f>(O257+X257)</f>
        <v>0.5625</v>
      </c>
      <c r="J257" s="5">
        <f t="shared" si="86"/>
        <v>0.5625</v>
      </c>
      <c r="K257" s="21">
        <f t="shared" si="87"/>
        <v>0.49999999999999994</v>
      </c>
      <c r="L257" s="22">
        <f t="shared" si="83"/>
        <v>0.49999999999999994</v>
      </c>
      <c r="M257" s="22">
        <f t="shared" si="84"/>
        <v>-5.5511151231257827E-17</v>
      </c>
      <c r="N257" s="22">
        <f t="shared" si="88"/>
        <v>0</v>
      </c>
      <c r="O257" s="22">
        <f t="shared" si="89"/>
        <v>0.49999999999999994</v>
      </c>
      <c r="P257" s="22">
        <f t="shared" si="90"/>
        <v>-6.2500000000000056E-2</v>
      </c>
      <c r="Q257" s="22">
        <f t="shared" si="91"/>
        <v>0</v>
      </c>
      <c r="R257" s="23">
        <f t="shared" si="92"/>
        <v>0</v>
      </c>
      <c r="S257" s="16">
        <f t="shared" si="93"/>
        <v>4.1666666666666685E-2</v>
      </c>
      <c r="T257" s="22">
        <f t="shared" si="99"/>
        <v>4.1666666666666685E-2</v>
      </c>
      <c r="U257" s="21">
        <f t="shared" si="85"/>
        <v>2.083333333333337E-2</v>
      </c>
      <c r="V257" s="22">
        <f t="shared" si="100"/>
        <v>2.083333333333337E-2</v>
      </c>
      <c r="W257" s="24">
        <f t="shared" si="94"/>
        <v>6.2500000000000056E-2</v>
      </c>
      <c r="X257" s="21">
        <f t="shared" si="95"/>
        <v>6.2500000000000056E-2</v>
      </c>
      <c r="Y257" s="21">
        <f t="shared" si="96"/>
        <v>0.49999999999999994</v>
      </c>
      <c r="Z257" s="69">
        <f t="shared" si="97"/>
        <v>0.49999999999999994</v>
      </c>
      <c r="AA257" s="73">
        <f t="shared" si="98"/>
        <v>0.49999999999999994</v>
      </c>
    </row>
    <row r="258" spans="2:27" ht="15.75" thickBot="1">
      <c r="B258" s="215"/>
      <c r="C258" s="262"/>
      <c r="D258" s="20">
        <v>44087</v>
      </c>
      <c r="E258" s="66" t="s">
        <v>39</v>
      </c>
      <c r="F258" s="3">
        <v>0.33333333333333331</v>
      </c>
      <c r="G258" s="3">
        <v>0.8125</v>
      </c>
      <c r="H258" s="3">
        <v>0</v>
      </c>
      <c r="I258" s="5">
        <f>(O258+X258)</f>
        <v>0.47916666666666669</v>
      </c>
      <c r="J258" s="5">
        <f t="shared" si="86"/>
        <v>0.47916666666666669</v>
      </c>
      <c r="K258" s="21">
        <f t="shared" si="87"/>
        <v>0.45833333333333331</v>
      </c>
      <c r="L258" s="22">
        <f t="shared" si="83"/>
        <v>0.45833333333333331</v>
      </c>
      <c r="M258" s="22">
        <f t="shared" si="84"/>
        <v>-4.1666666666666685E-2</v>
      </c>
      <c r="N258" s="22">
        <f t="shared" si="88"/>
        <v>0</v>
      </c>
      <c r="O258" s="22">
        <f t="shared" si="89"/>
        <v>0.45833333333333331</v>
      </c>
      <c r="P258" s="22">
        <f t="shared" si="90"/>
        <v>-2.083333333333337E-2</v>
      </c>
      <c r="Q258" s="22">
        <f t="shared" si="91"/>
        <v>0</v>
      </c>
      <c r="R258" s="23">
        <f t="shared" si="92"/>
        <v>0</v>
      </c>
      <c r="S258" s="16">
        <f t="shared" si="93"/>
        <v>-4.166666666666663E-2</v>
      </c>
      <c r="T258" s="22">
        <f t="shared" si="99"/>
        <v>0</v>
      </c>
      <c r="U258" s="21">
        <f t="shared" si="85"/>
        <v>2.083333333333337E-2</v>
      </c>
      <c r="V258" s="22">
        <f t="shared" si="100"/>
        <v>2.083333333333337E-2</v>
      </c>
      <c r="W258" s="24">
        <f t="shared" si="94"/>
        <v>2.083333333333337E-2</v>
      </c>
      <c r="X258" s="21">
        <f t="shared" si="95"/>
        <v>2.083333333333337E-2</v>
      </c>
      <c r="Y258" s="21">
        <f t="shared" si="96"/>
        <v>0.45833333333333331</v>
      </c>
      <c r="Z258" s="69">
        <f t="shared" si="97"/>
        <v>0.45833333333333331</v>
      </c>
      <c r="AA258" s="73">
        <f t="shared" si="98"/>
        <v>0.45833333333333331</v>
      </c>
    </row>
    <row r="259" spans="2:27" ht="15.75" thickBot="1">
      <c r="B259" s="215"/>
      <c r="C259" s="262"/>
      <c r="D259" s="27">
        <v>44088</v>
      </c>
      <c r="E259" s="66" t="s">
        <v>39</v>
      </c>
      <c r="F259" s="3">
        <v>0.33333333333333331</v>
      </c>
      <c r="G259" s="3">
        <v>0.8125</v>
      </c>
      <c r="H259" s="3">
        <v>0</v>
      </c>
      <c r="I259" s="5"/>
      <c r="J259" s="5">
        <f t="shared" si="86"/>
        <v>0</v>
      </c>
      <c r="K259" s="21">
        <f t="shared" si="87"/>
        <v>0.45833333333333331</v>
      </c>
      <c r="L259" s="22">
        <f t="shared" si="83"/>
        <v>0.45833333333333331</v>
      </c>
      <c r="M259" s="22">
        <f t="shared" si="84"/>
        <v>-4.1666666666666685E-2</v>
      </c>
      <c r="N259" s="22">
        <f t="shared" si="88"/>
        <v>0</v>
      </c>
      <c r="O259" s="22">
        <f t="shared" si="89"/>
        <v>0.45833333333333331</v>
      </c>
      <c r="P259" s="22">
        <f t="shared" si="90"/>
        <v>0.45833333333333331</v>
      </c>
      <c r="Q259" s="22">
        <f t="shared" si="91"/>
        <v>0.45833333333333331</v>
      </c>
      <c r="R259" s="23">
        <f t="shared" si="92"/>
        <v>0.45833333333333331</v>
      </c>
      <c r="S259" s="16">
        <f t="shared" si="93"/>
        <v>-4.166666666666663E-2</v>
      </c>
      <c r="T259" s="22">
        <f t="shared" si="99"/>
        <v>0</v>
      </c>
      <c r="U259" s="21">
        <f t="shared" si="85"/>
        <v>2.083333333333337E-2</v>
      </c>
      <c r="V259" s="22">
        <f t="shared" si="100"/>
        <v>2.083333333333337E-2</v>
      </c>
      <c r="W259" s="24">
        <f t="shared" si="94"/>
        <v>2.083333333333337E-2</v>
      </c>
      <c r="X259" s="21">
        <f t="shared" si="95"/>
        <v>2.083333333333337E-2</v>
      </c>
      <c r="Y259" s="21">
        <f t="shared" si="96"/>
        <v>-2.083333333333337E-2</v>
      </c>
      <c r="Z259" s="69">
        <f t="shared" si="97"/>
        <v>2.083333333333337E-2</v>
      </c>
      <c r="AA259" s="73">
        <f t="shared" si="98"/>
        <v>2.083333333333337E-2</v>
      </c>
    </row>
    <row r="260" spans="2:27" ht="15.75" thickBot="1">
      <c r="B260" s="28" t="s">
        <v>9</v>
      </c>
      <c r="C260" s="262"/>
      <c r="D260" s="27">
        <v>44089</v>
      </c>
      <c r="E260" s="66" t="s">
        <v>39</v>
      </c>
      <c r="F260" s="3">
        <v>0.33333333333333331</v>
      </c>
      <c r="G260" s="3">
        <v>0.8125</v>
      </c>
      <c r="H260" s="3">
        <v>0</v>
      </c>
      <c r="I260" s="5"/>
      <c r="J260" s="5">
        <f t="shared" si="86"/>
        <v>0</v>
      </c>
      <c r="K260" s="21">
        <f t="shared" si="87"/>
        <v>0.45833333333333331</v>
      </c>
      <c r="L260" s="22">
        <f t="shared" si="83"/>
        <v>0.45833333333333331</v>
      </c>
      <c r="M260" s="22">
        <f t="shared" si="84"/>
        <v>-4.1666666666666685E-2</v>
      </c>
      <c r="N260" s="22">
        <f t="shared" si="88"/>
        <v>0</v>
      </c>
      <c r="O260" s="22">
        <f t="shared" si="89"/>
        <v>0.45833333333333331</v>
      </c>
      <c r="P260" s="22">
        <f t="shared" si="90"/>
        <v>0.45833333333333331</v>
      </c>
      <c r="Q260" s="22">
        <f t="shared" si="91"/>
        <v>0.45833333333333331</v>
      </c>
      <c r="R260" s="23">
        <f t="shared" si="92"/>
        <v>0.45833333333333331</v>
      </c>
      <c r="S260" s="16">
        <f t="shared" si="93"/>
        <v>-4.166666666666663E-2</v>
      </c>
      <c r="T260" s="22">
        <f t="shared" si="99"/>
        <v>0</v>
      </c>
      <c r="U260" s="21">
        <f t="shared" si="85"/>
        <v>2.083333333333337E-2</v>
      </c>
      <c r="V260" s="22">
        <f t="shared" si="100"/>
        <v>2.083333333333337E-2</v>
      </c>
      <c r="W260" s="24">
        <f t="shared" si="94"/>
        <v>2.083333333333337E-2</v>
      </c>
      <c r="X260" s="21">
        <f t="shared" si="95"/>
        <v>2.083333333333337E-2</v>
      </c>
      <c r="Y260" s="21">
        <f t="shared" si="96"/>
        <v>-2.083333333333337E-2</v>
      </c>
      <c r="Z260" s="69">
        <f t="shared" si="97"/>
        <v>2.083333333333337E-2</v>
      </c>
      <c r="AA260" s="73">
        <f t="shared" si="98"/>
        <v>2.083333333333337E-2</v>
      </c>
    </row>
    <row r="261" spans="2:27" ht="15.75" thickBot="1">
      <c r="B261" s="215">
        <f>SUM(AA246:AA275)</f>
        <v>4.3541666666666679</v>
      </c>
      <c r="C261" s="262"/>
      <c r="D261" s="27">
        <v>44090</v>
      </c>
      <c r="E261" s="66" t="s">
        <v>39</v>
      </c>
      <c r="F261" s="3">
        <v>0.33333333333333331</v>
      </c>
      <c r="G261" s="3">
        <v>0.8125</v>
      </c>
      <c r="H261" s="3">
        <v>0</v>
      </c>
      <c r="I261" s="5"/>
      <c r="J261" s="5">
        <f t="shared" si="86"/>
        <v>0</v>
      </c>
      <c r="K261" s="21">
        <f t="shared" si="87"/>
        <v>0.45833333333333331</v>
      </c>
      <c r="L261" s="22">
        <f t="shared" si="83"/>
        <v>0.45833333333333331</v>
      </c>
      <c r="M261" s="22">
        <f t="shared" si="84"/>
        <v>-4.1666666666666685E-2</v>
      </c>
      <c r="N261" s="22">
        <f t="shared" si="88"/>
        <v>0</v>
      </c>
      <c r="O261" s="22">
        <f t="shared" si="89"/>
        <v>0.45833333333333331</v>
      </c>
      <c r="P261" s="22">
        <f t="shared" si="90"/>
        <v>0.45833333333333331</v>
      </c>
      <c r="Q261" s="22">
        <f t="shared" si="91"/>
        <v>0.45833333333333331</v>
      </c>
      <c r="R261" s="23">
        <f t="shared" si="92"/>
        <v>0.45833333333333331</v>
      </c>
      <c r="S261" s="16">
        <f t="shared" si="93"/>
        <v>-4.166666666666663E-2</v>
      </c>
      <c r="T261" s="22">
        <f t="shared" si="99"/>
        <v>0</v>
      </c>
      <c r="U261" s="21">
        <f t="shared" si="85"/>
        <v>2.083333333333337E-2</v>
      </c>
      <c r="V261" s="22">
        <f t="shared" si="100"/>
        <v>2.083333333333337E-2</v>
      </c>
      <c r="W261" s="24">
        <f t="shared" si="94"/>
        <v>2.083333333333337E-2</v>
      </c>
      <c r="X261" s="21">
        <f t="shared" si="95"/>
        <v>2.083333333333337E-2</v>
      </c>
      <c r="Y261" s="21">
        <f t="shared" si="96"/>
        <v>-2.083333333333337E-2</v>
      </c>
      <c r="Z261" s="69">
        <f t="shared" si="97"/>
        <v>2.083333333333337E-2</v>
      </c>
      <c r="AA261" s="73">
        <f t="shared" si="98"/>
        <v>2.083333333333337E-2</v>
      </c>
    </row>
    <row r="262" spans="2:27" ht="15.75" thickBot="1">
      <c r="B262" s="215"/>
      <c r="C262" s="262"/>
      <c r="D262" s="27">
        <v>44091</v>
      </c>
      <c r="E262" s="66" t="s">
        <v>39</v>
      </c>
      <c r="F262" s="3">
        <v>0.33333333333333331</v>
      </c>
      <c r="G262" s="3">
        <v>0.8125</v>
      </c>
      <c r="H262" s="3">
        <v>0</v>
      </c>
      <c r="I262" s="5"/>
      <c r="J262" s="5">
        <f t="shared" si="86"/>
        <v>0</v>
      </c>
      <c r="K262" s="21">
        <f t="shared" si="87"/>
        <v>0.45833333333333331</v>
      </c>
      <c r="L262" s="22">
        <f t="shared" si="83"/>
        <v>0.45833333333333331</v>
      </c>
      <c r="M262" s="22">
        <f t="shared" si="84"/>
        <v>-4.1666666666666685E-2</v>
      </c>
      <c r="N262" s="22">
        <f t="shared" si="88"/>
        <v>0</v>
      </c>
      <c r="O262" s="22">
        <f t="shared" si="89"/>
        <v>0.45833333333333331</v>
      </c>
      <c r="P262" s="22">
        <f t="shared" si="90"/>
        <v>0.45833333333333331</v>
      </c>
      <c r="Q262" s="22">
        <f t="shared" si="91"/>
        <v>0.45833333333333331</v>
      </c>
      <c r="R262" s="23">
        <f t="shared" si="92"/>
        <v>0.45833333333333331</v>
      </c>
      <c r="S262" s="16">
        <f t="shared" si="93"/>
        <v>-4.166666666666663E-2</v>
      </c>
      <c r="T262" s="22">
        <f t="shared" si="99"/>
        <v>0</v>
      </c>
      <c r="U262" s="21">
        <f t="shared" si="85"/>
        <v>2.083333333333337E-2</v>
      </c>
      <c r="V262" s="22">
        <f t="shared" si="100"/>
        <v>2.083333333333337E-2</v>
      </c>
      <c r="W262" s="24">
        <f t="shared" si="94"/>
        <v>2.083333333333337E-2</v>
      </c>
      <c r="X262" s="21">
        <f t="shared" si="95"/>
        <v>2.083333333333337E-2</v>
      </c>
      <c r="Y262" s="21">
        <f t="shared" si="96"/>
        <v>-2.083333333333337E-2</v>
      </c>
      <c r="Z262" s="69">
        <f t="shared" si="97"/>
        <v>2.083333333333337E-2</v>
      </c>
      <c r="AA262" s="73">
        <f t="shared" si="98"/>
        <v>2.083333333333337E-2</v>
      </c>
    </row>
    <row r="263" spans="2:27" ht="15.75" thickBot="1">
      <c r="B263" s="215"/>
      <c r="C263" s="262"/>
      <c r="D263" s="27">
        <v>44092</v>
      </c>
      <c r="E263" s="66" t="s">
        <v>39</v>
      </c>
      <c r="F263" s="3">
        <v>0.33333333333333331</v>
      </c>
      <c r="G263" s="3">
        <v>0.8125</v>
      </c>
      <c r="H263" s="3">
        <v>0</v>
      </c>
      <c r="I263" s="5"/>
      <c r="J263" s="5">
        <f t="shared" si="86"/>
        <v>0</v>
      </c>
      <c r="K263" s="21">
        <f t="shared" si="87"/>
        <v>0.45833333333333331</v>
      </c>
      <c r="L263" s="22">
        <f t="shared" si="83"/>
        <v>0.45833333333333331</v>
      </c>
      <c r="M263" s="22">
        <f t="shared" si="84"/>
        <v>-4.1666666666666685E-2</v>
      </c>
      <c r="N263" s="22">
        <f t="shared" si="88"/>
        <v>0</v>
      </c>
      <c r="O263" s="22">
        <f t="shared" si="89"/>
        <v>0.45833333333333331</v>
      </c>
      <c r="P263" s="22">
        <f t="shared" si="90"/>
        <v>0.45833333333333331</v>
      </c>
      <c r="Q263" s="22">
        <f t="shared" si="91"/>
        <v>0.45833333333333331</v>
      </c>
      <c r="R263" s="23">
        <f t="shared" si="92"/>
        <v>0.45833333333333331</v>
      </c>
      <c r="S263" s="16">
        <f t="shared" si="93"/>
        <v>-4.166666666666663E-2</v>
      </c>
      <c r="T263" s="22">
        <f t="shared" si="99"/>
        <v>0</v>
      </c>
      <c r="U263" s="21">
        <f t="shared" si="85"/>
        <v>2.083333333333337E-2</v>
      </c>
      <c r="V263" s="22">
        <f t="shared" si="100"/>
        <v>2.083333333333337E-2</v>
      </c>
      <c r="W263" s="24">
        <f t="shared" si="94"/>
        <v>2.083333333333337E-2</v>
      </c>
      <c r="X263" s="21">
        <f t="shared" si="95"/>
        <v>2.083333333333337E-2</v>
      </c>
      <c r="Y263" s="21">
        <f t="shared" si="96"/>
        <v>-2.083333333333337E-2</v>
      </c>
      <c r="Z263" s="69">
        <f t="shared" si="97"/>
        <v>2.083333333333337E-2</v>
      </c>
      <c r="AA263" s="73">
        <f t="shared" si="98"/>
        <v>2.083333333333337E-2</v>
      </c>
    </row>
    <row r="264" spans="2:27" ht="15.75" thickBot="1">
      <c r="B264" s="215"/>
      <c r="C264" s="262"/>
      <c r="D264" s="20">
        <v>44093</v>
      </c>
      <c r="E264" s="66" t="s">
        <v>39</v>
      </c>
      <c r="F264" s="3">
        <v>0.25</v>
      </c>
      <c r="G264" s="3">
        <v>0.8125</v>
      </c>
      <c r="H264" s="3">
        <v>0</v>
      </c>
      <c r="I264" s="5">
        <f>(O264+X264)</f>
        <v>0.5625</v>
      </c>
      <c r="J264" s="5">
        <f t="shared" si="86"/>
        <v>0.5625</v>
      </c>
      <c r="K264" s="21">
        <f t="shared" si="87"/>
        <v>0.49999999999999994</v>
      </c>
      <c r="L264" s="22">
        <f t="shared" si="83"/>
        <v>0.49999999999999994</v>
      </c>
      <c r="M264" s="22">
        <f t="shared" si="84"/>
        <v>-5.5511151231257827E-17</v>
      </c>
      <c r="N264" s="22">
        <f t="shared" si="88"/>
        <v>0</v>
      </c>
      <c r="O264" s="22">
        <f t="shared" si="89"/>
        <v>0.49999999999999994</v>
      </c>
      <c r="P264" s="22">
        <f t="shared" si="90"/>
        <v>-6.2500000000000056E-2</v>
      </c>
      <c r="Q264" s="22">
        <f t="shared" si="91"/>
        <v>0</v>
      </c>
      <c r="R264" s="23">
        <f t="shared" si="92"/>
        <v>0</v>
      </c>
      <c r="S264" s="16">
        <f t="shared" si="93"/>
        <v>4.1666666666666685E-2</v>
      </c>
      <c r="T264" s="22">
        <f t="shared" si="99"/>
        <v>4.1666666666666685E-2</v>
      </c>
      <c r="U264" s="21">
        <f t="shared" si="85"/>
        <v>2.083333333333337E-2</v>
      </c>
      <c r="V264" s="22">
        <f t="shared" si="100"/>
        <v>2.083333333333337E-2</v>
      </c>
      <c r="W264" s="24">
        <f t="shared" si="94"/>
        <v>6.2500000000000056E-2</v>
      </c>
      <c r="X264" s="21">
        <f t="shared" si="95"/>
        <v>6.2500000000000056E-2</v>
      </c>
      <c r="Y264" s="21">
        <f t="shared" si="96"/>
        <v>0.49999999999999994</v>
      </c>
      <c r="Z264" s="69">
        <f t="shared" si="97"/>
        <v>0.49999999999999994</v>
      </c>
      <c r="AA264" s="73">
        <f t="shared" si="98"/>
        <v>0.49999999999999994</v>
      </c>
    </row>
    <row r="265" spans="2:27" ht="15.75" thickBot="1">
      <c r="B265" s="215"/>
      <c r="C265" s="262"/>
      <c r="D265" s="20">
        <v>44094</v>
      </c>
      <c r="E265" s="66" t="s">
        <v>39</v>
      </c>
      <c r="F265" s="3">
        <v>0.33333333333333331</v>
      </c>
      <c r="G265" s="3">
        <v>0.8125</v>
      </c>
      <c r="H265" s="3">
        <v>0</v>
      </c>
      <c r="I265" s="5">
        <f>(O265+X265)</f>
        <v>0.47916666666666669</v>
      </c>
      <c r="J265" s="5">
        <f t="shared" si="86"/>
        <v>0.47916666666666669</v>
      </c>
      <c r="K265" s="21">
        <f t="shared" si="87"/>
        <v>0.45833333333333331</v>
      </c>
      <c r="L265" s="22">
        <f t="shared" si="83"/>
        <v>0.45833333333333331</v>
      </c>
      <c r="M265" s="22">
        <f t="shared" si="84"/>
        <v>-4.1666666666666685E-2</v>
      </c>
      <c r="N265" s="22">
        <f t="shared" si="88"/>
        <v>0</v>
      </c>
      <c r="O265" s="22">
        <f t="shared" si="89"/>
        <v>0.45833333333333331</v>
      </c>
      <c r="P265" s="22">
        <f t="shared" si="90"/>
        <v>-2.083333333333337E-2</v>
      </c>
      <c r="Q265" s="22">
        <f t="shared" si="91"/>
        <v>0</v>
      </c>
      <c r="R265" s="23">
        <f t="shared" si="92"/>
        <v>0</v>
      </c>
      <c r="S265" s="16">
        <f t="shared" si="93"/>
        <v>-4.166666666666663E-2</v>
      </c>
      <c r="T265" s="22">
        <f t="shared" si="99"/>
        <v>0</v>
      </c>
      <c r="U265" s="21">
        <f t="shared" si="85"/>
        <v>2.083333333333337E-2</v>
      </c>
      <c r="V265" s="22">
        <f t="shared" si="100"/>
        <v>2.083333333333337E-2</v>
      </c>
      <c r="W265" s="24">
        <f t="shared" si="94"/>
        <v>2.083333333333337E-2</v>
      </c>
      <c r="X265" s="21">
        <f t="shared" si="95"/>
        <v>2.083333333333337E-2</v>
      </c>
      <c r="Y265" s="21">
        <f t="shared" si="96"/>
        <v>0.45833333333333331</v>
      </c>
      <c r="Z265" s="69">
        <f t="shared" si="97"/>
        <v>0.45833333333333331</v>
      </c>
      <c r="AA265" s="73">
        <f t="shared" si="98"/>
        <v>0.45833333333333331</v>
      </c>
    </row>
    <row r="266" spans="2:27" ht="15.75" thickBot="1">
      <c r="B266" s="215"/>
      <c r="C266" s="262"/>
      <c r="D266" s="27">
        <v>44095</v>
      </c>
      <c r="E266" s="66" t="s">
        <v>39</v>
      </c>
      <c r="F266" s="3">
        <v>0.33333333333333331</v>
      </c>
      <c r="G266" s="3">
        <v>0.8125</v>
      </c>
      <c r="H266" s="3">
        <v>0</v>
      </c>
      <c r="I266" s="5"/>
      <c r="J266" s="5">
        <f t="shared" si="86"/>
        <v>0</v>
      </c>
      <c r="K266" s="21">
        <f t="shared" si="87"/>
        <v>0.45833333333333331</v>
      </c>
      <c r="L266" s="22">
        <f t="shared" si="83"/>
        <v>0.45833333333333331</v>
      </c>
      <c r="M266" s="22">
        <f t="shared" si="84"/>
        <v>-4.1666666666666685E-2</v>
      </c>
      <c r="N266" s="22">
        <f t="shared" si="88"/>
        <v>0</v>
      </c>
      <c r="O266" s="22">
        <f t="shared" si="89"/>
        <v>0.45833333333333331</v>
      </c>
      <c r="P266" s="22">
        <f t="shared" si="90"/>
        <v>0.45833333333333331</v>
      </c>
      <c r="Q266" s="22">
        <f t="shared" si="91"/>
        <v>0.45833333333333331</v>
      </c>
      <c r="R266" s="23">
        <f t="shared" si="92"/>
        <v>0.45833333333333331</v>
      </c>
      <c r="S266" s="16">
        <f t="shared" si="93"/>
        <v>-4.166666666666663E-2</v>
      </c>
      <c r="T266" s="22">
        <f t="shared" si="99"/>
        <v>0</v>
      </c>
      <c r="U266" s="21">
        <f t="shared" si="85"/>
        <v>2.083333333333337E-2</v>
      </c>
      <c r="V266" s="22">
        <f t="shared" si="100"/>
        <v>2.083333333333337E-2</v>
      </c>
      <c r="W266" s="24">
        <f t="shared" si="94"/>
        <v>2.083333333333337E-2</v>
      </c>
      <c r="X266" s="21">
        <f t="shared" si="95"/>
        <v>2.083333333333337E-2</v>
      </c>
      <c r="Y266" s="21">
        <f t="shared" si="96"/>
        <v>-2.083333333333337E-2</v>
      </c>
      <c r="Z266" s="69">
        <f t="shared" si="97"/>
        <v>2.083333333333337E-2</v>
      </c>
      <c r="AA266" s="73">
        <f t="shared" si="98"/>
        <v>2.083333333333337E-2</v>
      </c>
    </row>
    <row r="267" spans="2:27" ht="15.75" thickBot="1">
      <c r="B267" s="215"/>
      <c r="C267" s="262"/>
      <c r="D267" s="27">
        <v>44096</v>
      </c>
      <c r="E267" s="66" t="s">
        <v>39</v>
      </c>
      <c r="F267" s="3">
        <v>0.33333333333333331</v>
      </c>
      <c r="G267" s="3">
        <v>0.8125</v>
      </c>
      <c r="H267" s="3">
        <v>0</v>
      </c>
      <c r="I267" s="5"/>
      <c r="J267" s="5">
        <f t="shared" si="86"/>
        <v>0</v>
      </c>
      <c r="K267" s="21">
        <f t="shared" si="87"/>
        <v>0.45833333333333331</v>
      </c>
      <c r="L267" s="22">
        <f t="shared" si="83"/>
        <v>0.45833333333333331</v>
      </c>
      <c r="M267" s="22">
        <f t="shared" si="84"/>
        <v>-4.1666666666666685E-2</v>
      </c>
      <c r="N267" s="22">
        <f t="shared" si="88"/>
        <v>0</v>
      </c>
      <c r="O267" s="22">
        <f t="shared" si="89"/>
        <v>0.45833333333333331</v>
      </c>
      <c r="P267" s="22">
        <f t="shared" si="90"/>
        <v>0.45833333333333331</v>
      </c>
      <c r="Q267" s="22">
        <f t="shared" si="91"/>
        <v>0.45833333333333331</v>
      </c>
      <c r="R267" s="23">
        <f t="shared" si="92"/>
        <v>0.45833333333333331</v>
      </c>
      <c r="S267" s="16">
        <f t="shared" si="93"/>
        <v>-4.166666666666663E-2</v>
      </c>
      <c r="T267" s="22">
        <f t="shared" si="99"/>
        <v>0</v>
      </c>
      <c r="U267" s="21">
        <f t="shared" si="85"/>
        <v>2.083333333333337E-2</v>
      </c>
      <c r="V267" s="22">
        <f t="shared" si="100"/>
        <v>2.083333333333337E-2</v>
      </c>
      <c r="W267" s="24">
        <f t="shared" si="94"/>
        <v>2.083333333333337E-2</v>
      </c>
      <c r="X267" s="21">
        <f t="shared" si="95"/>
        <v>2.083333333333337E-2</v>
      </c>
      <c r="Y267" s="21">
        <f t="shared" si="96"/>
        <v>-2.083333333333337E-2</v>
      </c>
      <c r="Z267" s="69">
        <f t="shared" si="97"/>
        <v>2.083333333333337E-2</v>
      </c>
      <c r="AA267" s="73">
        <f t="shared" si="98"/>
        <v>2.083333333333337E-2</v>
      </c>
    </row>
    <row r="268" spans="2:27" ht="15.75" thickBot="1">
      <c r="B268" s="215"/>
      <c r="C268" s="262"/>
      <c r="D268" s="27">
        <v>44097</v>
      </c>
      <c r="E268" s="66" t="s">
        <v>39</v>
      </c>
      <c r="F268" s="3">
        <v>0.33333333333333331</v>
      </c>
      <c r="G268" s="3">
        <v>0.8125</v>
      </c>
      <c r="H268" s="3">
        <v>0</v>
      </c>
      <c r="I268" s="5"/>
      <c r="J268" s="5">
        <f t="shared" si="86"/>
        <v>0</v>
      </c>
      <c r="K268" s="21">
        <f t="shared" si="87"/>
        <v>0.45833333333333331</v>
      </c>
      <c r="L268" s="22">
        <f t="shared" si="83"/>
        <v>0.45833333333333331</v>
      </c>
      <c r="M268" s="22">
        <f t="shared" si="84"/>
        <v>-4.1666666666666685E-2</v>
      </c>
      <c r="N268" s="22">
        <f t="shared" si="88"/>
        <v>0</v>
      </c>
      <c r="O268" s="22">
        <f t="shared" si="89"/>
        <v>0.45833333333333331</v>
      </c>
      <c r="P268" s="22">
        <f t="shared" si="90"/>
        <v>0.45833333333333331</v>
      </c>
      <c r="Q268" s="22">
        <f t="shared" si="91"/>
        <v>0.45833333333333331</v>
      </c>
      <c r="R268" s="23">
        <f t="shared" si="92"/>
        <v>0.45833333333333331</v>
      </c>
      <c r="S268" s="16">
        <f t="shared" si="93"/>
        <v>-4.166666666666663E-2</v>
      </c>
      <c r="T268" s="22">
        <f t="shared" si="99"/>
        <v>0</v>
      </c>
      <c r="U268" s="21">
        <f t="shared" si="85"/>
        <v>2.083333333333337E-2</v>
      </c>
      <c r="V268" s="22">
        <f t="shared" si="100"/>
        <v>2.083333333333337E-2</v>
      </c>
      <c r="W268" s="24">
        <f t="shared" si="94"/>
        <v>2.083333333333337E-2</v>
      </c>
      <c r="X268" s="21">
        <f t="shared" si="95"/>
        <v>2.083333333333337E-2</v>
      </c>
      <c r="Y268" s="21">
        <f t="shared" si="96"/>
        <v>-2.083333333333337E-2</v>
      </c>
      <c r="Z268" s="69">
        <f t="shared" si="97"/>
        <v>2.083333333333337E-2</v>
      </c>
      <c r="AA268" s="73">
        <f t="shared" si="98"/>
        <v>2.083333333333337E-2</v>
      </c>
    </row>
    <row r="269" spans="2:27" ht="15.75" thickBot="1">
      <c r="B269" s="215"/>
      <c r="C269" s="262"/>
      <c r="D269" s="27">
        <v>44098</v>
      </c>
      <c r="E269" s="66" t="s">
        <v>39</v>
      </c>
      <c r="F269" s="3">
        <v>0.33333333333333331</v>
      </c>
      <c r="G269" s="3">
        <v>0.8125</v>
      </c>
      <c r="H269" s="3">
        <v>0</v>
      </c>
      <c r="I269" s="5"/>
      <c r="J269" s="5">
        <f t="shared" si="86"/>
        <v>0</v>
      </c>
      <c r="K269" s="21">
        <f t="shared" si="87"/>
        <v>0.45833333333333331</v>
      </c>
      <c r="L269" s="22">
        <f t="shared" si="83"/>
        <v>0.45833333333333331</v>
      </c>
      <c r="M269" s="22">
        <f t="shared" si="84"/>
        <v>-4.1666666666666685E-2</v>
      </c>
      <c r="N269" s="22">
        <f t="shared" si="88"/>
        <v>0</v>
      </c>
      <c r="O269" s="22">
        <f t="shared" si="89"/>
        <v>0.45833333333333331</v>
      </c>
      <c r="P269" s="22">
        <f t="shared" si="90"/>
        <v>0.45833333333333331</v>
      </c>
      <c r="Q269" s="22">
        <f t="shared" si="91"/>
        <v>0.45833333333333331</v>
      </c>
      <c r="R269" s="23">
        <f t="shared" si="92"/>
        <v>0.45833333333333331</v>
      </c>
      <c r="S269" s="16">
        <f t="shared" si="93"/>
        <v>-4.166666666666663E-2</v>
      </c>
      <c r="T269" s="22">
        <f t="shared" si="99"/>
        <v>0</v>
      </c>
      <c r="U269" s="21">
        <f t="shared" si="85"/>
        <v>2.083333333333337E-2</v>
      </c>
      <c r="V269" s="22">
        <f t="shared" si="100"/>
        <v>2.083333333333337E-2</v>
      </c>
      <c r="W269" s="24">
        <f t="shared" si="94"/>
        <v>2.083333333333337E-2</v>
      </c>
      <c r="X269" s="21">
        <f t="shared" si="95"/>
        <v>2.083333333333337E-2</v>
      </c>
      <c r="Y269" s="21">
        <f t="shared" si="96"/>
        <v>-2.083333333333337E-2</v>
      </c>
      <c r="Z269" s="69">
        <f t="shared" si="97"/>
        <v>2.083333333333337E-2</v>
      </c>
      <c r="AA269" s="73">
        <f t="shared" si="98"/>
        <v>2.083333333333337E-2</v>
      </c>
    </row>
    <row r="270" spans="2:27" ht="15.75" thickBot="1">
      <c r="B270" s="215"/>
      <c r="C270" s="262"/>
      <c r="D270" s="27">
        <v>44099</v>
      </c>
      <c r="E270" s="66" t="s">
        <v>39</v>
      </c>
      <c r="F270" s="3">
        <v>0.33333333333333331</v>
      </c>
      <c r="G270" s="3">
        <v>0.8125</v>
      </c>
      <c r="H270" s="3">
        <v>0</v>
      </c>
      <c r="I270" s="5"/>
      <c r="J270" s="5">
        <f t="shared" si="86"/>
        <v>0</v>
      </c>
      <c r="K270" s="21">
        <f t="shared" si="87"/>
        <v>0.45833333333333331</v>
      </c>
      <c r="L270" s="22">
        <f t="shared" si="83"/>
        <v>0.45833333333333331</v>
      </c>
      <c r="M270" s="22">
        <f t="shared" si="84"/>
        <v>-4.1666666666666685E-2</v>
      </c>
      <c r="N270" s="22">
        <f t="shared" si="88"/>
        <v>0</v>
      </c>
      <c r="O270" s="22">
        <f t="shared" si="89"/>
        <v>0.45833333333333331</v>
      </c>
      <c r="P270" s="22">
        <f t="shared" si="90"/>
        <v>0.45833333333333331</v>
      </c>
      <c r="Q270" s="22">
        <f t="shared" si="91"/>
        <v>0.45833333333333331</v>
      </c>
      <c r="R270" s="23">
        <f t="shared" si="92"/>
        <v>0.45833333333333331</v>
      </c>
      <c r="S270" s="16">
        <f t="shared" si="93"/>
        <v>-4.166666666666663E-2</v>
      </c>
      <c r="T270" s="22">
        <f t="shared" si="99"/>
        <v>0</v>
      </c>
      <c r="U270" s="21">
        <f t="shared" si="85"/>
        <v>2.083333333333337E-2</v>
      </c>
      <c r="V270" s="22">
        <f t="shared" si="100"/>
        <v>2.083333333333337E-2</v>
      </c>
      <c r="W270" s="24">
        <f t="shared" si="94"/>
        <v>2.083333333333337E-2</v>
      </c>
      <c r="X270" s="21">
        <f t="shared" si="95"/>
        <v>2.083333333333337E-2</v>
      </c>
      <c r="Y270" s="21">
        <f t="shared" si="96"/>
        <v>-2.083333333333337E-2</v>
      </c>
      <c r="Z270" s="69">
        <f t="shared" si="97"/>
        <v>2.083333333333337E-2</v>
      </c>
      <c r="AA270" s="73">
        <f t="shared" si="98"/>
        <v>2.083333333333337E-2</v>
      </c>
    </row>
    <row r="271" spans="2:27" ht="15.75" thickBot="1">
      <c r="B271" s="215"/>
      <c r="C271" s="262"/>
      <c r="D271" s="20">
        <v>44100</v>
      </c>
      <c r="E271" s="66" t="s">
        <v>39</v>
      </c>
      <c r="F271" s="3">
        <v>0.25</v>
      </c>
      <c r="G271" s="3">
        <v>0.8125</v>
      </c>
      <c r="H271" s="3">
        <v>0</v>
      </c>
      <c r="I271" s="5">
        <f>(O271+X271)</f>
        <v>0.5625</v>
      </c>
      <c r="J271" s="5">
        <f t="shared" si="86"/>
        <v>0.5625</v>
      </c>
      <c r="K271" s="21">
        <f t="shared" si="87"/>
        <v>0.49999999999999994</v>
      </c>
      <c r="L271" s="22">
        <f t="shared" si="83"/>
        <v>0.49999999999999994</v>
      </c>
      <c r="M271" s="22">
        <f t="shared" si="84"/>
        <v>-5.5511151231257827E-17</v>
      </c>
      <c r="N271" s="22">
        <f t="shared" si="88"/>
        <v>0</v>
      </c>
      <c r="O271" s="22">
        <f t="shared" si="89"/>
        <v>0.49999999999999994</v>
      </c>
      <c r="P271" s="22">
        <f t="shared" si="90"/>
        <v>-6.2500000000000056E-2</v>
      </c>
      <c r="Q271" s="22">
        <f t="shared" si="91"/>
        <v>0</v>
      </c>
      <c r="R271" s="23">
        <f t="shared" si="92"/>
        <v>0</v>
      </c>
      <c r="S271" s="16">
        <f t="shared" si="93"/>
        <v>4.1666666666666685E-2</v>
      </c>
      <c r="T271" s="22">
        <f t="shared" si="99"/>
        <v>4.1666666666666685E-2</v>
      </c>
      <c r="U271" s="21">
        <f t="shared" si="85"/>
        <v>2.083333333333337E-2</v>
      </c>
      <c r="V271" s="22">
        <f t="shared" si="100"/>
        <v>2.083333333333337E-2</v>
      </c>
      <c r="W271" s="24">
        <f t="shared" si="94"/>
        <v>6.2500000000000056E-2</v>
      </c>
      <c r="X271" s="21">
        <f t="shared" si="95"/>
        <v>6.2500000000000056E-2</v>
      </c>
      <c r="Y271" s="21">
        <f t="shared" si="96"/>
        <v>0.49999999999999994</v>
      </c>
      <c r="Z271" s="69">
        <f t="shared" si="97"/>
        <v>0.49999999999999994</v>
      </c>
      <c r="AA271" s="73">
        <f t="shared" si="98"/>
        <v>0.49999999999999994</v>
      </c>
    </row>
    <row r="272" spans="2:27" ht="15.75" thickBot="1">
      <c r="B272" s="215"/>
      <c r="C272" s="262"/>
      <c r="D272" s="20">
        <v>44101</v>
      </c>
      <c r="E272" s="66" t="s">
        <v>39</v>
      </c>
      <c r="F272" s="3">
        <v>0.33333333333333331</v>
      </c>
      <c r="G272" s="3">
        <v>0.8125</v>
      </c>
      <c r="H272" s="3">
        <v>0</v>
      </c>
      <c r="I272" s="5">
        <f>(O272+X272)</f>
        <v>0.47916666666666669</v>
      </c>
      <c r="J272" s="5">
        <f t="shared" si="86"/>
        <v>0.47916666666666669</v>
      </c>
      <c r="K272" s="21">
        <f t="shared" si="87"/>
        <v>0.45833333333333331</v>
      </c>
      <c r="L272" s="22">
        <f t="shared" si="83"/>
        <v>0.45833333333333331</v>
      </c>
      <c r="M272" s="22">
        <f t="shared" si="84"/>
        <v>-4.1666666666666685E-2</v>
      </c>
      <c r="N272" s="22">
        <f t="shared" si="88"/>
        <v>0</v>
      </c>
      <c r="O272" s="22">
        <f t="shared" si="89"/>
        <v>0.45833333333333331</v>
      </c>
      <c r="P272" s="22">
        <f t="shared" si="90"/>
        <v>-2.083333333333337E-2</v>
      </c>
      <c r="Q272" s="22">
        <f t="shared" si="91"/>
        <v>0</v>
      </c>
      <c r="R272" s="23">
        <f t="shared" si="92"/>
        <v>0</v>
      </c>
      <c r="S272" s="16">
        <f t="shared" si="93"/>
        <v>-4.166666666666663E-2</v>
      </c>
      <c r="T272" s="22">
        <f t="shared" si="99"/>
        <v>0</v>
      </c>
      <c r="U272" s="21">
        <f t="shared" si="85"/>
        <v>2.083333333333337E-2</v>
      </c>
      <c r="V272" s="22">
        <f t="shared" si="100"/>
        <v>2.083333333333337E-2</v>
      </c>
      <c r="W272" s="24">
        <f t="shared" si="94"/>
        <v>2.083333333333337E-2</v>
      </c>
      <c r="X272" s="21">
        <f t="shared" si="95"/>
        <v>2.083333333333337E-2</v>
      </c>
      <c r="Y272" s="21">
        <f t="shared" si="96"/>
        <v>0.45833333333333331</v>
      </c>
      <c r="Z272" s="69">
        <f t="shared" si="97"/>
        <v>0.45833333333333331</v>
      </c>
      <c r="AA272" s="73">
        <f t="shared" si="98"/>
        <v>0.45833333333333331</v>
      </c>
    </row>
    <row r="273" spans="2:27" ht="15.75" thickBot="1">
      <c r="B273" s="215"/>
      <c r="C273" s="262"/>
      <c r="D273" s="27">
        <v>44102</v>
      </c>
      <c r="E273" s="66" t="s">
        <v>39</v>
      </c>
      <c r="F273" s="3">
        <v>0.33333333333333331</v>
      </c>
      <c r="G273" s="3">
        <v>0.8125</v>
      </c>
      <c r="H273" s="3">
        <v>0</v>
      </c>
      <c r="I273" s="5"/>
      <c r="J273" s="5">
        <f t="shared" si="86"/>
        <v>0</v>
      </c>
      <c r="K273" s="21">
        <f t="shared" si="87"/>
        <v>0.45833333333333331</v>
      </c>
      <c r="L273" s="22">
        <f t="shared" si="83"/>
        <v>0.45833333333333331</v>
      </c>
      <c r="M273" s="22">
        <f t="shared" si="84"/>
        <v>-4.1666666666666685E-2</v>
      </c>
      <c r="N273" s="22">
        <f t="shared" si="88"/>
        <v>0</v>
      </c>
      <c r="O273" s="22">
        <f t="shared" si="89"/>
        <v>0.45833333333333331</v>
      </c>
      <c r="P273" s="22">
        <f t="shared" si="90"/>
        <v>0.45833333333333331</v>
      </c>
      <c r="Q273" s="22">
        <f t="shared" si="91"/>
        <v>0.45833333333333331</v>
      </c>
      <c r="R273" s="23">
        <f t="shared" si="92"/>
        <v>0.45833333333333331</v>
      </c>
      <c r="S273" s="16">
        <f t="shared" si="93"/>
        <v>-4.166666666666663E-2</v>
      </c>
      <c r="T273" s="22">
        <f t="shared" si="99"/>
        <v>0</v>
      </c>
      <c r="U273" s="21">
        <f t="shared" si="85"/>
        <v>2.083333333333337E-2</v>
      </c>
      <c r="V273" s="22">
        <f t="shared" si="100"/>
        <v>2.083333333333337E-2</v>
      </c>
      <c r="W273" s="24">
        <f t="shared" si="94"/>
        <v>2.083333333333337E-2</v>
      </c>
      <c r="X273" s="21">
        <f t="shared" si="95"/>
        <v>2.083333333333337E-2</v>
      </c>
      <c r="Y273" s="21">
        <f t="shared" si="96"/>
        <v>-2.083333333333337E-2</v>
      </c>
      <c r="Z273" s="69">
        <f t="shared" si="97"/>
        <v>2.083333333333337E-2</v>
      </c>
      <c r="AA273" s="73">
        <f t="shared" si="98"/>
        <v>2.083333333333337E-2</v>
      </c>
    </row>
    <row r="274" spans="2:27" ht="15.75" thickBot="1">
      <c r="B274" s="215"/>
      <c r="C274" s="262"/>
      <c r="D274" s="27">
        <v>44103</v>
      </c>
      <c r="E274" s="66" t="s">
        <v>39</v>
      </c>
      <c r="F274" s="3">
        <v>0.33333333333333331</v>
      </c>
      <c r="G274" s="3">
        <v>0.8125</v>
      </c>
      <c r="H274" s="3">
        <v>0</v>
      </c>
      <c r="I274" s="5"/>
      <c r="J274" s="5">
        <f t="shared" si="86"/>
        <v>0</v>
      </c>
      <c r="K274" s="21">
        <f t="shared" si="87"/>
        <v>0.45833333333333331</v>
      </c>
      <c r="L274" s="22">
        <f t="shared" si="83"/>
        <v>0.45833333333333331</v>
      </c>
      <c r="M274" s="22">
        <f t="shared" si="84"/>
        <v>-4.1666666666666685E-2</v>
      </c>
      <c r="N274" s="22">
        <f t="shared" si="88"/>
        <v>0</v>
      </c>
      <c r="O274" s="22">
        <f t="shared" si="89"/>
        <v>0.45833333333333331</v>
      </c>
      <c r="P274" s="22">
        <f t="shared" si="90"/>
        <v>0.45833333333333331</v>
      </c>
      <c r="Q274" s="22">
        <f t="shared" si="91"/>
        <v>0.45833333333333331</v>
      </c>
      <c r="R274" s="23">
        <f t="shared" si="92"/>
        <v>0.45833333333333331</v>
      </c>
      <c r="S274" s="16">
        <f t="shared" si="93"/>
        <v>-4.166666666666663E-2</v>
      </c>
      <c r="T274" s="22">
        <f t="shared" si="99"/>
        <v>0</v>
      </c>
      <c r="U274" s="21">
        <f t="shared" si="85"/>
        <v>2.083333333333337E-2</v>
      </c>
      <c r="V274" s="22">
        <f t="shared" si="100"/>
        <v>2.083333333333337E-2</v>
      </c>
      <c r="W274" s="24">
        <f t="shared" si="94"/>
        <v>2.083333333333337E-2</v>
      </c>
      <c r="X274" s="21">
        <f t="shared" si="95"/>
        <v>2.083333333333337E-2</v>
      </c>
      <c r="Y274" s="21">
        <f t="shared" si="96"/>
        <v>-2.083333333333337E-2</v>
      </c>
      <c r="Z274" s="69">
        <f t="shared" si="97"/>
        <v>2.083333333333337E-2</v>
      </c>
      <c r="AA274" s="73">
        <f t="shared" si="98"/>
        <v>2.083333333333337E-2</v>
      </c>
    </row>
    <row r="275" spans="2:27" ht="15.75" thickBot="1">
      <c r="B275" s="268"/>
      <c r="C275" s="267"/>
      <c r="D275" s="52">
        <v>44104</v>
      </c>
      <c r="E275" s="75" t="s">
        <v>39</v>
      </c>
      <c r="F275" s="53">
        <v>0.33333333333333331</v>
      </c>
      <c r="G275" s="53">
        <v>0.8125</v>
      </c>
      <c r="H275" s="53">
        <v>0</v>
      </c>
      <c r="I275" s="54"/>
      <c r="J275" s="54">
        <f t="shared" si="86"/>
        <v>0</v>
      </c>
      <c r="K275" s="55">
        <f t="shared" si="87"/>
        <v>0.45833333333333331</v>
      </c>
      <c r="L275" s="10">
        <f t="shared" si="83"/>
        <v>0.45833333333333331</v>
      </c>
      <c r="M275" s="10">
        <f t="shared" si="84"/>
        <v>-4.1666666666666685E-2</v>
      </c>
      <c r="N275" s="10">
        <f t="shared" si="88"/>
        <v>0</v>
      </c>
      <c r="O275" s="10">
        <f t="shared" si="89"/>
        <v>0.45833333333333331</v>
      </c>
      <c r="P275" s="10">
        <f t="shared" si="90"/>
        <v>0.45833333333333331</v>
      </c>
      <c r="Q275" s="10">
        <f t="shared" si="91"/>
        <v>0.45833333333333331</v>
      </c>
      <c r="R275" s="76">
        <f t="shared" si="92"/>
        <v>0.45833333333333331</v>
      </c>
      <c r="S275" s="56">
        <f t="shared" si="93"/>
        <v>-4.166666666666663E-2</v>
      </c>
      <c r="T275" s="10">
        <f t="shared" si="99"/>
        <v>0</v>
      </c>
      <c r="U275" s="55">
        <f t="shared" si="85"/>
        <v>2.083333333333337E-2</v>
      </c>
      <c r="V275" s="10">
        <f t="shared" si="100"/>
        <v>2.083333333333337E-2</v>
      </c>
      <c r="W275" s="57">
        <f t="shared" si="94"/>
        <v>2.083333333333337E-2</v>
      </c>
      <c r="X275" s="55">
        <f t="shared" si="95"/>
        <v>2.083333333333337E-2</v>
      </c>
      <c r="Y275" s="55">
        <f t="shared" si="96"/>
        <v>-2.083333333333337E-2</v>
      </c>
      <c r="Z275" s="72">
        <f t="shared" si="97"/>
        <v>2.083333333333337E-2</v>
      </c>
      <c r="AA275" s="77">
        <f t="shared" si="98"/>
        <v>2.083333333333337E-2</v>
      </c>
    </row>
    <row r="276" spans="2:27" ht="15.75" thickBot="1">
      <c r="B276" s="13" t="s">
        <v>10</v>
      </c>
      <c r="C276" s="261" t="s">
        <v>28</v>
      </c>
      <c r="D276" s="36">
        <v>44105</v>
      </c>
      <c r="E276" s="51" t="s">
        <v>39</v>
      </c>
      <c r="F276" s="6">
        <v>0.33333333333333331</v>
      </c>
      <c r="G276" s="6">
        <v>0.8125</v>
      </c>
      <c r="H276" s="6">
        <v>0</v>
      </c>
      <c r="I276" s="7"/>
      <c r="J276" s="7">
        <f t="shared" si="86"/>
        <v>0</v>
      </c>
      <c r="K276" s="15">
        <f t="shared" si="87"/>
        <v>0.45833333333333331</v>
      </c>
      <c r="L276" s="16">
        <f t="shared" si="83"/>
        <v>0.45833333333333331</v>
      </c>
      <c r="M276" s="16">
        <f t="shared" si="84"/>
        <v>-4.1666666666666685E-2</v>
      </c>
      <c r="N276" s="16">
        <f t="shared" si="88"/>
        <v>0</v>
      </c>
      <c r="O276" s="16">
        <f t="shared" si="89"/>
        <v>0.45833333333333331</v>
      </c>
      <c r="P276" s="16">
        <f t="shared" si="90"/>
        <v>0.45833333333333331</v>
      </c>
      <c r="Q276" s="16">
        <f t="shared" si="91"/>
        <v>0.45833333333333331</v>
      </c>
      <c r="R276" s="17">
        <f t="shared" si="92"/>
        <v>0.45833333333333331</v>
      </c>
      <c r="S276" s="16">
        <f t="shared" si="93"/>
        <v>-4.166666666666663E-2</v>
      </c>
      <c r="T276" s="16">
        <f t="shared" si="99"/>
        <v>0</v>
      </c>
      <c r="U276" s="15">
        <f t="shared" si="85"/>
        <v>2.083333333333337E-2</v>
      </c>
      <c r="V276" s="16">
        <f t="shared" si="100"/>
        <v>2.083333333333337E-2</v>
      </c>
      <c r="W276" s="18">
        <f t="shared" si="94"/>
        <v>2.083333333333337E-2</v>
      </c>
      <c r="X276" s="15">
        <f t="shared" si="95"/>
        <v>2.083333333333337E-2</v>
      </c>
      <c r="Y276" s="15">
        <f t="shared" si="96"/>
        <v>-2.083333333333337E-2</v>
      </c>
      <c r="Z276" s="68">
        <f t="shared" si="97"/>
        <v>2.083333333333337E-2</v>
      </c>
      <c r="AA276" s="19">
        <f t="shared" si="98"/>
        <v>2.083333333333337E-2</v>
      </c>
    </row>
    <row r="277" spans="2:27" ht="15.75" thickBot="1">
      <c r="B277" s="215">
        <f>SUM(R276:R306)</f>
        <v>10.25</v>
      </c>
      <c r="C277" s="264"/>
      <c r="D277" s="27">
        <v>44106</v>
      </c>
      <c r="E277" s="66" t="s">
        <v>39</v>
      </c>
      <c r="F277" s="3">
        <v>0.33333333333333331</v>
      </c>
      <c r="G277" s="3">
        <v>0.8125</v>
      </c>
      <c r="H277" s="3">
        <v>0</v>
      </c>
      <c r="I277" s="5"/>
      <c r="J277" s="5">
        <f t="shared" si="86"/>
        <v>0</v>
      </c>
      <c r="K277" s="21">
        <f t="shared" si="87"/>
        <v>0.45833333333333331</v>
      </c>
      <c r="L277" s="22">
        <f t="shared" si="83"/>
        <v>0.45833333333333331</v>
      </c>
      <c r="M277" s="22">
        <f t="shared" si="84"/>
        <v>-4.1666666666666685E-2</v>
      </c>
      <c r="N277" s="22">
        <f t="shared" si="88"/>
        <v>0</v>
      </c>
      <c r="O277" s="22">
        <f t="shared" si="89"/>
        <v>0.45833333333333331</v>
      </c>
      <c r="P277" s="22">
        <f t="shared" si="90"/>
        <v>0.45833333333333331</v>
      </c>
      <c r="Q277" s="22">
        <f t="shared" si="91"/>
        <v>0.45833333333333331</v>
      </c>
      <c r="R277" s="23">
        <f t="shared" si="92"/>
        <v>0.45833333333333331</v>
      </c>
      <c r="S277" s="16">
        <f t="shared" si="93"/>
        <v>-4.166666666666663E-2</v>
      </c>
      <c r="T277" s="22">
        <f t="shared" si="99"/>
        <v>0</v>
      </c>
      <c r="U277" s="21">
        <f t="shared" si="85"/>
        <v>2.083333333333337E-2</v>
      </c>
      <c r="V277" s="22">
        <f t="shared" si="100"/>
        <v>2.083333333333337E-2</v>
      </c>
      <c r="W277" s="24">
        <f t="shared" si="94"/>
        <v>2.083333333333337E-2</v>
      </c>
      <c r="X277" s="21">
        <f t="shared" si="95"/>
        <v>2.083333333333337E-2</v>
      </c>
      <c r="Y277" s="21">
        <f t="shared" si="96"/>
        <v>-2.083333333333337E-2</v>
      </c>
      <c r="Z277" s="69">
        <f t="shared" si="97"/>
        <v>2.083333333333337E-2</v>
      </c>
      <c r="AA277" s="25">
        <f t="shared" si="98"/>
        <v>2.083333333333337E-2</v>
      </c>
    </row>
    <row r="278" spans="2:27" ht="15.75" thickBot="1">
      <c r="B278" s="215"/>
      <c r="C278" s="264"/>
      <c r="D278" s="20">
        <v>44107</v>
      </c>
      <c r="E278" s="66" t="s">
        <v>39</v>
      </c>
      <c r="F278" s="3">
        <v>0.25</v>
      </c>
      <c r="G278" s="3">
        <v>0.8125</v>
      </c>
      <c r="H278" s="3">
        <v>0</v>
      </c>
      <c r="I278" s="5">
        <f>(O278+X278)</f>
        <v>0.5625</v>
      </c>
      <c r="J278" s="5">
        <f t="shared" si="86"/>
        <v>0.5625</v>
      </c>
      <c r="K278" s="21">
        <f t="shared" si="87"/>
        <v>0.49999999999999994</v>
      </c>
      <c r="L278" s="22">
        <f t="shared" si="83"/>
        <v>0.49999999999999994</v>
      </c>
      <c r="M278" s="22">
        <f t="shared" si="84"/>
        <v>-5.5511151231257827E-17</v>
      </c>
      <c r="N278" s="22">
        <f t="shared" si="88"/>
        <v>0</v>
      </c>
      <c r="O278" s="22">
        <f t="shared" si="89"/>
        <v>0.49999999999999994</v>
      </c>
      <c r="P278" s="22">
        <f t="shared" si="90"/>
        <v>-6.2500000000000056E-2</v>
      </c>
      <c r="Q278" s="22">
        <f t="shared" si="91"/>
        <v>0</v>
      </c>
      <c r="R278" s="23">
        <f t="shared" si="92"/>
        <v>0</v>
      </c>
      <c r="S278" s="16">
        <f t="shared" si="93"/>
        <v>4.1666666666666685E-2</v>
      </c>
      <c r="T278" s="22">
        <f t="shared" si="99"/>
        <v>4.1666666666666685E-2</v>
      </c>
      <c r="U278" s="21">
        <f t="shared" si="85"/>
        <v>2.083333333333337E-2</v>
      </c>
      <c r="V278" s="22">
        <f t="shared" si="100"/>
        <v>2.083333333333337E-2</v>
      </c>
      <c r="W278" s="24">
        <f t="shared" si="94"/>
        <v>6.2500000000000056E-2</v>
      </c>
      <c r="X278" s="21">
        <f t="shared" si="95"/>
        <v>6.2500000000000056E-2</v>
      </c>
      <c r="Y278" s="21">
        <f t="shared" si="96"/>
        <v>0.49999999999999994</v>
      </c>
      <c r="Z278" s="69">
        <f t="shared" si="97"/>
        <v>0.49999999999999994</v>
      </c>
      <c r="AA278" s="25">
        <f t="shared" si="98"/>
        <v>0.49999999999999994</v>
      </c>
    </row>
    <row r="279" spans="2:27" ht="15" customHeight="1" thickBot="1">
      <c r="B279" s="215"/>
      <c r="C279" s="264"/>
      <c r="D279" s="20">
        <v>44108</v>
      </c>
      <c r="E279" s="66" t="s">
        <v>39</v>
      </c>
      <c r="F279" s="3">
        <v>0.33333333333333331</v>
      </c>
      <c r="G279" s="3">
        <v>0.8125</v>
      </c>
      <c r="H279" s="3">
        <v>0</v>
      </c>
      <c r="I279" s="5">
        <f>(O279+X279)</f>
        <v>0.47916666666666669</v>
      </c>
      <c r="J279" s="5">
        <f t="shared" si="86"/>
        <v>0.47916666666666669</v>
      </c>
      <c r="K279" s="21">
        <f t="shared" si="87"/>
        <v>0.45833333333333331</v>
      </c>
      <c r="L279" s="22">
        <f t="shared" si="83"/>
        <v>0.45833333333333331</v>
      </c>
      <c r="M279" s="22">
        <f t="shared" si="84"/>
        <v>-4.1666666666666685E-2</v>
      </c>
      <c r="N279" s="22">
        <f t="shared" si="88"/>
        <v>0</v>
      </c>
      <c r="O279" s="22">
        <f t="shared" si="89"/>
        <v>0.45833333333333331</v>
      </c>
      <c r="P279" s="22">
        <f t="shared" si="90"/>
        <v>-2.083333333333337E-2</v>
      </c>
      <c r="Q279" s="22">
        <f t="shared" si="91"/>
        <v>0</v>
      </c>
      <c r="R279" s="23">
        <f t="shared" si="92"/>
        <v>0</v>
      </c>
      <c r="S279" s="16">
        <f t="shared" si="93"/>
        <v>-4.166666666666663E-2</v>
      </c>
      <c r="T279" s="22">
        <f t="shared" si="99"/>
        <v>0</v>
      </c>
      <c r="U279" s="21">
        <f t="shared" si="85"/>
        <v>2.083333333333337E-2</v>
      </c>
      <c r="V279" s="22">
        <f t="shared" si="100"/>
        <v>2.083333333333337E-2</v>
      </c>
      <c r="W279" s="24">
        <f t="shared" si="94"/>
        <v>2.083333333333337E-2</v>
      </c>
      <c r="X279" s="21">
        <f t="shared" si="95"/>
        <v>2.083333333333337E-2</v>
      </c>
      <c r="Y279" s="21">
        <f t="shared" si="96"/>
        <v>0.45833333333333331</v>
      </c>
      <c r="Z279" s="69">
        <f t="shared" si="97"/>
        <v>0.45833333333333331</v>
      </c>
      <c r="AA279" s="25">
        <f t="shared" si="98"/>
        <v>0.45833333333333331</v>
      </c>
    </row>
    <row r="280" spans="2:27" ht="15" customHeight="1" thickBot="1">
      <c r="B280" s="215"/>
      <c r="C280" s="264"/>
      <c r="D280" s="27">
        <v>44109</v>
      </c>
      <c r="E280" s="66" t="s">
        <v>39</v>
      </c>
      <c r="F280" s="3">
        <v>0.25</v>
      </c>
      <c r="G280" s="3">
        <v>0.8125</v>
      </c>
      <c r="H280" s="3">
        <v>0</v>
      </c>
      <c r="I280" s="5"/>
      <c r="J280" s="5">
        <f t="shared" si="86"/>
        <v>0</v>
      </c>
      <c r="K280" s="21">
        <f t="shared" si="87"/>
        <v>0.49999999999999994</v>
      </c>
      <c r="L280" s="22">
        <f t="shared" si="83"/>
        <v>0.49999999999999994</v>
      </c>
      <c r="M280" s="22">
        <f t="shared" si="84"/>
        <v>-5.5511151231257827E-17</v>
      </c>
      <c r="N280" s="22">
        <f t="shared" si="88"/>
        <v>0</v>
      </c>
      <c r="O280" s="22">
        <f t="shared" si="89"/>
        <v>0.49999999999999994</v>
      </c>
      <c r="P280" s="22">
        <f t="shared" si="90"/>
        <v>0.49999999999999994</v>
      </c>
      <c r="Q280" s="22">
        <f t="shared" si="91"/>
        <v>0.49999999999999994</v>
      </c>
      <c r="R280" s="23">
        <f t="shared" si="92"/>
        <v>0.49999999999999994</v>
      </c>
      <c r="S280" s="16">
        <f t="shared" si="93"/>
        <v>4.1666666666666685E-2</v>
      </c>
      <c r="T280" s="22">
        <f t="shared" si="99"/>
        <v>4.1666666666666685E-2</v>
      </c>
      <c r="U280" s="21">
        <f t="shared" si="85"/>
        <v>2.083333333333337E-2</v>
      </c>
      <c r="V280" s="22">
        <f t="shared" si="100"/>
        <v>2.083333333333337E-2</v>
      </c>
      <c r="W280" s="24">
        <f t="shared" si="94"/>
        <v>6.2500000000000056E-2</v>
      </c>
      <c r="X280" s="21">
        <f t="shared" si="95"/>
        <v>6.2500000000000056E-2</v>
      </c>
      <c r="Y280" s="21">
        <f t="shared" si="96"/>
        <v>-6.2500000000000056E-2</v>
      </c>
      <c r="Z280" s="69">
        <f t="shared" si="97"/>
        <v>6.2500000000000056E-2</v>
      </c>
      <c r="AA280" s="25">
        <f t="shared" si="98"/>
        <v>6.2500000000000056E-2</v>
      </c>
    </row>
    <row r="281" spans="2:27" ht="15" customHeight="1" thickBot="1">
      <c r="B281" s="215"/>
      <c r="C281" s="264"/>
      <c r="D281" s="27">
        <v>44110</v>
      </c>
      <c r="E281" s="66" t="s">
        <v>39</v>
      </c>
      <c r="F281" s="3">
        <v>0.375</v>
      </c>
      <c r="G281" s="3">
        <v>0.8125</v>
      </c>
      <c r="H281" s="3">
        <v>0</v>
      </c>
      <c r="I281" s="5"/>
      <c r="J281" s="5">
        <f t="shared" si="86"/>
        <v>0</v>
      </c>
      <c r="K281" s="21">
        <f t="shared" si="87"/>
        <v>0.41666666666666663</v>
      </c>
      <c r="L281" s="22">
        <f t="shared" si="83"/>
        <v>0.41666666666666663</v>
      </c>
      <c r="M281" s="22">
        <f t="shared" si="84"/>
        <v>-8.333333333333337E-2</v>
      </c>
      <c r="N281" s="22">
        <f t="shared" si="88"/>
        <v>0</v>
      </c>
      <c r="O281" s="22">
        <f t="shared" si="89"/>
        <v>0.41666666666666663</v>
      </c>
      <c r="P281" s="22">
        <f t="shared" si="90"/>
        <v>0.41666666666666663</v>
      </c>
      <c r="Q281" s="22">
        <f t="shared" si="91"/>
        <v>0.41666666666666663</v>
      </c>
      <c r="R281" s="23">
        <f t="shared" si="92"/>
        <v>0.41666666666666663</v>
      </c>
      <c r="S281" s="16">
        <f t="shared" si="93"/>
        <v>-8.3333333333333315E-2</v>
      </c>
      <c r="T281" s="22">
        <f t="shared" si="99"/>
        <v>0</v>
      </c>
      <c r="U281" s="21">
        <f t="shared" si="85"/>
        <v>2.083333333333337E-2</v>
      </c>
      <c r="V281" s="22">
        <f t="shared" si="100"/>
        <v>2.083333333333337E-2</v>
      </c>
      <c r="W281" s="24">
        <f t="shared" si="94"/>
        <v>2.083333333333337E-2</v>
      </c>
      <c r="X281" s="21">
        <f t="shared" si="95"/>
        <v>2.083333333333337E-2</v>
      </c>
      <c r="Y281" s="21">
        <f t="shared" si="96"/>
        <v>-2.083333333333337E-2</v>
      </c>
      <c r="Z281" s="69">
        <f t="shared" si="97"/>
        <v>2.083333333333337E-2</v>
      </c>
      <c r="AA281" s="25">
        <f t="shared" si="98"/>
        <v>2.083333333333337E-2</v>
      </c>
    </row>
    <row r="282" spans="2:27" ht="15" customHeight="1" thickBot="1">
      <c r="B282" s="215"/>
      <c r="C282" s="264"/>
      <c r="D282" s="27">
        <v>44111</v>
      </c>
      <c r="E282" s="66" t="s">
        <v>39</v>
      </c>
      <c r="F282" s="3">
        <v>0.33333333333333331</v>
      </c>
      <c r="G282" s="3">
        <v>0.8125</v>
      </c>
      <c r="H282" s="3">
        <v>0</v>
      </c>
      <c r="I282" s="5"/>
      <c r="J282" s="5">
        <f t="shared" si="86"/>
        <v>0</v>
      </c>
      <c r="K282" s="21">
        <f t="shared" si="87"/>
        <v>0.45833333333333331</v>
      </c>
      <c r="L282" s="22">
        <f t="shared" si="83"/>
        <v>0.45833333333333331</v>
      </c>
      <c r="M282" s="22">
        <f t="shared" si="84"/>
        <v>-4.1666666666666685E-2</v>
      </c>
      <c r="N282" s="22">
        <f t="shared" si="88"/>
        <v>0</v>
      </c>
      <c r="O282" s="22">
        <f t="shared" si="89"/>
        <v>0.45833333333333331</v>
      </c>
      <c r="P282" s="22">
        <f t="shared" si="90"/>
        <v>0.45833333333333331</v>
      </c>
      <c r="Q282" s="22">
        <f t="shared" si="91"/>
        <v>0.45833333333333331</v>
      </c>
      <c r="R282" s="23">
        <f t="shared" si="92"/>
        <v>0.45833333333333331</v>
      </c>
      <c r="S282" s="16">
        <f t="shared" si="93"/>
        <v>-4.166666666666663E-2</v>
      </c>
      <c r="T282" s="22">
        <f t="shared" si="99"/>
        <v>0</v>
      </c>
      <c r="U282" s="21">
        <f t="shared" si="85"/>
        <v>2.083333333333337E-2</v>
      </c>
      <c r="V282" s="22">
        <f t="shared" si="100"/>
        <v>2.083333333333337E-2</v>
      </c>
      <c r="W282" s="24">
        <f t="shared" si="94"/>
        <v>2.083333333333337E-2</v>
      </c>
      <c r="X282" s="21">
        <f t="shared" si="95"/>
        <v>2.083333333333337E-2</v>
      </c>
      <c r="Y282" s="21">
        <f t="shared" si="96"/>
        <v>-2.083333333333337E-2</v>
      </c>
      <c r="Z282" s="69">
        <f t="shared" si="97"/>
        <v>2.083333333333337E-2</v>
      </c>
      <c r="AA282" s="25">
        <f t="shared" si="98"/>
        <v>2.083333333333337E-2</v>
      </c>
    </row>
    <row r="283" spans="2:27" ht="15" customHeight="1" thickBot="1">
      <c r="B283" s="215"/>
      <c r="C283" s="264"/>
      <c r="D283" s="27">
        <v>44112</v>
      </c>
      <c r="E283" s="66" t="s">
        <v>39</v>
      </c>
      <c r="F283" s="3">
        <v>0.33333333333333331</v>
      </c>
      <c r="G283" s="3">
        <v>0.8125</v>
      </c>
      <c r="H283" s="3">
        <v>0</v>
      </c>
      <c r="I283" s="5"/>
      <c r="J283" s="5">
        <f t="shared" si="86"/>
        <v>0</v>
      </c>
      <c r="K283" s="21">
        <f t="shared" si="87"/>
        <v>0.45833333333333331</v>
      </c>
      <c r="L283" s="22">
        <f t="shared" si="83"/>
        <v>0.45833333333333331</v>
      </c>
      <c r="M283" s="22">
        <f t="shared" si="84"/>
        <v>-4.1666666666666685E-2</v>
      </c>
      <c r="N283" s="22">
        <f t="shared" si="88"/>
        <v>0</v>
      </c>
      <c r="O283" s="22">
        <f t="shared" si="89"/>
        <v>0.45833333333333331</v>
      </c>
      <c r="P283" s="22">
        <f t="shared" si="90"/>
        <v>0.45833333333333331</v>
      </c>
      <c r="Q283" s="22">
        <f t="shared" si="91"/>
        <v>0.45833333333333331</v>
      </c>
      <c r="R283" s="23">
        <f t="shared" si="92"/>
        <v>0.45833333333333331</v>
      </c>
      <c r="S283" s="16">
        <f t="shared" si="93"/>
        <v>-4.166666666666663E-2</v>
      </c>
      <c r="T283" s="22">
        <f t="shared" si="99"/>
        <v>0</v>
      </c>
      <c r="U283" s="21">
        <f t="shared" si="85"/>
        <v>2.083333333333337E-2</v>
      </c>
      <c r="V283" s="22">
        <f t="shared" si="100"/>
        <v>2.083333333333337E-2</v>
      </c>
      <c r="W283" s="24">
        <f t="shared" si="94"/>
        <v>2.083333333333337E-2</v>
      </c>
      <c r="X283" s="21">
        <f t="shared" si="95"/>
        <v>2.083333333333337E-2</v>
      </c>
      <c r="Y283" s="21">
        <f t="shared" si="96"/>
        <v>-2.083333333333337E-2</v>
      </c>
      <c r="Z283" s="69">
        <f t="shared" si="97"/>
        <v>2.083333333333337E-2</v>
      </c>
      <c r="AA283" s="25">
        <f t="shared" si="98"/>
        <v>2.083333333333337E-2</v>
      </c>
    </row>
    <row r="284" spans="2:27" ht="15" customHeight="1" thickBot="1">
      <c r="B284" s="215"/>
      <c r="C284" s="264"/>
      <c r="D284" s="27">
        <v>44113</v>
      </c>
      <c r="E284" s="66" t="s">
        <v>39</v>
      </c>
      <c r="F284" s="3">
        <v>0.20833333333333334</v>
      </c>
      <c r="G284" s="3">
        <v>0.8125</v>
      </c>
      <c r="H284" s="3">
        <v>0</v>
      </c>
      <c r="I284" s="5"/>
      <c r="J284" s="5">
        <f t="shared" si="86"/>
        <v>0</v>
      </c>
      <c r="K284" s="21">
        <f t="shared" si="87"/>
        <v>0.49999999999999989</v>
      </c>
      <c r="L284" s="22">
        <f t="shared" ref="L284:L333" si="101">IF(K284&lt;0,0,K284)</f>
        <v>0.49999999999999989</v>
      </c>
      <c r="M284" s="22">
        <f t="shared" si="84"/>
        <v>-1.1102230246251565E-16</v>
      </c>
      <c r="N284" s="22">
        <f t="shared" si="88"/>
        <v>0</v>
      </c>
      <c r="O284" s="22">
        <f t="shared" si="89"/>
        <v>0.49999999999999989</v>
      </c>
      <c r="P284" s="22">
        <f t="shared" si="90"/>
        <v>0.49999999999999989</v>
      </c>
      <c r="Q284" s="22">
        <f t="shared" si="91"/>
        <v>0.49999999999999989</v>
      </c>
      <c r="R284" s="23">
        <f t="shared" si="92"/>
        <v>0.49999999999999989</v>
      </c>
      <c r="S284" s="16">
        <f t="shared" si="93"/>
        <v>8.3333333333333343E-2</v>
      </c>
      <c r="T284" s="22">
        <f t="shared" si="99"/>
        <v>8.3333333333333343E-2</v>
      </c>
      <c r="U284" s="21">
        <f t="shared" si="85"/>
        <v>2.083333333333337E-2</v>
      </c>
      <c r="V284" s="22">
        <f t="shared" si="100"/>
        <v>2.083333333333337E-2</v>
      </c>
      <c r="W284" s="24">
        <f t="shared" si="94"/>
        <v>0.10416666666666671</v>
      </c>
      <c r="X284" s="21">
        <f t="shared" si="95"/>
        <v>0.10416666666666671</v>
      </c>
      <c r="Y284" s="21">
        <f t="shared" si="96"/>
        <v>-0.10416666666666671</v>
      </c>
      <c r="Z284" s="69">
        <f t="shared" si="97"/>
        <v>0.10416666666666671</v>
      </c>
      <c r="AA284" s="25">
        <f t="shared" si="98"/>
        <v>0.10416666666666671</v>
      </c>
    </row>
    <row r="285" spans="2:27" ht="15" customHeight="1" thickBot="1">
      <c r="B285" s="215"/>
      <c r="C285" s="264"/>
      <c r="D285" s="20">
        <v>44114</v>
      </c>
      <c r="E285" s="66" t="s">
        <v>39</v>
      </c>
      <c r="F285" s="3">
        <v>0.33333333333333331</v>
      </c>
      <c r="G285" s="3">
        <v>0.8125</v>
      </c>
      <c r="H285" s="3">
        <v>0</v>
      </c>
      <c r="I285" s="5">
        <f>(O285+X285)</f>
        <v>0.47916666666666669</v>
      </c>
      <c r="J285" s="5">
        <f t="shared" si="86"/>
        <v>0.47916666666666669</v>
      </c>
      <c r="K285" s="21">
        <f t="shared" si="87"/>
        <v>0.45833333333333331</v>
      </c>
      <c r="L285" s="22">
        <f t="shared" si="101"/>
        <v>0.45833333333333331</v>
      </c>
      <c r="M285" s="22">
        <f t="shared" si="84"/>
        <v>-4.1666666666666685E-2</v>
      </c>
      <c r="N285" s="22">
        <f t="shared" si="88"/>
        <v>0</v>
      </c>
      <c r="O285" s="22">
        <f t="shared" si="89"/>
        <v>0.45833333333333331</v>
      </c>
      <c r="P285" s="22">
        <f t="shared" si="90"/>
        <v>-2.083333333333337E-2</v>
      </c>
      <c r="Q285" s="22">
        <f t="shared" si="91"/>
        <v>0</v>
      </c>
      <c r="R285" s="23">
        <f t="shared" si="92"/>
        <v>0</v>
      </c>
      <c r="S285" s="16">
        <f t="shared" si="93"/>
        <v>-4.166666666666663E-2</v>
      </c>
      <c r="T285" s="22">
        <f t="shared" si="99"/>
        <v>0</v>
      </c>
      <c r="U285" s="21">
        <f t="shared" si="85"/>
        <v>2.083333333333337E-2</v>
      </c>
      <c r="V285" s="22">
        <f t="shared" si="100"/>
        <v>2.083333333333337E-2</v>
      </c>
      <c r="W285" s="24">
        <f t="shared" si="94"/>
        <v>2.083333333333337E-2</v>
      </c>
      <c r="X285" s="21">
        <f t="shared" si="95"/>
        <v>2.083333333333337E-2</v>
      </c>
      <c r="Y285" s="21">
        <f t="shared" si="96"/>
        <v>0.45833333333333331</v>
      </c>
      <c r="Z285" s="69">
        <f t="shared" si="97"/>
        <v>0.45833333333333331</v>
      </c>
      <c r="AA285" s="25">
        <f t="shared" si="98"/>
        <v>0.45833333333333331</v>
      </c>
    </row>
    <row r="286" spans="2:27" ht="15" customHeight="1" thickBot="1">
      <c r="B286" s="215"/>
      <c r="C286" s="264"/>
      <c r="D286" s="20">
        <v>44115</v>
      </c>
      <c r="E286" s="66" t="s">
        <v>39</v>
      </c>
      <c r="F286" s="3">
        <v>0.33333333333333331</v>
      </c>
      <c r="G286" s="3">
        <v>0.8125</v>
      </c>
      <c r="H286" s="3">
        <v>0</v>
      </c>
      <c r="I286" s="5">
        <f>(O286+X286)</f>
        <v>0.47916666666666669</v>
      </c>
      <c r="J286" s="5">
        <f t="shared" si="86"/>
        <v>0.47916666666666669</v>
      </c>
      <c r="K286" s="21">
        <f t="shared" si="87"/>
        <v>0.45833333333333331</v>
      </c>
      <c r="L286" s="22">
        <f t="shared" si="101"/>
        <v>0.45833333333333331</v>
      </c>
      <c r="M286" s="22">
        <f t="shared" si="84"/>
        <v>-4.1666666666666685E-2</v>
      </c>
      <c r="N286" s="22">
        <f t="shared" si="88"/>
        <v>0</v>
      </c>
      <c r="O286" s="22">
        <f t="shared" si="89"/>
        <v>0.45833333333333331</v>
      </c>
      <c r="P286" s="22">
        <f t="shared" si="90"/>
        <v>-2.083333333333337E-2</v>
      </c>
      <c r="Q286" s="22">
        <f t="shared" si="91"/>
        <v>0</v>
      </c>
      <c r="R286" s="23">
        <f t="shared" si="92"/>
        <v>0</v>
      </c>
      <c r="S286" s="16">
        <f t="shared" si="93"/>
        <v>-4.166666666666663E-2</v>
      </c>
      <c r="T286" s="22">
        <f t="shared" si="99"/>
        <v>0</v>
      </c>
      <c r="U286" s="21">
        <f t="shared" si="85"/>
        <v>2.083333333333337E-2</v>
      </c>
      <c r="V286" s="22">
        <f t="shared" si="100"/>
        <v>2.083333333333337E-2</v>
      </c>
      <c r="W286" s="24">
        <f t="shared" si="94"/>
        <v>2.083333333333337E-2</v>
      </c>
      <c r="X286" s="21">
        <f t="shared" si="95"/>
        <v>2.083333333333337E-2</v>
      </c>
      <c r="Y286" s="21">
        <f t="shared" si="96"/>
        <v>0.45833333333333331</v>
      </c>
      <c r="Z286" s="69">
        <f t="shared" si="97"/>
        <v>0.45833333333333331</v>
      </c>
      <c r="AA286" s="25">
        <f t="shared" si="98"/>
        <v>0.45833333333333331</v>
      </c>
    </row>
    <row r="287" spans="2:27" ht="15" customHeight="1" thickBot="1">
      <c r="B287" s="215"/>
      <c r="C287" s="264"/>
      <c r="D287" s="27">
        <v>44116</v>
      </c>
      <c r="E287" s="66" t="s">
        <v>39</v>
      </c>
      <c r="F287" s="3">
        <v>0.25</v>
      </c>
      <c r="G287" s="3">
        <v>0.8125</v>
      </c>
      <c r="H287" s="3">
        <v>0</v>
      </c>
      <c r="I287" s="5"/>
      <c r="J287" s="5">
        <f t="shared" si="86"/>
        <v>0</v>
      </c>
      <c r="K287" s="21">
        <f t="shared" si="87"/>
        <v>0.49999999999999994</v>
      </c>
      <c r="L287" s="22">
        <f t="shared" si="101"/>
        <v>0.49999999999999994</v>
      </c>
      <c r="M287" s="22">
        <f t="shared" si="84"/>
        <v>-5.5511151231257827E-17</v>
      </c>
      <c r="N287" s="22">
        <f t="shared" si="88"/>
        <v>0</v>
      </c>
      <c r="O287" s="22">
        <f t="shared" si="89"/>
        <v>0.49999999999999994</v>
      </c>
      <c r="P287" s="22">
        <f t="shared" si="90"/>
        <v>0.49999999999999994</v>
      </c>
      <c r="Q287" s="22">
        <f t="shared" si="91"/>
        <v>0.49999999999999994</v>
      </c>
      <c r="R287" s="23">
        <f t="shared" si="92"/>
        <v>0.49999999999999994</v>
      </c>
      <c r="S287" s="16">
        <f t="shared" si="93"/>
        <v>4.1666666666666685E-2</v>
      </c>
      <c r="T287" s="22">
        <f t="shared" si="99"/>
        <v>4.1666666666666685E-2</v>
      </c>
      <c r="U287" s="21">
        <f t="shared" si="85"/>
        <v>2.083333333333337E-2</v>
      </c>
      <c r="V287" s="22">
        <f t="shared" si="100"/>
        <v>2.083333333333337E-2</v>
      </c>
      <c r="W287" s="24">
        <f t="shared" si="94"/>
        <v>6.2500000000000056E-2</v>
      </c>
      <c r="X287" s="21">
        <f t="shared" si="95"/>
        <v>6.2500000000000056E-2</v>
      </c>
      <c r="Y287" s="21">
        <f t="shared" si="96"/>
        <v>-6.2500000000000056E-2</v>
      </c>
      <c r="Z287" s="69">
        <f t="shared" si="97"/>
        <v>6.2500000000000056E-2</v>
      </c>
      <c r="AA287" s="25">
        <f t="shared" si="98"/>
        <v>6.2500000000000056E-2</v>
      </c>
    </row>
    <row r="288" spans="2:27" ht="15" customHeight="1" thickBot="1">
      <c r="B288" s="215"/>
      <c r="C288" s="264"/>
      <c r="D288" s="27">
        <v>44117</v>
      </c>
      <c r="E288" s="66" t="s">
        <v>39</v>
      </c>
      <c r="F288" s="3">
        <v>0.33333333333333331</v>
      </c>
      <c r="G288" s="3">
        <v>0.8125</v>
      </c>
      <c r="H288" s="3">
        <v>0</v>
      </c>
      <c r="I288" s="5"/>
      <c r="J288" s="5">
        <f t="shared" si="86"/>
        <v>0</v>
      </c>
      <c r="K288" s="21">
        <f t="shared" si="87"/>
        <v>0.45833333333333331</v>
      </c>
      <c r="L288" s="22">
        <f t="shared" si="101"/>
        <v>0.45833333333333331</v>
      </c>
      <c r="M288" s="22">
        <f t="shared" si="84"/>
        <v>-4.1666666666666685E-2</v>
      </c>
      <c r="N288" s="22">
        <f t="shared" si="88"/>
        <v>0</v>
      </c>
      <c r="O288" s="22">
        <f t="shared" si="89"/>
        <v>0.45833333333333331</v>
      </c>
      <c r="P288" s="22">
        <f t="shared" si="90"/>
        <v>0.45833333333333331</v>
      </c>
      <c r="Q288" s="22">
        <f t="shared" si="91"/>
        <v>0.45833333333333331</v>
      </c>
      <c r="R288" s="23">
        <f t="shared" si="92"/>
        <v>0.45833333333333331</v>
      </c>
      <c r="S288" s="16">
        <f t="shared" si="93"/>
        <v>-4.166666666666663E-2</v>
      </c>
      <c r="T288" s="22">
        <f t="shared" si="99"/>
        <v>0</v>
      </c>
      <c r="U288" s="21">
        <f t="shared" si="85"/>
        <v>2.083333333333337E-2</v>
      </c>
      <c r="V288" s="22">
        <f t="shared" si="100"/>
        <v>2.083333333333337E-2</v>
      </c>
      <c r="W288" s="24">
        <f t="shared" si="94"/>
        <v>2.083333333333337E-2</v>
      </c>
      <c r="X288" s="21">
        <f t="shared" si="95"/>
        <v>2.083333333333337E-2</v>
      </c>
      <c r="Y288" s="21">
        <f t="shared" si="96"/>
        <v>-2.083333333333337E-2</v>
      </c>
      <c r="Z288" s="69">
        <f t="shared" si="97"/>
        <v>2.083333333333337E-2</v>
      </c>
      <c r="AA288" s="25">
        <f t="shared" si="98"/>
        <v>2.083333333333337E-2</v>
      </c>
    </row>
    <row r="289" spans="2:27" ht="15" customHeight="1" thickBot="1">
      <c r="B289" s="215"/>
      <c r="C289" s="264"/>
      <c r="D289" s="27">
        <v>44118</v>
      </c>
      <c r="E289" s="66" t="s">
        <v>39</v>
      </c>
      <c r="F289" s="3">
        <v>0.33333333333333331</v>
      </c>
      <c r="G289" s="3">
        <v>0.8125</v>
      </c>
      <c r="H289" s="3">
        <v>0</v>
      </c>
      <c r="I289" s="5"/>
      <c r="J289" s="5">
        <f t="shared" si="86"/>
        <v>0</v>
      </c>
      <c r="K289" s="21">
        <f t="shared" si="87"/>
        <v>0.45833333333333331</v>
      </c>
      <c r="L289" s="22">
        <f t="shared" si="101"/>
        <v>0.45833333333333331</v>
      </c>
      <c r="M289" s="22">
        <f t="shared" ref="M289:M352" si="102">(L289-$AB$38)</f>
        <v>-4.1666666666666685E-2</v>
      </c>
      <c r="N289" s="22">
        <f t="shared" si="88"/>
        <v>0</v>
      </c>
      <c r="O289" s="22">
        <f t="shared" si="89"/>
        <v>0.45833333333333331</v>
      </c>
      <c r="P289" s="22">
        <f t="shared" si="90"/>
        <v>0.45833333333333331</v>
      </c>
      <c r="Q289" s="22">
        <f t="shared" si="91"/>
        <v>0.45833333333333331</v>
      </c>
      <c r="R289" s="23">
        <f t="shared" si="92"/>
        <v>0.45833333333333331</v>
      </c>
      <c r="S289" s="16">
        <f t="shared" si="93"/>
        <v>-4.166666666666663E-2</v>
      </c>
      <c r="T289" s="22">
        <f t="shared" si="99"/>
        <v>0</v>
      </c>
      <c r="U289" s="21">
        <f t="shared" ref="U289:U352" si="103">(G289-$AC$36)</f>
        <v>2.083333333333337E-2</v>
      </c>
      <c r="V289" s="22">
        <f t="shared" si="100"/>
        <v>2.083333333333337E-2</v>
      </c>
      <c r="W289" s="24">
        <f t="shared" si="94"/>
        <v>2.083333333333337E-2</v>
      </c>
      <c r="X289" s="21">
        <f t="shared" si="95"/>
        <v>2.083333333333337E-2</v>
      </c>
      <c r="Y289" s="21">
        <f t="shared" si="96"/>
        <v>-2.083333333333337E-2</v>
      </c>
      <c r="Z289" s="69">
        <f t="shared" si="97"/>
        <v>2.083333333333337E-2</v>
      </c>
      <c r="AA289" s="25">
        <f t="shared" si="98"/>
        <v>2.083333333333337E-2</v>
      </c>
    </row>
    <row r="290" spans="2:27" ht="15" customHeight="1" thickBot="1">
      <c r="B290" s="28" t="s">
        <v>9</v>
      </c>
      <c r="C290" s="264"/>
      <c r="D290" s="27">
        <v>44119</v>
      </c>
      <c r="E290" s="66" t="s">
        <v>39</v>
      </c>
      <c r="F290" s="3">
        <v>0.33333333333333331</v>
      </c>
      <c r="G290" s="3">
        <v>0.8125</v>
      </c>
      <c r="H290" s="3">
        <v>0</v>
      </c>
      <c r="I290" s="5"/>
      <c r="J290" s="5">
        <f t="shared" ref="J290:J353" si="104">IF(I290&lt;0,0,I290)</f>
        <v>0</v>
      </c>
      <c r="K290" s="21">
        <f t="shared" ref="K290:K353" si="105">(G290-F290)-W290</f>
        <v>0.45833333333333331</v>
      </c>
      <c r="L290" s="22">
        <f t="shared" si="101"/>
        <v>0.45833333333333331</v>
      </c>
      <c r="M290" s="22">
        <f t="shared" si="102"/>
        <v>-4.1666666666666685E-2</v>
      </c>
      <c r="N290" s="22">
        <f t="shared" ref="N290:N353" si="106">IF(M290&lt;0,0,M290)</f>
        <v>0</v>
      </c>
      <c r="O290" s="22">
        <f t="shared" ref="O290:O353" si="107">(L290-N290)-H290</f>
        <v>0.45833333333333331</v>
      </c>
      <c r="P290" s="22">
        <f t="shared" ref="P290:P353" si="108">O290-J290</f>
        <v>0.45833333333333331</v>
      </c>
      <c r="Q290" s="22">
        <f t="shared" ref="Q290:Q353" si="109">IF(P290&lt;0,0,P290)</f>
        <v>0.45833333333333331</v>
      </c>
      <c r="R290" s="23">
        <f t="shared" ref="R290:R353" si="110">IF(E290=$AC$38,Q290,0)</f>
        <v>0.45833333333333331</v>
      </c>
      <c r="S290" s="16">
        <f t="shared" ref="S290:S353" si="111">($AB$36-F290)</f>
        <v>-4.166666666666663E-2</v>
      </c>
      <c r="T290" s="22">
        <f t="shared" si="99"/>
        <v>0</v>
      </c>
      <c r="U290" s="21">
        <f t="shared" si="103"/>
        <v>2.083333333333337E-2</v>
      </c>
      <c r="V290" s="22">
        <f t="shared" si="100"/>
        <v>2.083333333333337E-2</v>
      </c>
      <c r="W290" s="24">
        <f t="shared" ref="W290:W353" si="112">T290+V290</f>
        <v>2.083333333333337E-2</v>
      </c>
      <c r="X290" s="21">
        <f t="shared" ref="X290:X353" si="113">W290+N290</f>
        <v>2.083333333333337E-2</v>
      </c>
      <c r="Y290" s="21">
        <f t="shared" ref="Y290:Y353" si="114">J290-(T290+V290)</f>
        <v>-2.083333333333337E-2</v>
      </c>
      <c r="Z290" s="69">
        <f t="shared" ref="Z290:Z353" si="115">IF(Y290&lt;0,X290,Y290)</f>
        <v>2.083333333333337E-2</v>
      </c>
      <c r="AA290" s="25">
        <f t="shared" ref="AA290:AA353" si="116">IF(E290=$AC$38,Z290,0)</f>
        <v>2.083333333333337E-2</v>
      </c>
    </row>
    <row r="291" spans="2:27" ht="15" customHeight="1" thickBot="1">
      <c r="B291" s="215">
        <f>SUM(AA276:AA306)</f>
        <v>4.8750000000000009</v>
      </c>
      <c r="C291" s="264"/>
      <c r="D291" s="27">
        <v>44120</v>
      </c>
      <c r="E291" s="66" t="s">
        <v>39</v>
      </c>
      <c r="F291" s="3">
        <v>0.33333333333333331</v>
      </c>
      <c r="G291" s="3">
        <v>0.8125</v>
      </c>
      <c r="H291" s="3">
        <v>0</v>
      </c>
      <c r="I291" s="5"/>
      <c r="J291" s="5">
        <f t="shared" si="104"/>
        <v>0</v>
      </c>
      <c r="K291" s="21">
        <f t="shared" si="105"/>
        <v>0.45833333333333331</v>
      </c>
      <c r="L291" s="22">
        <f t="shared" si="101"/>
        <v>0.45833333333333331</v>
      </c>
      <c r="M291" s="22">
        <f t="shared" si="102"/>
        <v>-4.1666666666666685E-2</v>
      </c>
      <c r="N291" s="22">
        <f t="shared" si="106"/>
        <v>0</v>
      </c>
      <c r="O291" s="22">
        <f t="shared" si="107"/>
        <v>0.45833333333333331</v>
      </c>
      <c r="P291" s="22">
        <f t="shared" si="108"/>
        <v>0.45833333333333331</v>
      </c>
      <c r="Q291" s="22">
        <f t="shared" si="109"/>
        <v>0.45833333333333331</v>
      </c>
      <c r="R291" s="23">
        <f t="shared" si="110"/>
        <v>0.45833333333333331</v>
      </c>
      <c r="S291" s="16">
        <f t="shared" si="111"/>
        <v>-4.166666666666663E-2</v>
      </c>
      <c r="T291" s="22">
        <f t="shared" si="99"/>
        <v>0</v>
      </c>
      <c r="U291" s="21">
        <f t="shared" si="103"/>
        <v>2.083333333333337E-2</v>
      </c>
      <c r="V291" s="22">
        <f t="shared" si="100"/>
        <v>2.083333333333337E-2</v>
      </c>
      <c r="W291" s="24">
        <f t="shared" si="112"/>
        <v>2.083333333333337E-2</v>
      </c>
      <c r="X291" s="21">
        <f t="shared" si="113"/>
        <v>2.083333333333337E-2</v>
      </c>
      <c r="Y291" s="21">
        <f t="shared" si="114"/>
        <v>-2.083333333333337E-2</v>
      </c>
      <c r="Z291" s="69">
        <f t="shared" si="115"/>
        <v>2.083333333333337E-2</v>
      </c>
      <c r="AA291" s="25">
        <f t="shared" si="116"/>
        <v>2.083333333333337E-2</v>
      </c>
    </row>
    <row r="292" spans="2:27" ht="15" customHeight="1" thickBot="1">
      <c r="B292" s="215"/>
      <c r="C292" s="264"/>
      <c r="D292" s="20">
        <v>44121</v>
      </c>
      <c r="E292" s="66" t="s">
        <v>39</v>
      </c>
      <c r="F292" s="3">
        <v>0.33333333333333331</v>
      </c>
      <c r="G292" s="3">
        <v>0.8125</v>
      </c>
      <c r="H292" s="3">
        <v>0</v>
      </c>
      <c r="I292" s="5">
        <f>(O292+X292)</f>
        <v>0.47916666666666669</v>
      </c>
      <c r="J292" s="5">
        <f t="shared" si="104"/>
        <v>0.47916666666666669</v>
      </c>
      <c r="K292" s="21">
        <f t="shared" si="105"/>
        <v>0.45833333333333331</v>
      </c>
      <c r="L292" s="22">
        <f t="shared" si="101"/>
        <v>0.45833333333333331</v>
      </c>
      <c r="M292" s="22">
        <f t="shared" si="102"/>
        <v>-4.1666666666666685E-2</v>
      </c>
      <c r="N292" s="22">
        <f t="shared" si="106"/>
        <v>0</v>
      </c>
      <c r="O292" s="22">
        <f t="shared" si="107"/>
        <v>0.45833333333333331</v>
      </c>
      <c r="P292" s="22">
        <f t="shared" si="108"/>
        <v>-2.083333333333337E-2</v>
      </c>
      <c r="Q292" s="22">
        <f t="shared" si="109"/>
        <v>0</v>
      </c>
      <c r="R292" s="23">
        <f t="shared" si="110"/>
        <v>0</v>
      </c>
      <c r="S292" s="16">
        <f t="shared" si="111"/>
        <v>-4.166666666666663E-2</v>
      </c>
      <c r="T292" s="22">
        <f t="shared" si="99"/>
        <v>0</v>
      </c>
      <c r="U292" s="21">
        <f t="shared" si="103"/>
        <v>2.083333333333337E-2</v>
      </c>
      <c r="V292" s="22">
        <f t="shared" si="100"/>
        <v>2.083333333333337E-2</v>
      </c>
      <c r="W292" s="24">
        <f t="shared" si="112"/>
        <v>2.083333333333337E-2</v>
      </c>
      <c r="X292" s="21">
        <f t="shared" si="113"/>
        <v>2.083333333333337E-2</v>
      </c>
      <c r="Y292" s="21">
        <f t="shared" si="114"/>
        <v>0.45833333333333331</v>
      </c>
      <c r="Z292" s="69">
        <f t="shared" si="115"/>
        <v>0.45833333333333331</v>
      </c>
      <c r="AA292" s="25">
        <f t="shared" si="116"/>
        <v>0.45833333333333331</v>
      </c>
    </row>
    <row r="293" spans="2:27" ht="15" customHeight="1" thickBot="1">
      <c r="B293" s="215"/>
      <c r="C293" s="264"/>
      <c r="D293" s="20">
        <v>44122</v>
      </c>
      <c r="E293" s="66" t="s">
        <v>39</v>
      </c>
      <c r="F293" s="3">
        <v>0.33333333333333331</v>
      </c>
      <c r="G293" s="3">
        <v>0.8125</v>
      </c>
      <c r="H293" s="3">
        <v>0</v>
      </c>
      <c r="I293" s="5">
        <f>(O293+X293)</f>
        <v>0.47916666666666669</v>
      </c>
      <c r="J293" s="5">
        <f t="shared" si="104"/>
        <v>0.47916666666666669</v>
      </c>
      <c r="K293" s="21">
        <f t="shared" si="105"/>
        <v>0.45833333333333331</v>
      </c>
      <c r="L293" s="22">
        <f t="shared" si="101"/>
        <v>0.45833333333333331</v>
      </c>
      <c r="M293" s="22">
        <f t="shared" si="102"/>
        <v>-4.1666666666666685E-2</v>
      </c>
      <c r="N293" s="22">
        <f t="shared" si="106"/>
        <v>0</v>
      </c>
      <c r="O293" s="22">
        <f t="shared" si="107"/>
        <v>0.45833333333333331</v>
      </c>
      <c r="P293" s="22">
        <f t="shared" si="108"/>
        <v>-2.083333333333337E-2</v>
      </c>
      <c r="Q293" s="22">
        <f t="shared" si="109"/>
        <v>0</v>
      </c>
      <c r="R293" s="23">
        <f t="shared" si="110"/>
        <v>0</v>
      </c>
      <c r="S293" s="16">
        <f t="shared" si="111"/>
        <v>-4.166666666666663E-2</v>
      </c>
      <c r="T293" s="22">
        <f t="shared" si="99"/>
        <v>0</v>
      </c>
      <c r="U293" s="21">
        <f t="shared" si="103"/>
        <v>2.083333333333337E-2</v>
      </c>
      <c r="V293" s="22">
        <f t="shared" si="100"/>
        <v>2.083333333333337E-2</v>
      </c>
      <c r="W293" s="24">
        <f t="shared" si="112"/>
        <v>2.083333333333337E-2</v>
      </c>
      <c r="X293" s="21">
        <f t="shared" si="113"/>
        <v>2.083333333333337E-2</v>
      </c>
      <c r="Y293" s="21">
        <f t="shared" si="114"/>
        <v>0.45833333333333331</v>
      </c>
      <c r="Z293" s="69">
        <f t="shared" si="115"/>
        <v>0.45833333333333331</v>
      </c>
      <c r="AA293" s="25">
        <f t="shared" si="116"/>
        <v>0.45833333333333331</v>
      </c>
    </row>
    <row r="294" spans="2:27" ht="15" customHeight="1" thickBot="1">
      <c r="B294" s="215"/>
      <c r="C294" s="264"/>
      <c r="D294" s="27">
        <v>44123</v>
      </c>
      <c r="E294" s="66" t="s">
        <v>39</v>
      </c>
      <c r="F294" s="3">
        <v>0.25</v>
      </c>
      <c r="G294" s="3">
        <v>0.8125</v>
      </c>
      <c r="H294" s="3">
        <v>0</v>
      </c>
      <c r="I294" s="5"/>
      <c r="J294" s="5">
        <f t="shared" si="104"/>
        <v>0</v>
      </c>
      <c r="K294" s="21">
        <f t="shared" si="105"/>
        <v>0.49999999999999994</v>
      </c>
      <c r="L294" s="22">
        <f t="shared" si="101"/>
        <v>0.49999999999999994</v>
      </c>
      <c r="M294" s="22">
        <f t="shared" si="102"/>
        <v>-5.5511151231257827E-17</v>
      </c>
      <c r="N294" s="22">
        <f t="shared" si="106"/>
        <v>0</v>
      </c>
      <c r="O294" s="22">
        <f t="shared" si="107"/>
        <v>0.49999999999999994</v>
      </c>
      <c r="P294" s="22">
        <f t="shared" si="108"/>
        <v>0.49999999999999994</v>
      </c>
      <c r="Q294" s="22">
        <f t="shared" si="109"/>
        <v>0.49999999999999994</v>
      </c>
      <c r="R294" s="23">
        <f t="shared" si="110"/>
        <v>0.49999999999999994</v>
      </c>
      <c r="S294" s="16">
        <f t="shared" si="111"/>
        <v>4.1666666666666685E-2</v>
      </c>
      <c r="T294" s="22">
        <f t="shared" si="99"/>
        <v>4.1666666666666685E-2</v>
      </c>
      <c r="U294" s="21">
        <f t="shared" si="103"/>
        <v>2.083333333333337E-2</v>
      </c>
      <c r="V294" s="22">
        <f t="shared" si="100"/>
        <v>2.083333333333337E-2</v>
      </c>
      <c r="W294" s="24">
        <f t="shared" si="112"/>
        <v>6.2500000000000056E-2</v>
      </c>
      <c r="X294" s="21">
        <f t="shared" si="113"/>
        <v>6.2500000000000056E-2</v>
      </c>
      <c r="Y294" s="21">
        <f t="shared" si="114"/>
        <v>-6.2500000000000056E-2</v>
      </c>
      <c r="Z294" s="69">
        <f t="shared" si="115"/>
        <v>6.2500000000000056E-2</v>
      </c>
      <c r="AA294" s="25">
        <f t="shared" si="116"/>
        <v>6.2500000000000056E-2</v>
      </c>
    </row>
    <row r="295" spans="2:27" ht="15" customHeight="1" thickBot="1">
      <c r="B295" s="215"/>
      <c r="C295" s="264"/>
      <c r="D295" s="27">
        <v>44124</v>
      </c>
      <c r="E295" s="66" t="s">
        <v>39</v>
      </c>
      <c r="F295" s="3">
        <v>0.33333333333333331</v>
      </c>
      <c r="G295" s="3">
        <v>0.8125</v>
      </c>
      <c r="H295" s="3">
        <v>0</v>
      </c>
      <c r="I295" s="5"/>
      <c r="J295" s="5">
        <f t="shared" si="104"/>
        <v>0</v>
      </c>
      <c r="K295" s="21">
        <f t="shared" si="105"/>
        <v>0.45833333333333331</v>
      </c>
      <c r="L295" s="22">
        <f t="shared" si="101"/>
        <v>0.45833333333333331</v>
      </c>
      <c r="M295" s="22">
        <f t="shared" si="102"/>
        <v>-4.1666666666666685E-2</v>
      </c>
      <c r="N295" s="22">
        <f t="shared" si="106"/>
        <v>0</v>
      </c>
      <c r="O295" s="22">
        <f t="shared" si="107"/>
        <v>0.45833333333333331</v>
      </c>
      <c r="P295" s="22">
        <f t="shared" si="108"/>
        <v>0.45833333333333331</v>
      </c>
      <c r="Q295" s="22">
        <f t="shared" si="109"/>
        <v>0.45833333333333331</v>
      </c>
      <c r="R295" s="23">
        <f t="shared" si="110"/>
        <v>0.45833333333333331</v>
      </c>
      <c r="S295" s="16">
        <f t="shared" si="111"/>
        <v>-4.166666666666663E-2</v>
      </c>
      <c r="T295" s="22">
        <f t="shared" si="99"/>
        <v>0</v>
      </c>
      <c r="U295" s="21">
        <f t="shared" si="103"/>
        <v>2.083333333333337E-2</v>
      </c>
      <c r="V295" s="22">
        <f t="shared" si="100"/>
        <v>2.083333333333337E-2</v>
      </c>
      <c r="W295" s="24">
        <f t="shared" si="112"/>
        <v>2.083333333333337E-2</v>
      </c>
      <c r="X295" s="21">
        <f t="shared" si="113"/>
        <v>2.083333333333337E-2</v>
      </c>
      <c r="Y295" s="21">
        <f t="shared" si="114"/>
        <v>-2.083333333333337E-2</v>
      </c>
      <c r="Z295" s="69">
        <f t="shared" si="115"/>
        <v>2.083333333333337E-2</v>
      </c>
      <c r="AA295" s="25">
        <f t="shared" si="116"/>
        <v>2.083333333333337E-2</v>
      </c>
    </row>
    <row r="296" spans="2:27" ht="15" customHeight="1" thickBot="1">
      <c r="B296" s="215"/>
      <c r="C296" s="264"/>
      <c r="D296" s="27">
        <v>44125</v>
      </c>
      <c r="E296" s="66" t="s">
        <v>39</v>
      </c>
      <c r="F296" s="3">
        <v>0.33333333333333331</v>
      </c>
      <c r="G296" s="3">
        <v>0.8125</v>
      </c>
      <c r="H296" s="3">
        <v>0</v>
      </c>
      <c r="I296" s="5"/>
      <c r="J296" s="5">
        <f t="shared" si="104"/>
        <v>0</v>
      </c>
      <c r="K296" s="21">
        <f t="shared" si="105"/>
        <v>0.45833333333333331</v>
      </c>
      <c r="L296" s="22">
        <f t="shared" si="101"/>
        <v>0.45833333333333331</v>
      </c>
      <c r="M296" s="22">
        <f t="shared" si="102"/>
        <v>-4.1666666666666685E-2</v>
      </c>
      <c r="N296" s="22">
        <f t="shared" si="106"/>
        <v>0</v>
      </c>
      <c r="O296" s="22">
        <f t="shared" si="107"/>
        <v>0.45833333333333331</v>
      </c>
      <c r="P296" s="22">
        <f t="shared" si="108"/>
        <v>0.45833333333333331</v>
      </c>
      <c r="Q296" s="22">
        <f t="shared" si="109"/>
        <v>0.45833333333333331</v>
      </c>
      <c r="R296" s="23">
        <f t="shared" si="110"/>
        <v>0.45833333333333331</v>
      </c>
      <c r="S296" s="16">
        <f t="shared" si="111"/>
        <v>-4.166666666666663E-2</v>
      </c>
      <c r="T296" s="22">
        <f t="shared" si="99"/>
        <v>0</v>
      </c>
      <c r="U296" s="21">
        <f t="shared" si="103"/>
        <v>2.083333333333337E-2</v>
      </c>
      <c r="V296" s="22">
        <f t="shared" si="100"/>
        <v>2.083333333333337E-2</v>
      </c>
      <c r="W296" s="24">
        <f t="shared" si="112"/>
        <v>2.083333333333337E-2</v>
      </c>
      <c r="X296" s="21">
        <f t="shared" si="113"/>
        <v>2.083333333333337E-2</v>
      </c>
      <c r="Y296" s="21">
        <f t="shared" si="114"/>
        <v>-2.083333333333337E-2</v>
      </c>
      <c r="Z296" s="69">
        <f t="shared" si="115"/>
        <v>2.083333333333337E-2</v>
      </c>
      <c r="AA296" s="25">
        <f t="shared" si="116"/>
        <v>2.083333333333337E-2</v>
      </c>
    </row>
    <row r="297" spans="2:27" ht="15" customHeight="1" thickBot="1">
      <c r="B297" s="215"/>
      <c r="C297" s="264"/>
      <c r="D297" s="27">
        <v>44126</v>
      </c>
      <c r="E297" s="66" t="s">
        <v>39</v>
      </c>
      <c r="F297" s="3">
        <v>0.33333333333333331</v>
      </c>
      <c r="G297" s="3">
        <v>0.8125</v>
      </c>
      <c r="H297" s="3">
        <v>0</v>
      </c>
      <c r="I297" s="5"/>
      <c r="J297" s="5">
        <f t="shared" si="104"/>
        <v>0</v>
      </c>
      <c r="K297" s="21">
        <f t="shared" si="105"/>
        <v>0.45833333333333331</v>
      </c>
      <c r="L297" s="22">
        <f t="shared" si="101"/>
        <v>0.45833333333333331</v>
      </c>
      <c r="M297" s="22">
        <f t="shared" si="102"/>
        <v>-4.1666666666666685E-2</v>
      </c>
      <c r="N297" s="22">
        <f t="shared" si="106"/>
        <v>0</v>
      </c>
      <c r="O297" s="22">
        <f t="shared" si="107"/>
        <v>0.45833333333333331</v>
      </c>
      <c r="P297" s="22">
        <f t="shared" si="108"/>
        <v>0.45833333333333331</v>
      </c>
      <c r="Q297" s="22">
        <f t="shared" si="109"/>
        <v>0.45833333333333331</v>
      </c>
      <c r="R297" s="23">
        <f t="shared" si="110"/>
        <v>0.45833333333333331</v>
      </c>
      <c r="S297" s="16">
        <f t="shared" si="111"/>
        <v>-4.166666666666663E-2</v>
      </c>
      <c r="T297" s="22">
        <f t="shared" si="99"/>
        <v>0</v>
      </c>
      <c r="U297" s="21">
        <f t="shared" si="103"/>
        <v>2.083333333333337E-2</v>
      </c>
      <c r="V297" s="22">
        <f t="shared" si="100"/>
        <v>2.083333333333337E-2</v>
      </c>
      <c r="W297" s="24">
        <f t="shared" si="112"/>
        <v>2.083333333333337E-2</v>
      </c>
      <c r="X297" s="21">
        <f t="shared" si="113"/>
        <v>2.083333333333337E-2</v>
      </c>
      <c r="Y297" s="21">
        <f t="shared" si="114"/>
        <v>-2.083333333333337E-2</v>
      </c>
      <c r="Z297" s="69">
        <f t="shared" si="115"/>
        <v>2.083333333333337E-2</v>
      </c>
      <c r="AA297" s="25">
        <f t="shared" si="116"/>
        <v>2.083333333333337E-2</v>
      </c>
    </row>
    <row r="298" spans="2:27" ht="15" customHeight="1" thickBot="1">
      <c r="B298" s="215"/>
      <c r="C298" s="264"/>
      <c r="D298" s="27">
        <v>44127</v>
      </c>
      <c r="E298" s="66" t="s">
        <v>39</v>
      </c>
      <c r="F298" s="3">
        <v>0.33333333333333331</v>
      </c>
      <c r="G298" s="3">
        <v>0.8125</v>
      </c>
      <c r="H298" s="3">
        <v>0</v>
      </c>
      <c r="I298" s="5"/>
      <c r="J298" s="5">
        <f t="shared" si="104"/>
        <v>0</v>
      </c>
      <c r="K298" s="21">
        <f t="shared" si="105"/>
        <v>0.45833333333333331</v>
      </c>
      <c r="L298" s="22">
        <f t="shared" si="101"/>
        <v>0.45833333333333331</v>
      </c>
      <c r="M298" s="22">
        <f t="shared" si="102"/>
        <v>-4.1666666666666685E-2</v>
      </c>
      <c r="N298" s="22">
        <f t="shared" si="106"/>
        <v>0</v>
      </c>
      <c r="O298" s="22">
        <f t="shared" si="107"/>
        <v>0.45833333333333331</v>
      </c>
      <c r="P298" s="22">
        <f t="shared" si="108"/>
        <v>0.45833333333333331</v>
      </c>
      <c r="Q298" s="22">
        <f t="shared" si="109"/>
        <v>0.45833333333333331</v>
      </c>
      <c r="R298" s="23">
        <f t="shared" si="110"/>
        <v>0.45833333333333331</v>
      </c>
      <c r="S298" s="16">
        <f t="shared" si="111"/>
        <v>-4.166666666666663E-2</v>
      </c>
      <c r="T298" s="22">
        <f t="shared" si="99"/>
        <v>0</v>
      </c>
      <c r="U298" s="21">
        <f t="shared" si="103"/>
        <v>2.083333333333337E-2</v>
      </c>
      <c r="V298" s="22">
        <f t="shared" si="100"/>
        <v>2.083333333333337E-2</v>
      </c>
      <c r="W298" s="24">
        <f t="shared" si="112"/>
        <v>2.083333333333337E-2</v>
      </c>
      <c r="X298" s="21">
        <f t="shared" si="113"/>
        <v>2.083333333333337E-2</v>
      </c>
      <c r="Y298" s="21">
        <f t="shared" si="114"/>
        <v>-2.083333333333337E-2</v>
      </c>
      <c r="Z298" s="69">
        <f t="shared" si="115"/>
        <v>2.083333333333337E-2</v>
      </c>
      <c r="AA298" s="25">
        <f t="shared" si="116"/>
        <v>2.083333333333337E-2</v>
      </c>
    </row>
    <row r="299" spans="2:27" ht="15" customHeight="1" thickBot="1">
      <c r="B299" s="215"/>
      <c r="C299" s="264"/>
      <c r="D299" s="20">
        <v>44128</v>
      </c>
      <c r="E299" s="66" t="s">
        <v>39</v>
      </c>
      <c r="F299" s="3">
        <v>0.33333333333333331</v>
      </c>
      <c r="G299" s="3">
        <v>0.8125</v>
      </c>
      <c r="H299" s="3">
        <v>0</v>
      </c>
      <c r="I299" s="5">
        <f>(O299+X299)</f>
        <v>0.47916666666666669</v>
      </c>
      <c r="J299" s="5">
        <f t="shared" si="104"/>
        <v>0.47916666666666669</v>
      </c>
      <c r="K299" s="21">
        <f t="shared" si="105"/>
        <v>0.45833333333333331</v>
      </c>
      <c r="L299" s="22">
        <f t="shared" si="101"/>
        <v>0.45833333333333331</v>
      </c>
      <c r="M299" s="22">
        <f t="shared" si="102"/>
        <v>-4.1666666666666685E-2</v>
      </c>
      <c r="N299" s="22">
        <f t="shared" si="106"/>
        <v>0</v>
      </c>
      <c r="O299" s="22">
        <f t="shared" si="107"/>
        <v>0.45833333333333331</v>
      </c>
      <c r="P299" s="22">
        <f t="shared" si="108"/>
        <v>-2.083333333333337E-2</v>
      </c>
      <c r="Q299" s="22">
        <f t="shared" si="109"/>
        <v>0</v>
      </c>
      <c r="R299" s="23">
        <f t="shared" si="110"/>
        <v>0</v>
      </c>
      <c r="S299" s="16">
        <f t="shared" si="111"/>
        <v>-4.166666666666663E-2</v>
      </c>
      <c r="T299" s="22">
        <f t="shared" si="99"/>
        <v>0</v>
      </c>
      <c r="U299" s="21">
        <f t="shared" si="103"/>
        <v>2.083333333333337E-2</v>
      </c>
      <c r="V299" s="22">
        <f t="shared" si="100"/>
        <v>2.083333333333337E-2</v>
      </c>
      <c r="W299" s="24">
        <f t="shared" si="112"/>
        <v>2.083333333333337E-2</v>
      </c>
      <c r="X299" s="21">
        <f t="shared" si="113"/>
        <v>2.083333333333337E-2</v>
      </c>
      <c r="Y299" s="21">
        <f t="shared" si="114"/>
        <v>0.45833333333333331</v>
      </c>
      <c r="Z299" s="69">
        <f t="shared" si="115"/>
        <v>0.45833333333333331</v>
      </c>
      <c r="AA299" s="25">
        <f t="shared" si="116"/>
        <v>0.45833333333333331</v>
      </c>
    </row>
    <row r="300" spans="2:27" ht="15" customHeight="1" thickBot="1">
      <c r="B300" s="215"/>
      <c r="C300" s="264"/>
      <c r="D300" s="20">
        <v>44129</v>
      </c>
      <c r="E300" s="66" t="s">
        <v>39</v>
      </c>
      <c r="F300" s="3">
        <v>0.33333333333333331</v>
      </c>
      <c r="G300" s="3">
        <v>0.8125</v>
      </c>
      <c r="H300" s="3">
        <v>0</v>
      </c>
      <c r="I300" s="5">
        <f>(O300+X300)</f>
        <v>0.47916666666666669</v>
      </c>
      <c r="J300" s="5">
        <f t="shared" si="104"/>
        <v>0.47916666666666669</v>
      </c>
      <c r="K300" s="21">
        <f t="shared" si="105"/>
        <v>0.45833333333333331</v>
      </c>
      <c r="L300" s="22">
        <f t="shared" si="101"/>
        <v>0.45833333333333331</v>
      </c>
      <c r="M300" s="22">
        <f t="shared" si="102"/>
        <v>-4.1666666666666685E-2</v>
      </c>
      <c r="N300" s="22">
        <f t="shared" si="106"/>
        <v>0</v>
      </c>
      <c r="O300" s="22">
        <f t="shared" si="107"/>
        <v>0.45833333333333331</v>
      </c>
      <c r="P300" s="22">
        <f t="shared" si="108"/>
        <v>-2.083333333333337E-2</v>
      </c>
      <c r="Q300" s="22">
        <f t="shared" si="109"/>
        <v>0</v>
      </c>
      <c r="R300" s="23">
        <f t="shared" si="110"/>
        <v>0</v>
      </c>
      <c r="S300" s="16">
        <f t="shared" si="111"/>
        <v>-4.166666666666663E-2</v>
      </c>
      <c r="T300" s="22">
        <f t="shared" si="99"/>
        <v>0</v>
      </c>
      <c r="U300" s="21">
        <f t="shared" si="103"/>
        <v>2.083333333333337E-2</v>
      </c>
      <c r="V300" s="22">
        <f t="shared" si="100"/>
        <v>2.083333333333337E-2</v>
      </c>
      <c r="W300" s="24">
        <f t="shared" si="112"/>
        <v>2.083333333333337E-2</v>
      </c>
      <c r="X300" s="21">
        <f t="shared" si="113"/>
        <v>2.083333333333337E-2</v>
      </c>
      <c r="Y300" s="21">
        <f t="shared" si="114"/>
        <v>0.45833333333333331</v>
      </c>
      <c r="Z300" s="69">
        <f t="shared" si="115"/>
        <v>0.45833333333333331</v>
      </c>
      <c r="AA300" s="25">
        <f t="shared" si="116"/>
        <v>0.45833333333333331</v>
      </c>
    </row>
    <row r="301" spans="2:27" ht="15" customHeight="1" thickBot="1">
      <c r="B301" s="215"/>
      <c r="C301" s="264"/>
      <c r="D301" s="27">
        <v>44130</v>
      </c>
      <c r="E301" s="66" t="s">
        <v>39</v>
      </c>
      <c r="F301" s="3">
        <v>0.25</v>
      </c>
      <c r="G301" s="3">
        <v>0.8125</v>
      </c>
      <c r="H301" s="3">
        <v>0</v>
      </c>
      <c r="I301" s="5"/>
      <c r="J301" s="5">
        <f t="shared" si="104"/>
        <v>0</v>
      </c>
      <c r="K301" s="21">
        <f t="shared" si="105"/>
        <v>0.49999999999999994</v>
      </c>
      <c r="L301" s="22">
        <f t="shared" si="101"/>
        <v>0.49999999999999994</v>
      </c>
      <c r="M301" s="22">
        <f t="shared" si="102"/>
        <v>-5.5511151231257827E-17</v>
      </c>
      <c r="N301" s="22">
        <f t="shared" si="106"/>
        <v>0</v>
      </c>
      <c r="O301" s="22">
        <f t="shared" si="107"/>
        <v>0.49999999999999994</v>
      </c>
      <c r="P301" s="22">
        <f t="shared" si="108"/>
        <v>0.49999999999999994</v>
      </c>
      <c r="Q301" s="22">
        <f t="shared" si="109"/>
        <v>0.49999999999999994</v>
      </c>
      <c r="R301" s="23">
        <f t="shared" si="110"/>
        <v>0.49999999999999994</v>
      </c>
      <c r="S301" s="16">
        <f t="shared" si="111"/>
        <v>4.1666666666666685E-2</v>
      </c>
      <c r="T301" s="22">
        <f t="shared" si="99"/>
        <v>4.1666666666666685E-2</v>
      </c>
      <c r="U301" s="21">
        <f t="shared" si="103"/>
        <v>2.083333333333337E-2</v>
      </c>
      <c r="V301" s="22">
        <f t="shared" si="100"/>
        <v>2.083333333333337E-2</v>
      </c>
      <c r="W301" s="24">
        <f t="shared" si="112"/>
        <v>6.2500000000000056E-2</v>
      </c>
      <c r="X301" s="21">
        <f t="shared" si="113"/>
        <v>6.2500000000000056E-2</v>
      </c>
      <c r="Y301" s="21">
        <f t="shared" si="114"/>
        <v>-6.2500000000000056E-2</v>
      </c>
      <c r="Z301" s="69">
        <f t="shared" si="115"/>
        <v>6.2500000000000056E-2</v>
      </c>
      <c r="AA301" s="25">
        <f t="shared" si="116"/>
        <v>6.2500000000000056E-2</v>
      </c>
    </row>
    <row r="302" spans="2:27" ht="15" customHeight="1" thickBot="1">
      <c r="B302" s="215"/>
      <c r="C302" s="264"/>
      <c r="D302" s="27">
        <v>44131</v>
      </c>
      <c r="E302" s="66" t="s">
        <v>39</v>
      </c>
      <c r="F302" s="3">
        <v>0.33333333333333331</v>
      </c>
      <c r="G302" s="3">
        <v>0.8125</v>
      </c>
      <c r="H302" s="3">
        <v>0</v>
      </c>
      <c r="I302" s="5"/>
      <c r="J302" s="5">
        <f t="shared" si="104"/>
        <v>0</v>
      </c>
      <c r="K302" s="21">
        <f t="shared" si="105"/>
        <v>0.45833333333333331</v>
      </c>
      <c r="L302" s="22">
        <f t="shared" si="101"/>
        <v>0.45833333333333331</v>
      </c>
      <c r="M302" s="22">
        <f t="shared" si="102"/>
        <v>-4.1666666666666685E-2</v>
      </c>
      <c r="N302" s="22">
        <f t="shared" si="106"/>
        <v>0</v>
      </c>
      <c r="O302" s="22">
        <f t="shared" si="107"/>
        <v>0.45833333333333331</v>
      </c>
      <c r="P302" s="22">
        <f t="shared" si="108"/>
        <v>0.45833333333333331</v>
      </c>
      <c r="Q302" s="22">
        <f t="shared" si="109"/>
        <v>0.45833333333333331</v>
      </c>
      <c r="R302" s="23">
        <f t="shared" si="110"/>
        <v>0.45833333333333331</v>
      </c>
      <c r="S302" s="16">
        <f t="shared" si="111"/>
        <v>-4.166666666666663E-2</v>
      </c>
      <c r="T302" s="22">
        <f t="shared" si="99"/>
        <v>0</v>
      </c>
      <c r="U302" s="21">
        <f t="shared" si="103"/>
        <v>2.083333333333337E-2</v>
      </c>
      <c r="V302" s="22">
        <f t="shared" si="100"/>
        <v>2.083333333333337E-2</v>
      </c>
      <c r="W302" s="24">
        <f t="shared" si="112"/>
        <v>2.083333333333337E-2</v>
      </c>
      <c r="X302" s="21">
        <f t="shared" si="113"/>
        <v>2.083333333333337E-2</v>
      </c>
      <c r="Y302" s="21">
        <f t="shared" si="114"/>
        <v>-2.083333333333337E-2</v>
      </c>
      <c r="Z302" s="69">
        <f t="shared" si="115"/>
        <v>2.083333333333337E-2</v>
      </c>
      <c r="AA302" s="25">
        <f t="shared" si="116"/>
        <v>2.083333333333337E-2</v>
      </c>
    </row>
    <row r="303" spans="2:27" ht="15" customHeight="1" thickBot="1">
      <c r="B303" s="215"/>
      <c r="C303" s="264"/>
      <c r="D303" s="27">
        <v>44132</v>
      </c>
      <c r="E303" s="66" t="s">
        <v>39</v>
      </c>
      <c r="F303" s="3">
        <v>0.33333333333333331</v>
      </c>
      <c r="G303" s="3">
        <v>0.8125</v>
      </c>
      <c r="H303" s="3">
        <v>0</v>
      </c>
      <c r="I303" s="5"/>
      <c r="J303" s="5">
        <f t="shared" si="104"/>
        <v>0</v>
      </c>
      <c r="K303" s="21">
        <f t="shared" si="105"/>
        <v>0.45833333333333331</v>
      </c>
      <c r="L303" s="22">
        <f t="shared" si="101"/>
        <v>0.45833333333333331</v>
      </c>
      <c r="M303" s="22">
        <f t="shared" si="102"/>
        <v>-4.1666666666666685E-2</v>
      </c>
      <c r="N303" s="22">
        <f t="shared" si="106"/>
        <v>0</v>
      </c>
      <c r="O303" s="22">
        <f t="shared" si="107"/>
        <v>0.45833333333333331</v>
      </c>
      <c r="P303" s="22">
        <f t="shared" si="108"/>
        <v>0.45833333333333331</v>
      </c>
      <c r="Q303" s="22">
        <f t="shared" si="109"/>
        <v>0.45833333333333331</v>
      </c>
      <c r="R303" s="23">
        <f t="shared" si="110"/>
        <v>0.45833333333333331</v>
      </c>
      <c r="S303" s="16">
        <f t="shared" si="111"/>
        <v>-4.166666666666663E-2</v>
      </c>
      <c r="T303" s="22">
        <f t="shared" si="99"/>
        <v>0</v>
      </c>
      <c r="U303" s="21">
        <f t="shared" si="103"/>
        <v>2.083333333333337E-2</v>
      </c>
      <c r="V303" s="22">
        <f t="shared" si="100"/>
        <v>2.083333333333337E-2</v>
      </c>
      <c r="W303" s="24">
        <f t="shared" si="112"/>
        <v>2.083333333333337E-2</v>
      </c>
      <c r="X303" s="21">
        <f t="shared" si="113"/>
        <v>2.083333333333337E-2</v>
      </c>
      <c r="Y303" s="21">
        <f t="shared" si="114"/>
        <v>-2.083333333333337E-2</v>
      </c>
      <c r="Z303" s="69">
        <f t="shared" si="115"/>
        <v>2.083333333333337E-2</v>
      </c>
      <c r="AA303" s="25">
        <f t="shared" si="116"/>
        <v>2.083333333333337E-2</v>
      </c>
    </row>
    <row r="304" spans="2:27" ht="15" customHeight="1" thickBot="1">
      <c r="B304" s="215"/>
      <c r="C304" s="264"/>
      <c r="D304" s="27">
        <v>44133</v>
      </c>
      <c r="E304" s="66" t="s">
        <v>39</v>
      </c>
      <c r="F304" s="3">
        <v>0.33333333333333331</v>
      </c>
      <c r="G304" s="3">
        <v>0.8125</v>
      </c>
      <c r="H304" s="3">
        <v>0</v>
      </c>
      <c r="I304" s="5"/>
      <c r="J304" s="5">
        <f t="shared" si="104"/>
        <v>0</v>
      </c>
      <c r="K304" s="21">
        <f t="shared" si="105"/>
        <v>0.45833333333333331</v>
      </c>
      <c r="L304" s="22">
        <f t="shared" si="101"/>
        <v>0.45833333333333331</v>
      </c>
      <c r="M304" s="22">
        <f t="shared" si="102"/>
        <v>-4.1666666666666685E-2</v>
      </c>
      <c r="N304" s="22">
        <f t="shared" si="106"/>
        <v>0</v>
      </c>
      <c r="O304" s="22">
        <f t="shared" si="107"/>
        <v>0.45833333333333331</v>
      </c>
      <c r="P304" s="22">
        <f t="shared" si="108"/>
        <v>0.45833333333333331</v>
      </c>
      <c r="Q304" s="22">
        <f t="shared" si="109"/>
        <v>0.45833333333333331</v>
      </c>
      <c r="R304" s="23">
        <f t="shared" si="110"/>
        <v>0.45833333333333331</v>
      </c>
      <c r="S304" s="16">
        <f t="shared" si="111"/>
        <v>-4.166666666666663E-2</v>
      </c>
      <c r="T304" s="22">
        <f t="shared" si="99"/>
        <v>0</v>
      </c>
      <c r="U304" s="21">
        <f t="shared" si="103"/>
        <v>2.083333333333337E-2</v>
      </c>
      <c r="V304" s="22">
        <f t="shared" si="100"/>
        <v>2.083333333333337E-2</v>
      </c>
      <c r="W304" s="24">
        <f t="shared" si="112"/>
        <v>2.083333333333337E-2</v>
      </c>
      <c r="X304" s="21">
        <f t="shared" si="113"/>
        <v>2.083333333333337E-2</v>
      </c>
      <c r="Y304" s="21">
        <f t="shared" si="114"/>
        <v>-2.083333333333337E-2</v>
      </c>
      <c r="Z304" s="69">
        <f t="shared" si="115"/>
        <v>2.083333333333337E-2</v>
      </c>
      <c r="AA304" s="25">
        <f t="shared" si="116"/>
        <v>2.083333333333337E-2</v>
      </c>
    </row>
    <row r="305" spans="2:27" ht="15" customHeight="1" thickBot="1">
      <c r="B305" s="215"/>
      <c r="C305" s="264"/>
      <c r="D305" s="27">
        <v>44134</v>
      </c>
      <c r="E305" s="66" t="s">
        <v>39</v>
      </c>
      <c r="F305" s="3">
        <v>0.33333333333333331</v>
      </c>
      <c r="G305" s="3">
        <v>0.8125</v>
      </c>
      <c r="H305" s="3">
        <v>0</v>
      </c>
      <c r="I305" s="5"/>
      <c r="J305" s="5">
        <f t="shared" si="104"/>
        <v>0</v>
      </c>
      <c r="K305" s="21">
        <f t="shared" si="105"/>
        <v>0.45833333333333331</v>
      </c>
      <c r="L305" s="22">
        <f t="shared" si="101"/>
        <v>0.45833333333333331</v>
      </c>
      <c r="M305" s="22">
        <f t="shared" si="102"/>
        <v>-4.1666666666666685E-2</v>
      </c>
      <c r="N305" s="22">
        <f t="shared" si="106"/>
        <v>0</v>
      </c>
      <c r="O305" s="22">
        <f t="shared" si="107"/>
        <v>0.45833333333333331</v>
      </c>
      <c r="P305" s="22">
        <f t="shared" si="108"/>
        <v>0.45833333333333331</v>
      </c>
      <c r="Q305" s="22">
        <f t="shared" si="109"/>
        <v>0.45833333333333331</v>
      </c>
      <c r="R305" s="23">
        <f t="shared" si="110"/>
        <v>0.45833333333333331</v>
      </c>
      <c r="S305" s="16">
        <f t="shared" si="111"/>
        <v>-4.166666666666663E-2</v>
      </c>
      <c r="T305" s="22">
        <f t="shared" si="99"/>
        <v>0</v>
      </c>
      <c r="U305" s="21">
        <f t="shared" si="103"/>
        <v>2.083333333333337E-2</v>
      </c>
      <c r="V305" s="22">
        <f t="shared" si="100"/>
        <v>2.083333333333337E-2</v>
      </c>
      <c r="W305" s="24">
        <f t="shared" si="112"/>
        <v>2.083333333333337E-2</v>
      </c>
      <c r="X305" s="21">
        <f t="shared" si="113"/>
        <v>2.083333333333337E-2</v>
      </c>
      <c r="Y305" s="21">
        <f t="shared" si="114"/>
        <v>-2.083333333333337E-2</v>
      </c>
      <c r="Z305" s="69">
        <f t="shared" si="115"/>
        <v>2.083333333333337E-2</v>
      </c>
      <c r="AA305" s="25">
        <f t="shared" si="116"/>
        <v>2.083333333333337E-2</v>
      </c>
    </row>
    <row r="306" spans="2:27" ht="15" customHeight="1" thickBot="1">
      <c r="B306" s="216"/>
      <c r="C306" s="265"/>
      <c r="D306" s="29">
        <v>44135</v>
      </c>
      <c r="E306" s="67" t="s">
        <v>39</v>
      </c>
      <c r="F306" s="4">
        <v>0.33333333333333331</v>
      </c>
      <c r="G306" s="4">
        <v>0.8125</v>
      </c>
      <c r="H306" s="4">
        <v>0</v>
      </c>
      <c r="I306" s="8">
        <f>(O306+X306)</f>
        <v>0.47916666666666669</v>
      </c>
      <c r="J306" s="8">
        <f t="shared" si="104"/>
        <v>0.47916666666666669</v>
      </c>
      <c r="K306" s="30">
        <f t="shared" si="105"/>
        <v>0.45833333333333331</v>
      </c>
      <c r="L306" s="31">
        <f t="shared" si="101"/>
        <v>0.45833333333333331</v>
      </c>
      <c r="M306" s="31">
        <f t="shared" si="102"/>
        <v>-4.1666666666666685E-2</v>
      </c>
      <c r="N306" s="31">
        <f t="shared" si="106"/>
        <v>0</v>
      </c>
      <c r="O306" s="31">
        <f t="shared" si="107"/>
        <v>0.45833333333333331</v>
      </c>
      <c r="P306" s="31">
        <f t="shared" si="108"/>
        <v>-2.083333333333337E-2</v>
      </c>
      <c r="Q306" s="31">
        <f t="shared" si="109"/>
        <v>0</v>
      </c>
      <c r="R306" s="32">
        <f t="shared" si="110"/>
        <v>0</v>
      </c>
      <c r="S306" s="50">
        <f t="shared" si="111"/>
        <v>-4.166666666666663E-2</v>
      </c>
      <c r="T306" s="31">
        <f t="shared" si="99"/>
        <v>0</v>
      </c>
      <c r="U306" s="30">
        <f t="shared" si="103"/>
        <v>2.083333333333337E-2</v>
      </c>
      <c r="V306" s="31">
        <f t="shared" si="100"/>
        <v>2.083333333333337E-2</v>
      </c>
      <c r="W306" s="33">
        <f t="shared" si="112"/>
        <v>2.083333333333337E-2</v>
      </c>
      <c r="X306" s="30">
        <f t="shared" si="113"/>
        <v>2.083333333333337E-2</v>
      </c>
      <c r="Y306" s="30">
        <f t="shared" si="114"/>
        <v>0.45833333333333331</v>
      </c>
      <c r="Z306" s="70">
        <f t="shared" si="115"/>
        <v>0.45833333333333331</v>
      </c>
      <c r="AA306" s="34">
        <f t="shared" si="116"/>
        <v>0.45833333333333331</v>
      </c>
    </row>
    <row r="307" spans="2:27" ht="15" customHeight="1" thickBot="1">
      <c r="B307" s="47" t="s">
        <v>10</v>
      </c>
      <c r="C307" s="266" t="s">
        <v>29</v>
      </c>
      <c r="D307" s="65">
        <v>44136</v>
      </c>
      <c r="E307" s="59" t="s">
        <v>39</v>
      </c>
      <c r="F307" s="60">
        <v>0.33333333333333331</v>
      </c>
      <c r="G307" s="60">
        <v>0.8125</v>
      </c>
      <c r="H307" s="60">
        <v>0</v>
      </c>
      <c r="I307" s="61">
        <f>(O307+X307)</f>
        <v>0.47916666666666669</v>
      </c>
      <c r="J307" s="61">
        <f t="shared" si="104"/>
        <v>0.47916666666666669</v>
      </c>
      <c r="K307" s="62">
        <f t="shared" si="105"/>
        <v>0.45833333333333331</v>
      </c>
      <c r="L307" s="63">
        <f t="shared" si="101"/>
        <v>0.45833333333333331</v>
      </c>
      <c r="M307" s="63">
        <f t="shared" si="102"/>
        <v>-4.1666666666666685E-2</v>
      </c>
      <c r="N307" s="63">
        <f t="shared" si="106"/>
        <v>0</v>
      </c>
      <c r="O307" s="63">
        <f t="shared" si="107"/>
        <v>0.45833333333333331</v>
      </c>
      <c r="P307" s="63">
        <f t="shared" si="108"/>
        <v>-2.083333333333337E-2</v>
      </c>
      <c r="Q307" s="63">
        <f t="shared" si="109"/>
        <v>0</v>
      </c>
      <c r="R307" s="49">
        <f t="shared" si="110"/>
        <v>0</v>
      </c>
      <c r="S307" s="63">
        <f t="shared" si="111"/>
        <v>-4.166666666666663E-2</v>
      </c>
      <c r="T307" s="63">
        <f t="shared" si="99"/>
        <v>0</v>
      </c>
      <c r="U307" s="62">
        <f t="shared" si="103"/>
        <v>2.083333333333337E-2</v>
      </c>
      <c r="V307" s="63">
        <f t="shared" si="100"/>
        <v>2.083333333333337E-2</v>
      </c>
      <c r="W307" s="64">
        <f t="shared" si="112"/>
        <v>2.083333333333337E-2</v>
      </c>
      <c r="X307" s="62">
        <f t="shared" si="113"/>
        <v>2.083333333333337E-2</v>
      </c>
      <c r="Y307" s="62">
        <f t="shared" si="114"/>
        <v>0.45833333333333331</v>
      </c>
      <c r="Z307" s="71">
        <f t="shared" si="115"/>
        <v>0.45833333333333331</v>
      </c>
      <c r="AA307" s="74">
        <f t="shared" si="116"/>
        <v>0.45833333333333331</v>
      </c>
    </row>
    <row r="308" spans="2:27" ht="15" customHeight="1" thickBot="1">
      <c r="B308" s="215">
        <f>SUM(R307:R336)</f>
        <v>9.2916666666666661</v>
      </c>
      <c r="C308" s="264"/>
      <c r="D308" s="27">
        <v>44137</v>
      </c>
      <c r="E308" s="66" t="s">
        <v>39</v>
      </c>
      <c r="F308" s="3">
        <v>0.25</v>
      </c>
      <c r="G308" s="3">
        <v>0.8125</v>
      </c>
      <c r="H308" s="3">
        <v>0</v>
      </c>
      <c r="I308" s="5"/>
      <c r="J308" s="5">
        <f t="shared" si="104"/>
        <v>0</v>
      </c>
      <c r="K308" s="21">
        <f t="shared" si="105"/>
        <v>0.49999999999999994</v>
      </c>
      <c r="L308" s="22">
        <f t="shared" si="101"/>
        <v>0.49999999999999994</v>
      </c>
      <c r="M308" s="22">
        <f t="shared" si="102"/>
        <v>-5.5511151231257827E-17</v>
      </c>
      <c r="N308" s="22">
        <f t="shared" si="106"/>
        <v>0</v>
      </c>
      <c r="O308" s="22">
        <f t="shared" si="107"/>
        <v>0.49999999999999994</v>
      </c>
      <c r="P308" s="22">
        <f t="shared" si="108"/>
        <v>0.49999999999999994</v>
      </c>
      <c r="Q308" s="22">
        <f t="shared" si="109"/>
        <v>0.49999999999999994</v>
      </c>
      <c r="R308" s="23">
        <f t="shared" si="110"/>
        <v>0.49999999999999994</v>
      </c>
      <c r="S308" s="16">
        <f t="shared" si="111"/>
        <v>4.1666666666666685E-2</v>
      </c>
      <c r="T308" s="22">
        <f t="shared" si="99"/>
        <v>4.1666666666666685E-2</v>
      </c>
      <c r="U308" s="21">
        <f t="shared" si="103"/>
        <v>2.083333333333337E-2</v>
      </c>
      <c r="V308" s="22">
        <f t="shared" si="100"/>
        <v>2.083333333333337E-2</v>
      </c>
      <c r="W308" s="24">
        <f t="shared" si="112"/>
        <v>6.2500000000000056E-2</v>
      </c>
      <c r="X308" s="21">
        <f t="shared" si="113"/>
        <v>6.2500000000000056E-2</v>
      </c>
      <c r="Y308" s="21">
        <f t="shared" si="114"/>
        <v>-6.2500000000000056E-2</v>
      </c>
      <c r="Z308" s="69">
        <f t="shared" si="115"/>
        <v>6.2500000000000056E-2</v>
      </c>
      <c r="AA308" s="73">
        <f t="shared" si="116"/>
        <v>6.2500000000000056E-2</v>
      </c>
    </row>
    <row r="309" spans="2:27" ht="15" customHeight="1" thickBot="1">
      <c r="B309" s="215"/>
      <c r="C309" s="264"/>
      <c r="D309" s="27">
        <v>44138</v>
      </c>
      <c r="E309" s="66" t="s">
        <v>39</v>
      </c>
      <c r="F309" s="3">
        <v>0.33333333333333331</v>
      </c>
      <c r="G309" s="3">
        <v>0.8125</v>
      </c>
      <c r="H309" s="3">
        <v>0</v>
      </c>
      <c r="I309" s="5"/>
      <c r="J309" s="5">
        <f t="shared" si="104"/>
        <v>0</v>
      </c>
      <c r="K309" s="21">
        <f t="shared" si="105"/>
        <v>0.45833333333333331</v>
      </c>
      <c r="L309" s="22">
        <f t="shared" si="101"/>
        <v>0.45833333333333331</v>
      </c>
      <c r="M309" s="22">
        <f t="shared" si="102"/>
        <v>-4.1666666666666685E-2</v>
      </c>
      <c r="N309" s="22">
        <f t="shared" si="106"/>
        <v>0</v>
      </c>
      <c r="O309" s="22">
        <f t="shared" si="107"/>
        <v>0.45833333333333331</v>
      </c>
      <c r="P309" s="22">
        <f t="shared" si="108"/>
        <v>0.45833333333333331</v>
      </c>
      <c r="Q309" s="22">
        <f t="shared" si="109"/>
        <v>0.45833333333333331</v>
      </c>
      <c r="R309" s="23">
        <f t="shared" si="110"/>
        <v>0.45833333333333331</v>
      </c>
      <c r="S309" s="16">
        <f t="shared" si="111"/>
        <v>-4.166666666666663E-2</v>
      </c>
      <c r="T309" s="22">
        <f t="shared" si="99"/>
        <v>0</v>
      </c>
      <c r="U309" s="21">
        <f t="shared" si="103"/>
        <v>2.083333333333337E-2</v>
      </c>
      <c r="V309" s="22">
        <f t="shared" si="100"/>
        <v>2.083333333333337E-2</v>
      </c>
      <c r="W309" s="24">
        <f t="shared" si="112"/>
        <v>2.083333333333337E-2</v>
      </c>
      <c r="X309" s="21">
        <f t="shared" si="113"/>
        <v>2.083333333333337E-2</v>
      </c>
      <c r="Y309" s="21">
        <f t="shared" si="114"/>
        <v>-2.083333333333337E-2</v>
      </c>
      <c r="Z309" s="69">
        <f t="shared" si="115"/>
        <v>2.083333333333337E-2</v>
      </c>
      <c r="AA309" s="73">
        <f t="shared" si="116"/>
        <v>2.083333333333337E-2</v>
      </c>
    </row>
    <row r="310" spans="2:27" ht="15" customHeight="1" thickBot="1">
      <c r="B310" s="215"/>
      <c r="C310" s="264"/>
      <c r="D310" s="27">
        <v>44139</v>
      </c>
      <c r="E310" s="66" t="s">
        <v>39</v>
      </c>
      <c r="F310" s="3">
        <v>0.25</v>
      </c>
      <c r="G310" s="3">
        <v>0.8125</v>
      </c>
      <c r="H310" s="3">
        <v>0</v>
      </c>
      <c r="I310" s="5"/>
      <c r="J310" s="5">
        <f t="shared" si="104"/>
        <v>0</v>
      </c>
      <c r="K310" s="21">
        <f t="shared" si="105"/>
        <v>0.49999999999999994</v>
      </c>
      <c r="L310" s="22">
        <f t="shared" si="101"/>
        <v>0.49999999999999994</v>
      </c>
      <c r="M310" s="22">
        <f t="shared" si="102"/>
        <v>-5.5511151231257827E-17</v>
      </c>
      <c r="N310" s="22">
        <f t="shared" si="106"/>
        <v>0</v>
      </c>
      <c r="O310" s="22">
        <f t="shared" si="107"/>
        <v>0.49999999999999994</v>
      </c>
      <c r="P310" s="22">
        <f t="shared" si="108"/>
        <v>0.49999999999999994</v>
      </c>
      <c r="Q310" s="22">
        <f t="shared" si="109"/>
        <v>0.49999999999999994</v>
      </c>
      <c r="R310" s="23">
        <f t="shared" si="110"/>
        <v>0.49999999999999994</v>
      </c>
      <c r="S310" s="16">
        <f t="shared" si="111"/>
        <v>4.1666666666666685E-2</v>
      </c>
      <c r="T310" s="22">
        <f t="shared" ref="T310:T333" si="117">IF(S310&lt;0,0,S310)</f>
        <v>4.1666666666666685E-2</v>
      </c>
      <c r="U310" s="21">
        <f t="shared" si="103"/>
        <v>2.083333333333337E-2</v>
      </c>
      <c r="V310" s="22">
        <f t="shared" ref="V310:V333" si="118">IF(U310&lt;0,0,U310)</f>
        <v>2.083333333333337E-2</v>
      </c>
      <c r="W310" s="24">
        <f t="shared" si="112"/>
        <v>6.2500000000000056E-2</v>
      </c>
      <c r="X310" s="21">
        <f t="shared" si="113"/>
        <v>6.2500000000000056E-2</v>
      </c>
      <c r="Y310" s="21">
        <f t="shared" si="114"/>
        <v>-6.2500000000000056E-2</v>
      </c>
      <c r="Z310" s="69">
        <f t="shared" si="115"/>
        <v>6.2500000000000056E-2</v>
      </c>
      <c r="AA310" s="73">
        <f t="shared" si="116"/>
        <v>6.2500000000000056E-2</v>
      </c>
    </row>
    <row r="311" spans="2:27" ht="15" customHeight="1" thickBot="1">
      <c r="B311" s="215"/>
      <c r="C311" s="264"/>
      <c r="D311" s="27">
        <v>44140</v>
      </c>
      <c r="E311" s="66" t="s">
        <v>39</v>
      </c>
      <c r="F311" s="3">
        <v>0.375</v>
      </c>
      <c r="G311" s="3">
        <v>0.8125</v>
      </c>
      <c r="H311" s="3">
        <v>0</v>
      </c>
      <c r="I311" s="5"/>
      <c r="J311" s="5">
        <f t="shared" si="104"/>
        <v>0</v>
      </c>
      <c r="K311" s="21">
        <f t="shared" si="105"/>
        <v>0.41666666666666663</v>
      </c>
      <c r="L311" s="22">
        <f t="shared" si="101"/>
        <v>0.41666666666666663</v>
      </c>
      <c r="M311" s="22">
        <f t="shared" si="102"/>
        <v>-8.333333333333337E-2</v>
      </c>
      <c r="N311" s="22">
        <f t="shared" si="106"/>
        <v>0</v>
      </c>
      <c r="O311" s="22">
        <f t="shared" si="107"/>
        <v>0.41666666666666663</v>
      </c>
      <c r="P311" s="22">
        <f t="shared" si="108"/>
        <v>0.41666666666666663</v>
      </c>
      <c r="Q311" s="22">
        <f t="shared" si="109"/>
        <v>0.41666666666666663</v>
      </c>
      <c r="R311" s="23">
        <f t="shared" si="110"/>
        <v>0.41666666666666663</v>
      </c>
      <c r="S311" s="16">
        <f t="shared" si="111"/>
        <v>-8.3333333333333315E-2</v>
      </c>
      <c r="T311" s="22">
        <f t="shared" si="117"/>
        <v>0</v>
      </c>
      <c r="U311" s="21">
        <f t="shared" si="103"/>
        <v>2.083333333333337E-2</v>
      </c>
      <c r="V311" s="22">
        <f t="shared" si="118"/>
        <v>2.083333333333337E-2</v>
      </c>
      <c r="W311" s="24">
        <f t="shared" si="112"/>
        <v>2.083333333333337E-2</v>
      </c>
      <c r="X311" s="21">
        <f t="shared" si="113"/>
        <v>2.083333333333337E-2</v>
      </c>
      <c r="Y311" s="21">
        <f t="shared" si="114"/>
        <v>-2.083333333333337E-2</v>
      </c>
      <c r="Z311" s="69">
        <f t="shared" si="115"/>
        <v>2.083333333333337E-2</v>
      </c>
      <c r="AA311" s="73">
        <f t="shared" si="116"/>
        <v>2.083333333333337E-2</v>
      </c>
    </row>
    <row r="312" spans="2:27" ht="15" customHeight="1" thickBot="1">
      <c r="B312" s="215"/>
      <c r="C312" s="264"/>
      <c r="D312" s="27">
        <v>44141</v>
      </c>
      <c r="E312" s="66" t="s">
        <v>39</v>
      </c>
      <c r="F312" s="3">
        <v>0.33333333333333331</v>
      </c>
      <c r="G312" s="3">
        <v>0.8125</v>
      </c>
      <c r="H312" s="3">
        <v>0</v>
      </c>
      <c r="I312" s="5"/>
      <c r="J312" s="5">
        <f t="shared" si="104"/>
        <v>0</v>
      </c>
      <c r="K312" s="21">
        <f t="shared" si="105"/>
        <v>0.45833333333333331</v>
      </c>
      <c r="L312" s="22">
        <f t="shared" si="101"/>
        <v>0.45833333333333331</v>
      </c>
      <c r="M312" s="22">
        <f t="shared" si="102"/>
        <v>-4.1666666666666685E-2</v>
      </c>
      <c r="N312" s="22">
        <f t="shared" si="106"/>
        <v>0</v>
      </c>
      <c r="O312" s="22">
        <f t="shared" si="107"/>
        <v>0.45833333333333331</v>
      </c>
      <c r="P312" s="22">
        <f t="shared" si="108"/>
        <v>0.45833333333333331</v>
      </c>
      <c r="Q312" s="22">
        <f t="shared" si="109"/>
        <v>0.45833333333333331</v>
      </c>
      <c r="R312" s="23">
        <f t="shared" si="110"/>
        <v>0.45833333333333331</v>
      </c>
      <c r="S312" s="16">
        <f t="shared" si="111"/>
        <v>-4.166666666666663E-2</v>
      </c>
      <c r="T312" s="22">
        <f t="shared" si="117"/>
        <v>0</v>
      </c>
      <c r="U312" s="21">
        <f t="shared" si="103"/>
        <v>2.083333333333337E-2</v>
      </c>
      <c r="V312" s="22">
        <f t="shared" si="118"/>
        <v>2.083333333333337E-2</v>
      </c>
      <c r="W312" s="24">
        <f t="shared" si="112"/>
        <v>2.083333333333337E-2</v>
      </c>
      <c r="X312" s="21">
        <f t="shared" si="113"/>
        <v>2.083333333333337E-2</v>
      </c>
      <c r="Y312" s="21">
        <f t="shared" si="114"/>
        <v>-2.083333333333337E-2</v>
      </c>
      <c r="Z312" s="69">
        <f t="shared" si="115"/>
        <v>2.083333333333337E-2</v>
      </c>
      <c r="AA312" s="73">
        <f t="shared" si="116"/>
        <v>2.083333333333337E-2</v>
      </c>
    </row>
    <row r="313" spans="2:27" ht="15" customHeight="1" thickBot="1">
      <c r="B313" s="215"/>
      <c r="C313" s="264"/>
      <c r="D313" s="20">
        <v>44142</v>
      </c>
      <c r="E313" s="66" t="s">
        <v>39</v>
      </c>
      <c r="F313" s="3">
        <v>0.33333333333333331</v>
      </c>
      <c r="G313" s="3">
        <v>0.8125</v>
      </c>
      <c r="H313" s="3">
        <v>0</v>
      </c>
      <c r="I313" s="5">
        <f>(O313+X313)</f>
        <v>0.47916666666666669</v>
      </c>
      <c r="J313" s="5">
        <f t="shared" si="104"/>
        <v>0.47916666666666669</v>
      </c>
      <c r="K313" s="21">
        <f t="shared" si="105"/>
        <v>0.45833333333333331</v>
      </c>
      <c r="L313" s="22">
        <f t="shared" si="101"/>
        <v>0.45833333333333331</v>
      </c>
      <c r="M313" s="22">
        <f t="shared" si="102"/>
        <v>-4.1666666666666685E-2</v>
      </c>
      <c r="N313" s="22">
        <f t="shared" si="106"/>
        <v>0</v>
      </c>
      <c r="O313" s="22">
        <f t="shared" si="107"/>
        <v>0.45833333333333331</v>
      </c>
      <c r="P313" s="22">
        <f t="shared" si="108"/>
        <v>-2.083333333333337E-2</v>
      </c>
      <c r="Q313" s="22">
        <f t="shared" si="109"/>
        <v>0</v>
      </c>
      <c r="R313" s="23">
        <f t="shared" si="110"/>
        <v>0</v>
      </c>
      <c r="S313" s="16">
        <f t="shared" si="111"/>
        <v>-4.166666666666663E-2</v>
      </c>
      <c r="T313" s="22">
        <f t="shared" si="117"/>
        <v>0</v>
      </c>
      <c r="U313" s="21">
        <f t="shared" si="103"/>
        <v>2.083333333333337E-2</v>
      </c>
      <c r="V313" s="22">
        <f t="shared" si="118"/>
        <v>2.083333333333337E-2</v>
      </c>
      <c r="W313" s="24">
        <f t="shared" si="112"/>
        <v>2.083333333333337E-2</v>
      </c>
      <c r="X313" s="21">
        <f t="shared" si="113"/>
        <v>2.083333333333337E-2</v>
      </c>
      <c r="Y313" s="21">
        <f t="shared" si="114"/>
        <v>0.45833333333333331</v>
      </c>
      <c r="Z313" s="69">
        <f t="shared" si="115"/>
        <v>0.45833333333333331</v>
      </c>
      <c r="AA313" s="73">
        <f t="shared" si="116"/>
        <v>0.45833333333333331</v>
      </c>
    </row>
    <row r="314" spans="2:27" ht="15" customHeight="1" thickBot="1">
      <c r="B314" s="215"/>
      <c r="C314" s="264"/>
      <c r="D314" s="20">
        <v>44143</v>
      </c>
      <c r="E314" s="66" t="s">
        <v>39</v>
      </c>
      <c r="F314" s="3">
        <v>0.20833333333333334</v>
      </c>
      <c r="G314" s="3">
        <v>0.8125</v>
      </c>
      <c r="H314" s="3">
        <v>0</v>
      </c>
      <c r="I314" s="5">
        <f>(O314+X314)</f>
        <v>0.60416666666666663</v>
      </c>
      <c r="J314" s="5">
        <f t="shared" si="104"/>
        <v>0.60416666666666663</v>
      </c>
      <c r="K314" s="21">
        <f t="shared" si="105"/>
        <v>0.49999999999999989</v>
      </c>
      <c r="L314" s="22">
        <f t="shared" si="101"/>
        <v>0.49999999999999989</v>
      </c>
      <c r="M314" s="22">
        <f t="shared" si="102"/>
        <v>-1.1102230246251565E-16</v>
      </c>
      <c r="N314" s="22">
        <f t="shared" si="106"/>
        <v>0</v>
      </c>
      <c r="O314" s="22">
        <f t="shared" si="107"/>
        <v>0.49999999999999989</v>
      </c>
      <c r="P314" s="22">
        <f t="shared" si="108"/>
        <v>-0.10416666666666674</v>
      </c>
      <c r="Q314" s="22">
        <f t="shared" si="109"/>
        <v>0</v>
      </c>
      <c r="R314" s="23">
        <f t="shared" si="110"/>
        <v>0</v>
      </c>
      <c r="S314" s="16">
        <f t="shared" si="111"/>
        <v>8.3333333333333343E-2</v>
      </c>
      <c r="T314" s="22">
        <f t="shared" si="117"/>
        <v>8.3333333333333343E-2</v>
      </c>
      <c r="U314" s="21">
        <f t="shared" si="103"/>
        <v>2.083333333333337E-2</v>
      </c>
      <c r="V314" s="22">
        <f t="shared" si="118"/>
        <v>2.083333333333337E-2</v>
      </c>
      <c r="W314" s="24">
        <f t="shared" si="112"/>
        <v>0.10416666666666671</v>
      </c>
      <c r="X314" s="21">
        <f t="shared" si="113"/>
        <v>0.10416666666666671</v>
      </c>
      <c r="Y314" s="21">
        <f t="shared" si="114"/>
        <v>0.49999999999999989</v>
      </c>
      <c r="Z314" s="69">
        <f t="shared" si="115"/>
        <v>0.49999999999999989</v>
      </c>
      <c r="AA314" s="73">
        <f t="shared" si="116"/>
        <v>0.49999999999999989</v>
      </c>
    </row>
    <row r="315" spans="2:27" ht="15" customHeight="1" thickBot="1">
      <c r="B315" s="215"/>
      <c r="C315" s="264"/>
      <c r="D315" s="27">
        <v>44144</v>
      </c>
      <c r="E315" s="66" t="s">
        <v>39</v>
      </c>
      <c r="F315" s="3">
        <v>0.33333333333333331</v>
      </c>
      <c r="G315" s="3">
        <v>0.8125</v>
      </c>
      <c r="H315" s="3">
        <v>0</v>
      </c>
      <c r="I315" s="5"/>
      <c r="J315" s="5">
        <f t="shared" si="104"/>
        <v>0</v>
      </c>
      <c r="K315" s="21">
        <f t="shared" si="105"/>
        <v>0.45833333333333331</v>
      </c>
      <c r="L315" s="22">
        <f t="shared" si="101"/>
        <v>0.45833333333333331</v>
      </c>
      <c r="M315" s="22">
        <f t="shared" si="102"/>
        <v>-4.1666666666666685E-2</v>
      </c>
      <c r="N315" s="22">
        <f t="shared" si="106"/>
        <v>0</v>
      </c>
      <c r="O315" s="22">
        <f t="shared" si="107"/>
        <v>0.45833333333333331</v>
      </c>
      <c r="P315" s="22">
        <f t="shared" si="108"/>
        <v>0.45833333333333331</v>
      </c>
      <c r="Q315" s="22">
        <f t="shared" si="109"/>
        <v>0.45833333333333331</v>
      </c>
      <c r="R315" s="23">
        <f t="shared" si="110"/>
        <v>0.45833333333333331</v>
      </c>
      <c r="S315" s="16">
        <f t="shared" si="111"/>
        <v>-4.166666666666663E-2</v>
      </c>
      <c r="T315" s="22">
        <f t="shared" si="117"/>
        <v>0</v>
      </c>
      <c r="U315" s="21">
        <f t="shared" si="103"/>
        <v>2.083333333333337E-2</v>
      </c>
      <c r="V315" s="22">
        <f t="shared" si="118"/>
        <v>2.083333333333337E-2</v>
      </c>
      <c r="W315" s="24">
        <f t="shared" si="112"/>
        <v>2.083333333333337E-2</v>
      </c>
      <c r="X315" s="21">
        <f t="shared" si="113"/>
        <v>2.083333333333337E-2</v>
      </c>
      <c r="Y315" s="21">
        <f t="shared" si="114"/>
        <v>-2.083333333333337E-2</v>
      </c>
      <c r="Z315" s="69">
        <f t="shared" si="115"/>
        <v>2.083333333333337E-2</v>
      </c>
      <c r="AA315" s="73">
        <f t="shared" si="116"/>
        <v>2.083333333333337E-2</v>
      </c>
    </row>
    <row r="316" spans="2:27" ht="15" customHeight="1" thickBot="1">
      <c r="B316" s="215"/>
      <c r="C316" s="264"/>
      <c r="D316" s="27">
        <v>44145</v>
      </c>
      <c r="E316" s="66" t="s">
        <v>39</v>
      </c>
      <c r="F316" s="3">
        <v>0.33333333333333331</v>
      </c>
      <c r="G316" s="3">
        <v>0.8125</v>
      </c>
      <c r="H316" s="3">
        <v>0</v>
      </c>
      <c r="I316" s="5"/>
      <c r="J316" s="5">
        <f t="shared" si="104"/>
        <v>0</v>
      </c>
      <c r="K316" s="21">
        <f t="shared" si="105"/>
        <v>0.45833333333333331</v>
      </c>
      <c r="L316" s="22">
        <f t="shared" si="101"/>
        <v>0.45833333333333331</v>
      </c>
      <c r="M316" s="22">
        <f t="shared" si="102"/>
        <v>-4.1666666666666685E-2</v>
      </c>
      <c r="N316" s="22">
        <f t="shared" si="106"/>
        <v>0</v>
      </c>
      <c r="O316" s="22">
        <f t="shared" si="107"/>
        <v>0.45833333333333331</v>
      </c>
      <c r="P316" s="22">
        <f t="shared" si="108"/>
        <v>0.45833333333333331</v>
      </c>
      <c r="Q316" s="22">
        <f t="shared" si="109"/>
        <v>0.45833333333333331</v>
      </c>
      <c r="R316" s="23">
        <f t="shared" si="110"/>
        <v>0.45833333333333331</v>
      </c>
      <c r="S316" s="16">
        <f t="shared" si="111"/>
        <v>-4.166666666666663E-2</v>
      </c>
      <c r="T316" s="22">
        <f t="shared" si="117"/>
        <v>0</v>
      </c>
      <c r="U316" s="21">
        <f t="shared" si="103"/>
        <v>2.083333333333337E-2</v>
      </c>
      <c r="V316" s="22">
        <f t="shared" si="118"/>
        <v>2.083333333333337E-2</v>
      </c>
      <c r="W316" s="24">
        <f t="shared" si="112"/>
        <v>2.083333333333337E-2</v>
      </c>
      <c r="X316" s="21">
        <f t="shared" si="113"/>
        <v>2.083333333333337E-2</v>
      </c>
      <c r="Y316" s="21">
        <f t="shared" si="114"/>
        <v>-2.083333333333337E-2</v>
      </c>
      <c r="Z316" s="69">
        <f t="shared" si="115"/>
        <v>2.083333333333337E-2</v>
      </c>
      <c r="AA316" s="73">
        <f t="shared" si="116"/>
        <v>2.083333333333337E-2</v>
      </c>
    </row>
    <row r="317" spans="2:27" ht="15" customHeight="1" thickBot="1">
      <c r="B317" s="215"/>
      <c r="C317" s="264"/>
      <c r="D317" s="20">
        <v>44146</v>
      </c>
      <c r="E317" s="66" t="s">
        <v>39</v>
      </c>
      <c r="F317" s="3">
        <v>0.25</v>
      </c>
      <c r="G317" s="3">
        <v>0.8125</v>
      </c>
      <c r="H317" s="3">
        <v>0</v>
      </c>
      <c r="I317" s="5">
        <f>(O317+X317)</f>
        <v>0.5625</v>
      </c>
      <c r="J317" s="5">
        <f t="shared" si="104"/>
        <v>0.5625</v>
      </c>
      <c r="K317" s="21">
        <f t="shared" si="105"/>
        <v>0.49999999999999994</v>
      </c>
      <c r="L317" s="22">
        <f t="shared" si="101"/>
        <v>0.49999999999999994</v>
      </c>
      <c r="M317" s="22">
        <f t="shared" si="102"/>
        <v>-5.5511151231257827E-17</v>
      </c>
      <c r="N317" s="22">
        <f t="shared" si="106"/>
        <v>0</v>
      </c>
      <c r="O317" s="22">
        <f t="shared" si="107"/>
        <v>0.49999999999999994</v>
      </c>
      <c r="P317" s="22">
        <f t="shared" si="108"/>
        <v>-6.2500000000000056E-2</v>
      </c>
      <c r="Q317" s="22">
        <f t="shared" si="109"/>
        <v>0</v>
      </c>
      <c r="R317" s="23">
        <f t="shared" si="110"/>
        <v>0</v>
      </c>
      <c r="S317" s="16">
        <f t="shared" si="111"/>
        <v>4.1666666666666685E-2</v>
      </c>
      <c r="T317" s="22">
        <f t="shared" si="117"/>
        <v>4.1666666666666685E-2</v>
      </c>
      <c r="U317" s="21">
        <f t="shared" si="103"/>
        <v>2.083333333333337E-2</v>
      </c>
      <c r="V317" s="22">
        <f t="shared" si="118"/>
        <v>2.083333333333337E-2</v>
      </c>
      <c r="W317" s="24">
        <f t="shared" si="112"/>
        <v>6.2500000000000056E-2</v>
      </c>
      <c r="X317" s="21">
        <f t="shared" si="113"/>
        <v>6.2500000000000056E-2</v>
      </c>
      <c r="Y317" s="21">
        <f t="shared" si="114"/>
        <v>0.49999999999999994</v>
      </c>
      <c r="Z317" s="69">
        <f t="shared" si="115"/>
        <v>0.49999999999999994</v>
      </c>
      <c r="AA317" s="73">
        <f t="shared" si="116"/>
        <v>0.49999999999999994</v>
      </c>
    </row>
    <row r="318" spans="2:27" ht="15" customHeight="1" thickBot="1">
      <c r="B318" s="215"/>
      <c r="C318" s="264"/>
      <c r="D318" s="27">
        <v>44147</v>
      </c>
      <c r="E318" s="66" t="s">
        <v>39</v>
      </c>
      <c r="F318" s="3">
        <v>0.33333333333333331</v>
      </c>
      <c r="G318" s="3">
        <v>0.8125</v>
      </c>
      <c r="H318" s="3">
        <v>0</v>
      </c>
      <c r="I318" s="5"/>
      <c r="J318" s="5">
        <f t="shared" si="104"/>
        <v>0</v>
      </c>
      <c r="K318" s="21">
        <f t="shared" si="105"/>
        <v>0.45833333333333331</v>
      </c>
      <c r="L318" s="22">
        <f t="shared" si="101"/>
        <v>0.45833333333333331</v>
      </c>
      <c r="M318" s="22">
        <f t="shared" si="102"/>
        <v>-4.1666666666666685E-2</v>
      </c>
      <c r="N318" s="22">
        <f t="shared" si="106"/>
        <v>0</v>
      </c>
      <c r="O318" s="22">
        <f t="shared" si="107"/>
        <v>0.45833333333333331</v>
      </c>
      <c r="P318" s="22">
        <f t="shared" si="108"/>
        <v>0.45833333333333331</v>
      </c>
      <c r="Q318" s="22">
        <f t="shared" si="109"/>
        <v>0.45833333333333331</v>
      </c>
      <c r="R318" s="23">
        <f t="shared" si="110"/>
        <v>0.45833333333333331</v>
      </c>
      <c r="S318" s="16">
        <f t="shared" si="111"/>
        <v>-4.166666666666663E-2</v>
      </c>
      <c r="T318" s="22">
        <f t="shared" si="117"/>
        <v>0</v>
      </c>
      <c r="U318" s="21">
        <f t="shared" si="103"/>
        <v>2.083333333333337E-2</v>
      </c>
      <c r="V318" s="22">
        <f t="shared" si="118"/>
        <v>2.083333333333337E-2</v>
      </c>
      <c r="W318" s="24">
        <f t="shared" si="112"/>
        <v>2.083333333333337E-2</v>
      </c>
      <c r="X318" s="21">
        <f t="shared" si="113"/>
        <v>2.083333333333337E-2</v>
      </c>
      <c r="Y318" s="21">
        <f t="shared" si="114"/>
        <v>-2.083333333333337E-2</v>
      </c>
      <c r="Z318" s="69">
        <f t="shared" si="115"/>
        <v>2.083333333333337E-2</v>
      </c>
      <c r="AA318" s="73">
        <f t="shared" si="116"/>
        <v>2.083333333333337E-2</v>
      </c>
    </row>
    <row r="319" spans="2:27" ht="15" customHeight="1" thickBot="1">
      <c r="B319" s="215"/>
      <c r="C319" s="264"/>
      <c r="D319" s="27">
        <v>44148</v>
      </c>
      <c r="E319" s="66" t="s">
        <v>39</v>
      </c>
      <c r="F319" s="3">
        <v>0.33333333333333331</v>
      </c>
      <c r="G319" s="3">
        <v>0.8125</v>
      </c>
      <c r="H319" s="3">
        <v>0</v>
      </c>
      <c r="I319" s="5"/>
      <c r="J319" s="5">
        <f t="shared" si="104"/>
        <v>0</v>
      </c>
      <c r="K319" s="21">
        <f t="shared" si="105"/>
        <v>0.45833333333333331</v>
      </c>
      <c r="L319" s="22">
        <f t="shared" si="101"/>
        <v>0.45833333333333331</v>
      </c>
      <c r="M319" s="22">
        <f t="shared" si="102"/>
        <v>-4.1666666666666685E-2</v>
      </c>
      <c r="N319" s="22">
        <f t="shared" si="106"/>
        <v>0</v>
      </c>
      <c r="O319" s="22">
        <f t="shared" si="107"/>
        <v>0.45833333333333331</v>
      </c>
      <c r="P319" s="22">
        <f t="shared" si="108"/>
        <v>0.45833333333333331</v>
      </c>
      <c r="Q319" s="22">
        <f t="shared" si="109"/>
        <v>0.45833333333333331</v>
      </c>
      <c r="R319" s="23">
        <f t="shared" si="110"/>
        <v>0.45833333333333331</v>
      </c>
      <c r="S319" s="16">
        <f t="shared" si="111"/>
        <v>-4.166666666666663E-2</v>
      </c>
      <c r="T319" s="22">
        <f t="shared" si="117"/>
        <v>0</v>
      </c>
      <c r="U319" s="21">
        <f t="shared" si="103"/>
        <v>2.083333333333337E-2</v>
      </c>
      <c r="V319" s="22">
        <f t="shared" si="118"/>
        <v>2.083333333333337E-2</v>
      </c>
      <c r="W319" s="24">
        <f t="shared" si="112"/>
        <v>2.083333333333337E-2</v>
      </c>
      <c r="X319" s="21">
        <f t="shared" si="113"/>
        <v>2.083333333333337E-2</v>
      </c>
      <c r="Y319" s="21">
        <f t="shared" si="114"/>
        <v>-2.083333333333337E-2</v>
      </c>
      <c r="Z319" s="69">
        <f t="shared" si="115"/>
        <v>2.083333333333337E-2</v>
      </c>
      <c r="AA319" s="73">
        <f t="shared" si="116"/>
        <v>2.083333333333337E-2</v>
      </c>
    </row>
    <row r="320" spans="2:27" ht="15" customHeight="1" thickBot="1">
      <c r="B320" s="215"/>
      <c r="C320" s="264"/>
      <c r="D320" s="20">
        <v>44149</v>
      </c>
      <c r="E320" s="66" t="s">
        <v>39</v>
      </c>
      <c r="F320" s="3">
        <v>0.33333333333333331</v>
      </c>
      <c r="G320" s="3">
        <v>0.8125</v>
      </c>
      <c r="H320" s="3">
        <v>0</v>
      </c>
      <c r="I320" s="5">
        <f>(O320+X320)</f>
        <v>0.47916666666666669</v>
      </c>
      <c r="J320" s="5">
        <f t="shared" si="104"/>
        <v>0.47916666666666669</v>
      </c>
      <c r="K320" s="21">
        <f t="shared" si="105"/>
        <v>0.45833333333333331</v>
      </c>
      <c r="L320" s="22">
        <f t="shared" si="101"/>
        <v>0.45833333333333331</v>
      </c>
      <c r="M320" s="22">
        <f t="shared" si="102"/>
        <v>-4.1666666666666685E-2</v>
      </c>
      <c r="N320" s="22">
        <f t="shared" si="106"/>
        <v>0</v>
      </c>
      <c r="O320" s="22">
        <f t="shared" si="107"/>
        <v>0.45833333333333331</v>
      </c>
      <c r="P320" s="22">
        <f t="shared" si="108"/>
        <v>-2.083333333333337E-2</v>
      </c>
      <c r="Q320" s="22">
        <f t="shared" si="109"/>
        <v>0</v>
      </c>
      <c r="R320" s="23">
        <f t="shared" si="110"/>
        <v>0</v>
      </c>
      <c r="S320" s="16">
        <f t="shared" si="111"/>
        <v>-4.166666666666663E-2</v>
      </c>
      <c r="T320" s="22">
        <f t="shared" si="117"/>
        <v>0</v>
      </c>
      <c r="U320" s="21">
        <f t="shared" si="103"/>
        <v>2.083333333333337E-2</v>
      </c>
      <c r="V320" s="22">
        <f t="shared" si="118"/>
        <v>2.083333333333337E-2</v>
      </c>
      <c r="W320" s="24">
        <f t="shared" si="112"/>
        <v>2.083333333333337E-2</v>
      </c>
      <c r="X320" s="21">
        <f t="shared" si="113"/>
        <v>2.083333333333337E-2</v>
      </c>
      <c r="Y320" s="21">
        <f t="shared" si="114"/>
        <v>0.45833333333333331</v>
      </c>
      <c r="Z320" s="69">
        <f t="shared" si="115"/>
        <v>0.45833333333333331</v>
      </c>
      <c r="AA320" s="73">
        <f t="shared" si="116"/>
        <v>0.45833333333333331</v>
      </c>
    </row>
    <row r="321" spans="2:27" ht="15" customHeight="1" thickBot="1">
      <c r="B321" s="28" t="s">
        <v>9</v>
      </c>
      <c r="C321" s="264"/>
      <c r="D321" s="20">
        <v>44150</v>
      </c>
      <c r="E321" s="66" t="s">
        <v>39</v>
      </c>
      <c r="F321" s="3">
        <v>0.33333333333333331</v>
      </c>
      <c r="G321" s="3">
        <v>0.8125</v>
      </c>
      <c r="H321" s="3">
        <v>0</v>
      </c>
      <c r="I321" s="5">
        <f>(O321+X321)</f>
        <v>0.47916666666666669</v>
      </c>
      <c r="J321" s="5">
        <f t="shared" si="104"/>
        <v>0.47916666666666669</v>
      </c>
      <c r="K321" s="21">
        <f t="shared" si="105"/>
        <v>0.45833333333333331</v>
      </c>
      <c r="L321" s="22">
        <f t="shared" si="101"/>
        <v>0.45833333333333331</v>
      </c>
      <c r="M321" s="22">
        <f t="shared" si="102"/>
        <v>-4.1666666666666685E-2</v>
      </c>
      <c r="N321" s="22">
        <f t="shared" si="106"/>
        <v>0</v>
      </c>
      <c r="O321" s="22">
        <f t="shared" si="107"/>
        <v>0.45833333333333331</v>
      </c>
      <c r="P321" s="22">
        <f t="shared" si="108"/>
        <v>-2.083333333333337E-2</v>
      </c>
      <c r="Q321" s="22">
        <f t="shared" si="109"/>
        <v>0</v>
      </c>
      <c r="R321" s="23">
        <f t="shared" si="110"/>
        <v>0</v>
      </c>
      <c r="S321" s="16">
        <f t="shared" si="111"/>
        <v>-4.166666666666663E-2</v>
      </c>
      <c r="T321" s="22">
        <f t="shared" si="117"/>
        <v>0</v>
      </c>
      <c r="U321" s="21">
        <f t="shared" si="103"/>
        <v>2.083333333333337E-2</v>
      </c>
      <c r="V321" s="22">
        <f t="shared" si="118"/>
        <v>2.083333333333337E-2</v>
      </c>
      <c r="W321" s="24">
        <f t="shared" si="112"/>
        <v>2.083333333333337E-2</v>
      </c>
      <c r="X321" s="21">
        <f t="shared" si="113"/>
        <v>2.083333333333337E-2</v>
      </c>
      <c r="Y321" s="21">
        <f t="shared" si="114"/>
        <v>0.45833333333333331</v>
      </c>
      <c r="Z321" s="69">
        <f t="shared" si="115"/>
        <v>0.45833333333333331</v>
      </c>
      <c r="AA321" s="73">
        <f t="shared" si="116"/>
        <v>0.45833333333333331</v>
      </c>
    </row>
    <row r="322" spans="2:27" ht="15" customHeight="1" thickBot="1">
      <c r="B322" s="215">
        <f>SUM(AA307:AA336)</f>
        <v>5.2499999999999991</v>
      </c>
      <c r="C322" s="264"/>
      <c r="D322" s="27">
        <v>44151</v>
      </c>
      <c r="E322" s="66" t="s">
        <v>39</v>
      </c>
      <c r="F322" s="3">
        <v>0.33333333333333331</v>
      </c>
      <c r="G322" s="3">
        <v>0.8125</v>
      </c>
      <c r="H322" s="3">
        <v>0</v>
      </c>
      <c r="I322" s="5"/>
      <c r="J322" s="5">
        <f t="shared" si="104"/>
        <v>0</v>
      </c>
      <c r="K322" s="21">
        <f t="shared" si="105"/>
        <v>0.45833333333333331</v>
      </c>
      <c r="L322" s="22">
        <f t="shared" si="101"/>
        <v>0.45833333333333331</v>
      </c>
      <c r="M322" s="22">
        <f t="shared" si="102"/>
        <v>-4.1666666666666685E-2</v>
      </c>
      <c r="N322" s="22">
        <f t="shared" si="106"/>
        <v>0</v>
      </c>
      <c r="O322" s="22">
        <f t="shared" si="107"/>
        <v>0.45833333333333331</v>
      </c>
      <c r="P322" s="22">
        <f t="shared" si="108"/>
        <v>0.45833333333333331</v>
      </c>
      <c r="Q322" s="22">
        <f t="shared" si="109"/>
        <v>0.45833333333333331</v>
      </c>
      <c r="R322" s="23">
        <f t="shared" si="110"/>
        <v>0.45833333333333331</v>
      </c>
      <c r="S322" s="16">
        <f t="shared" si="111"/>
        <v>-4.166666666666663E-2</v>
      </c>
      <c r="T322" s="22">
        <f t="shared" si="117"/>
        <v>0</v>
      </c>
      <c r="U322" s="21">
        <f t="shared" si="103"/>
        <v>2.083333333333337E-2</v>
      </c>
      <c r="V322" s="22">
        <f t="shared" si="118"/>
        <v>2.083333333333337E-2</v>
      </c>
      <c r="W322" s="24">
        <f t="shared" si="112"/>
        <v>2.083333333333337E-2</v>
      </c>
      <c r="X322" s="21">
        <f t="shared" si="113"/>
        <v>2.083333333333337E-2</v>
      </c>
      <c r="Y322" s="21">
        <f t="shared" si="114"/>
        <v>-2.083333333333337E-2</v>
      </c>
      <c r="Z322" s="69">
        <f t="shared" si="115"/>
        <v>2.083333333333337E-2</v>
      </c>
      <c r="AA322" s="73">
        <f t="shared" si="116"/>
        <v>2.083333333333337E-2</v>
      </c>
    </row>
    <row r="323" spans="2:27" ht="15" customHeight="1" thickBot="1">
      <c r="B323" s="215"/>
      <c r="C323" s="264"/>
      <c r="D323" s="27">
        <v>44152</v>
      </c>
      <c r="E323" s="66" t="s">
        <v>39</v>
      </c>
      <c r="F323" s="3">
        <v>0.33333333333333331</v>
      </c>
      <c r="G323" s="3">
        <v>0.8125</v>
      </c>
      <c r="H323" s="3">
        <v>0</v>
      </c>
      <c r="I323" s="5"/>
      <c r="J323" s="5">
        <f t="shared" si="104"/>
        <v>0</v>
      </c>
      <c r="K323" s="21">
        <f t="shared" si="105"/>
        <v>0.45833333333333331</v>
      </c>
      <c r="L323" s="22">
        <f t="shared" si="101"/>
        <v>0.45833333333333331</v>
      </c>
      <c r="M323" s="22">
        <f t="shared" si="102"/>
        <v>-4.1666666666666685E-2</v>
      </c>
      <c r="N323" s="22">
        <f t="shared" si="106"/>
        <v>0</v>
      </c>
      <c r="O323" s="22">
        <f t="shared" si="107"/>
        <v>0.45833333333333331</v>
      </c>
      <c r="P323" s="22">
        <f t="shared" si="108"/>
        <v>0.45833333333333331</v>
      </c>
      <c r="Q323" s="22">
        <f t="shared" si="109"/>
        <v>0.45833333333333331</v>
      </c>
      <c r="R323" s="23">
        <f t="shared" si="110"/>
        <v>0.45833333333333331</v>
      </c>
      <c r="S323" s="16">
        <f t="shared" si="111"/>
        <v>-4.166666666666663E-2</v>
      </c>
      <c r="T323" s="22">
        <f t="shared" si="117"/>
        <v>0</v>
      </c>
      <c r="U323" s="21">
        <f t="shared" si="103"/>
        <v>2.083333333333337E-2</v>
      </c>
      <c r="V323" s="22">
        <f t="shared" si="118"/>
        <v>2.083333333333337E-2</v>
      </c>
      <c r="W323" s="24">
        <f t="shared" si="112"/>
        <v>2.083333333333337E-2</v>
      </c>
      <c r="X323" s="21">
        <f t="shared" si="113"/>
        <v>2.083333333333337E-2</v>
      </c>
      <c r="Y323" s="21">
        <f t="shared" si="114"/>
        <v>-2.083333333333337E-2</v>
      </c>
      <c r="Z323" s="69">
        <f t="shared" si="115"/>
        <v>2.083333333333337E-2</v>
      </c>
      <c r="AA323" s="73">
        <f t="shared" si="116"/>
        <v>2.083333333333337E-2</v>
      </c>
    </row>
    <row r="324" spans="2:27" ht="15" customHeight="1" thickBot="1">
      <c r="B324" s="215"/>
      <c r="C324" s="264"/>
      <c r="D324" s="27">
        <v>44153</v>
      </c>
      <c r="E324" s="66" t="s">
        <v>39</v>
      </c>
      <c r="F324" s="3">
        <v>0.25</v>
      </c>
      <c r="G324" s="3">
        <v>0.8125</v>
      </c>
      <c r="H324" s="3">
        <v>0</v>
      </c>
      <c r="I324" s="5"/>
      <c r="J324" s="5">
        <f t="shared" si="104"/>
        <v>0</v>
      </c>
      <c r="K324" s="21">
        <f t="shared" si="105"/>
        <v>0.49999999999999994</v>
      </c>
      <c r="L324" s="22">
        <f t="shared" si="101"/>
        <v>0.49999999999999994</v>
      </c>
      <c r="M324" s="22">
        <f t="shared" si="102"/>
        <v>-5.5511151231257827E-17</v>
      </c>
      <c r="N324" s="22">
        <f t="shared" si="106"/>
        <v>0</v>
      </c>
      <c r="O324" s="22">
        <f t="shared" si="107"/>
        <v>0.49999999999999994</v>
      </c>
      <c r="P324" s="22">
        <f t="shared" si="108"/>
        <v>0.49999999999999994</v>
      </c>
      <c r="Q324" s="22">
        <f t="shared" si="109"/>
        <v>0.49999999999999994</v>
      </c>
      <c r="R324" s="23">
        <f t="shared" si="110"/>
        <v>0.49999999999999994</v>
      </c>
      <c r="S324" s="16">
        <f t="shared" si="111"/>
        <v>4.1666666666666685E-2</v>
      </c>
      <c r="T324" s="22">
        <f t="shared" si="117"/>
        <v>4.1666666666666685E-2</v>
      </c>
      <c r="U324" s="21">
        <f t="shared" si="103"/>
        <v>2.083333333333337E-2</v>
      </c>
      <c r="V324" s="22">
        <f t="shared" si="118"/>
        <v>2.083333333333337E-2</v>
      </c>
      <c r="W324" s="24">
        <f t="shared" si="112"/>
        <v>6.2500000000000056E-2</v>
      </c>
      <c r="X324" s="21">
        <f t="shared" si="113"/>
        <v>6.2500000000000056E-2</v>
      </c>
      <c r="Y324" s="21">
        <f t="shared" si="114"/>
        <v>-6.2500000000000056E-2</v>
      </c>
      <c r="Z324" s="69">
        <f t="shared" si="115"/>
        <v>6.2500000000000056E-2</v>
      </c>
      <c r="AA324" s="73">
        <f t="shared" si="116"/>
        <v>6.2500000000000056E-2</v>
      </c>
    </row>
    <row r="325" spans="2:27" ht="15" customHeight="1" thickBot="1">
      <c r="B325" s="215"/>
      <c r="C325" s="264"/>
      <c r="D325" s="27">
        <v>44154</v>
      </c>
      <c r="E325" s="66" t="s">
        <v>39</v>
      </c>
      <c r="F325" s="3">
        <v>0.33333333333333331</v>
      </c>
      <c r="G325" s="3">
        <v>0.8125</v>
      </c>
      <c r="H325" s="3">
        <v>0</v>
      </c>
      <c r="I325" s="5"/>
      <c r="J325" s="5">
        <f t="shared" si="104"/>
        <v>0</v>
      </c>
      <c r="K325" s="21">
        <f t="shared" si="105"/>
        <v>0.45833333333333331</v>
      </c>
      <c r="L325" s="22">
        <f t="shared" si="101"/>
        <v>0.45833333333333331</v>
      </c>
      <c r="M325" s="22">
        <f t="shared" si="102"/>
        <v>-4.1666666666666685E-2</v>
      </c>
      <c r="N325" s="22">
        <f t="shared" si="106"/>
        <v>0</v>
      </c>
      <c r="O325" s="22">
        <f t="shared" si="107"/>
        <v>0.45833333333333331</v>
      </c>
      <c r="P325" s="22">
        <f t="shared" si="108"/>
        <v>0.45833333333333331</v>
      </c>
      <c r="Q325" s="22">
        <f t="shared" si="109"/>
        <v>0.45833333333333331</v>
      </c>
      <c r="R325" s="23">
        <f t="shared" si="110"/>
        <v>0.45833333333333331</v>
      </c>
      <c r="S325" s="16">
        <f t="shared" si="111"/>
        <v>-4.166666666666663E-2</v>
      </c>
      <c r="T325" s="22">
        <f t="shared" si="117"/>
        <v>0</v>
      </c>
      <c r="U325" s="21">
        <f t="shared" si="103"/>
        <v>2.083333333333337E-2</v>
      </c>
      <c r="V325" s="22">
        <f t="shared" si="118"/>
        <v>2.083333333333337E-2</v>
      </c>
      <c r="W325" s="24">
        <f t="shared" si="112"/>
        <v>2.083333333333337E-2</v>
      </c>
      <c r="X325" s="21">
        <f t="shared" si="113"/>
        <v>2.083333333333337E-2</v>
      </c>
      <c r="Y325" s="21">
        <f t="shared" si="114"/>
        <v>-2.083333333333337E-2</v>
      </c>
      <c r="Z325" s="69">
        <f t="shared" si="115"/>
        <v>2.083333333333337E-2</v>
      </c>
      <c r="AA325" s="73">
        <f t="shared" si="116"/>
        <v>2.083333333333337E-2</v>
      </c>
    </row>
    <row r="326" spans="2:27" ht="15" customHeight="1" thickBot="1">
      <c r="B326" s="215"/>
      <c r="C326" s="264"/>
      <c r="D326" s="27">
        <v>44155</v>
      </c>
      <c r="E326" s="66" t="s">
        <v>39</v>
      </c>
      <c r="F326" s="3">
        <v>0.33333333333333331</v>
      </c>
      <c r="G326" s="3">
        <v>0.8125</v>
      </c>
      <c r="H326" s="3">
        <v>0</v>
      </c>
      <c r="I326" s="5"/>
      <c r="J326" s="5">
        <f t="shared" si="104"/>
        <v>0</v>
      </c>
      <c r="K326" s="21">
        <f t="shared" si="105"/>
        <v>0.45833333333333331</v>
      </c>
      <c r="L326" s="22">
        <f t="shared" si="101"/>
        <v>0.45833333333333331</v>
      </c>
      <c r="M326" s="22">
        <f t="shared" si="102"/>
        <v>-4.1666666666666685E-2</v>
      </c>
      <c r="N326" s="22">
        <f t="shared" si="106"/>
        <v>0</v>
      </c>
      <c r="O326" s="22">
        <f t="shared" si="107"/>
        <v>0.45833333333333331</v>
      </c>
      <c r="P326" s="22">
        <f t="shared" si="108"/>
        <v>0.45833333333333331</v>
      </c>
      <c r="Q326" s="22">
        <f t="shared" si="109"/>
        <v>0.45833333333333331</v>
      </c>
      <c r="R326" s="23">
        <f t="shared" si="110"/>
        <v>0.45833333333333331</v>
      </c>
      <c r="S326" s="16">
        <f t="shared" si="111"/>
        <v>-4.166666666666663E-2</v>
      </c>
      <c r="T326" s="22">
        <f t="shared" si="117"/>
        <v>0</v>
      </c>
      <c r="U326" s="21">
        <f t="shared" si="103"/>
        <v>2.083333333333337E-2</v>
      </c>
      <c r="V326" s="22">
        <f t="shared" si="118"/>
        <v>2.083333333333337E-2</v>
      </c>
      <c r="W326" s="24">
        <f t="shared" si="112"/>
        <v>2.083333333333337E-2</v>
      </c>
      <c r="X326" s="21">
        <f t="shared" si="113"/>
        <v>2.083333333333337E-2</v>
      </c>
      <c r="Y326" s="21">
        <f t="shared" si="114"/>
        <v>-2.083333333333337E-2</v>
      </c>
      <c r="Z326" s="69">
        <f t="shared" si="115"/>
        <v>2.083333333333337E-2</v>
      </c>
      <c r="AA326" s="73">
        <f t="shared" si="116"/>
        <v>2.083333333333337E-2</v>
      </c>
    </row>
    <row r="327" spans="2:27" ht="15" customHeight="1" thickBot="1">
      <c r="B327" s="215"/>
      <c r="C327" s="264"/>
      <c r="D327" s="20">
        <v>44156</v>
      </c>
      <c r="E327" s="66" t="s">
        <v>39</v>
      </c>
      <c r="F327" s="3">
        <v>0.33333333333333331</v>
      </c>
      <c r="G327" s="3">
        <v>0.8125</v>
      </c>
      <c r="H327" s="3">
        <v>0</v>
      </c>
      <c r="I327" s="5">
        <f>(O327+X327)</f>
        <v>0.47916666666666669</v>
      </c>
      <c r="J327" s="5">
        <f t="shared" si="104"/>
        <v>0.47916666666666669</v>
      </c>
      <c r="K327" s="21">
        <f t="shared" si="105"/>
        <v>0.45833333333333331</v>
      </c>
      <c r="L327" s="22">
        <f t="shared" si="101"/>
        <v>0.45833333333333331</v>
      </c>
      <c r="M327" s="22">
        <f t="shared" si="102"/>
        <v>-4.1666666666666685E-2</v>
      </c>
      <c r="N327" s="22">
        <f t="shared" si="106"/>
        <v>0</v>
      </c>
      <c r="O327" s="22">
        <f t="shared" si="107"/>
        <v>0.45833333333333331</v>
      </c>
      <c r="P327" s="22">
        <f t="shared" si="108"/>
        <v>-2.083333333333337E-2</v>
      </c>
      <c r="Q327" s="22">
        <f t="shared" si="109"/>
        <v>0</v>
      </c>
      <c r="R327" s="23">
        <f t="shared" si="110"/>
        <v>0</v>
      </c>
      <c r="S327" s="16">
        <f t="shared" si="111"/>
        <v>-4.166666666666663E-2</v>
      </c>
      <c r="T327" s="22">
        <f t="shared" si="117"/>
        <v>0</v>
      </c>
      <c r="U327" s="21">
        <f t="shared" si="103"/>
        <v>2.083333333333337E-2</v>
      </c>
      <c r="V327" s="22">
        <f t="shared" si="118"/>
        <v>2.083333333333337E-2</v>
      </c>
      <c r="W327" s="24">
        <f t="shared" si="112"/>
        <v>2.083333333333337E-2</v>
      </c>
      <c r="X327" s="21">
        <f t="shared" si="113"/>
        <v>2.083333333333337E-2</v>
      </c>
      <c r="Y327" s="21">
        <f t="shared" si="114"/>
        <v>0.45833333333333331</v>
      </c>
      <c r="Z327" s="69">
        <f t="shared" si="115"/>
        <v>0.45833333333333331</v>
      </c>
      <c r="AA327" s="73">
        <f t="shared" si="116"/>
        <v>0.45833333333333331</v>
      </c>
    </row>
    <row r="328" spans="2:27" ht="15" customHeight="1" thickBot="1">
      <c r="B328" s="215"/>
      <c r="C328" s="264"/>
      <c r="D328" s="20">
        <v>44157</v>
      </c>
      <c r="E328" s="66" t="s">
        <v>39</v>
      </c>
      <c r="F328" s="3">
        <v>0.33333333333333331</v>
      </c>
      <c r="G328" s="3">
        <v>0.8125</v>
      </c>
      <c r="H328" s="3">
        <v>0</v>
      </c>
      <c r="I328" s="5">
        <f>(O328+X328)</f>
        <v>0.47916666666666669</v>
      </c>
      <c r="J328" s="5">
        <f t="shared" si="104"/>
        <v>0.47916666666666669</v>
      </c>
      <c r="K328" s="21">
        <f t="shared" si="105"/>
        <v>0.45833333333333331</v>
      </c>
      <c r="L328" s="22">
        <f t="shared" si="101"/>
        <v>0.45833333333333331</v>
      </c>
      <c r="M328" s="22">
        <f t="shared" si="102"/>
        <v>-4.1666666666666685E-2</v>
      </c>
      <c r="N328" s="22">
        <f t="shared" si="106"/>
        <v>0</v>
      </c>
      <c r="O328" s="22">
        <f t="shared" si="107"/>
        <v>0.45833333333333331</v>
      </c>
      <c r="P328" s="22">
        <f t="shared" si="108"/>
        <v>-2.083333333333337E-2</v>
      </c>
      <c r="Q328" s="22">
        <f t="shared" si="109"/>
        <v>0</v>
      </c>
      <c r="R328" s="23">
        <f t="shared" si="110"/>
        <v>0</v>
      </c>
      <c r="S328" s="16">
        <f t="shared" si="111"/>
        <v>-4.166666666666663E-2</v>
      </c>
      <c r="T328" s="22">
        <f t="shared" si="117"/>
        <v>0</v>
      </c>
      <c r="U328" s="21">
        <f t="shared" si="103"/>
        <v>2.083333333333337E-2</v>
      </c>
      <c r="V328" s="22">
        <f t="shared" si="118"/>
        <v>2.083333333333337E-2</v>
      </c>
      <c r="W328" s="24">
        <f t="shared" si="112"/>
        <v>2.083333333333337E-2</v>
      </c>
      <c r="X328" s="21">
        <f t="shared" si="113"/>
        <v>2.083333333333337E-2</v>
      </c>
      <c r="Y328" s="21">
        <f t="shared" si="114"/>
        <v>0.45833333333333331</v>
      </c>
      <c r="Z328" s="69">
        <f t="shared" si="115"/>
        <v>0.45833333333333331</v>
      </c>
      <c r="AA328" s="73">
        <f t="shared" si="116"/>
        <v>0.45833333333333331</v>
      </c>
    </row>
    <row r="329" spans="2:27" ht="15" customHeight="1" thickBot="1">
      <c r="B329" s="215"/>
      <c r="C329" s="264"/>
      <c r="D329" s="27">
        <v>44158</v>
      </c>
      <c r="E329" s="66" t="s">
        <v>39</v>
      </c>
      <c r="F329" s="3">
        <v>0.33333333333333331</v>
      </c>
      <c r="G329" s="3">
        <v>0.8125</v>
      </c>
      <c r="H329" s="3">
        <v>0</v>
      </c>
      <c r="I329" s="5"/>
      <c r="J329" s="5">
        <f t="shared" si="104"/>
        <v>0</v>
      </c>
      <c r="K329" s="21">
        <f t="shared" si="105"/>
        <v>0.45833333333333331</v>
      </c>
      <c r="L329" s="22">
        <f t="shared" si="101"/>
        <v>0.45833333333333331</v>
      </c>
      <c r="M329" s="22">
        <f t="shared" si="102"/>
        <v>-4.1666666666666685E-2</v>
      </c>
      <c r="N329" s="22">
        <f t="shared" si="106"/>
        <v>0</v>
      </c>
      <c r="O329" s="22">
        <f t="shared" si="107"/>
        <v>0.45833333333333331</v>
      </c>
      <c r="P329" s="22">
        <f t="shared" si="108"/>
        <v>0.45833333333333331</v>
      </c>
      <c r="Q329" s="22">
        <f t="shared" si="109"/>
        <v>0.45833333333333331</v>
      </c>
      <c r="R329" s="23">
        <f t="shared" si="110"/>
        <v>0.45833333333333331</v>
      </c>
      <c r="S329" s="16">
        <f t="shared" si="111"/>
        <v>-4.166666666666663E-2</v>
      </c>
      <c r="T329" s="22">
        <f t="shared" si="117"/>
        <v>0</v>
      </c>
      <c r="U329" s="21">
        <f t="shared" si="103"/>
        <v>2.083333333333337E-2</v>
      </c>
      <c r="V329" s="22">
        <f t="shared" si="118"/>
        <v>2.083333333333337E-2</v>
      </c>
      <c r="W329" s="24">
        <f t="shared" si="112"/>
        <v>2.083333333333337E-2</v>
      </c>
      <c r="X329" s="21">
        <f t="shared" si="113"/>
        <v>2.083333333333337E-2</v>
      </c>
      <c r="Y329" s="21">
        <f t="shared" si="114"/>
        <v>-2.083333333333337E-2</v>
      </c>
      <c r="Z329" s="69">
        <f t="shared" si="115"/>
        <v>2.083333333333337E-2</v>
      </c>
      <c r="AA329" s="73">
        <f t="shared" si="116"/>
        <v>2.083333333333337E-2</v>
      </c>
    </row>
    <row r="330" spans="2:27" ht="15" customHeight="1" thickBot="1">
      <c r="B330" s="215"/>
      <c r="C330" s="264"/>
      <c r="D330" s="27">
        <v>44159</v>
      </c>
      <c r="E330" s="66" t="s">
        <v>39</v>
      </c>
      <c r="F330" s="3">
        <v>0.33333333333333331</v>
      </c>
      <c r="G330" s="3">
        <v>0.8125</v>
      </c>
      <c r="H330" s="3">
        <v>0</v>
      </c>
      <c r="I330" s="5"/>
      <c r="J330" s="5">
        <f t="shared" si="104"/>
        <v>0</v>
      </c>
      <c r="K330" s="21">
        <f t="shared" si="105"/>
        <v>0.45833333333333331</v>
      </c>
      <c r="L330" s="22">
        <f t="shared" si="101"/>
        <v>0.45833333333333331</v>
      </c>
      <c r="M330" s="22">
        <f t="shared" si="102"/>
        <v>-4.1666666666666685E-2</v>
      </c>
      <c r="N330" s="22">
        <f t="shared" si="106"/>
        <v>0</v>
      </c>
      <c r="O330" s="22">
        <f t="shared" si="107"/>
        <v>0.45833333333333331</v>
      </c>
      <c r="P330" s="22">
        <f t="shared" si="108"/>
        <v>0.45833333333333331</v>
      </c>
      <c r="Q330" s="22">
        <f t="shared" si="109"/>
        <v>0.45833333333333331</v>
      </c>
      <c r="R330" s="23">
        <f t="shared" si="110"/>
        <v>0.45833333333333331</v>
      </c>
      <c r="S330" s="16">
        <f t="shared" si="111"/>
        <v>-4.166666666666663E-2</v>
      </c>
      <c r="T330" s="22">
        <f t="shared" si="117"/>
        <v>0</v>
      </c>
      <c r="U330" s="21">
        <f t="shared" si="103"/>
        <v>2.083333333333337E-2</v>
      </c>
      <c r="V330" s="22">
        <f t="shared" si="118"/>
        <v>2.083333333333337E-2</v>
      </c>
      <c r="W330" s="24">
        <f t="shared" si="112"/>
        <v>2.083333333333337E-2</v>
      </c>
      <c r="X330" s="21">
        <f t="shared" si="113"/>
        <v>2.083333333333337E-2</v>
      </c>
      <c r="Y330" s="21">
        <f t="shared" si="114"/>
        <v>-2.083333333333337E-2</v>
      </c>
      <c r="Z330" s="69">
        <f t="shared" si="115"/>
        <v>2.083333333333337E-2</v>
      </c>
      <c r="AA330" s="73">
        <f t="shared" si="116"/>
        <v>2.083333333333337E-2</v>
      </c>
    </row>
    <row r="331" spans="2:27" ht="15" customHeight="1" thickBot="1">
      <c r="B331" s="215"/>
      <c r="C331" s="264"/>
      <c r="D331" s="27">
        <v>44160</v>
      </c>
      <c r="E331" s="66" t="s">
        <v>39</v>
      </c>
      <c r="F331" s="3">
        <v>0.25</v>
      </c>
      <c r="G331" s="3">
        <v>0.8125</v>
      </c>
      <c r="H331" s="3">
        <v>0</v>
      </c>
      <c r="I331" s="5"/>
      <c r="J331" s="5">
        <f t="shared" si="104"/>
        <v>0</v>
      </c>
      <c r="K331" s="21">
        <f t="shared" si="105"/>
        <v>0.49999999999999994</v>
      </c>
      <c r="L331" s="22">
        <f t="shared" si="101"/>
        <v>0.49999999999999994</v>
      </c>
      <c r="M331" s="22">
        <f t="shared" si="102"/>
        <v>-5.5511151231257827E-17</v>
      </c>
      <c r="N331" s="22">
        <f t="shared" si="106"/>
        <v>0</v>
      </c>
      <c r="O331" s="22">
        <f t="shared" si="107"/>
        <v>0.49999999999999994</v>
      </c>
      <c r="P331" s="22">
        <f t="shared" si="108"/>
        <v>0.49999999999999994</v>
      </c>
      <c r="Q331" s="22">
        <f t="shared" si="109"/>
        <v>0.49999999999999994</v>
      </c>
      <c r="R331" s="23">
        <f t="shared" si="110"/>
        <v>0.49999999999999994</v>
      </c>
      <c r="S331" s="16">
        <f t="shared" si="111"/>
        <v>4.1666666666666685E-2</v>
      </c>
      <c r="T331" s="22">
        <f t="shared" si="117"/>
        <v>4.1666666666666685E-2</v>
      </c>
      <c r="U331" s="21">
        <f t="shared" si="103"/>
        <v>2.083333333333337E-2</v>
      </c>
      <c r="V331" s="22">
        <f t="shared" si="118"/>
        <v>2.083333333333337E-2</v>
      </c>
      <c r="W331" s="24">
        <f t="shared" si="112"/>
        <v>6.2500000000000056E-2</v>
      </c>
      <c r="X331" s="21">
        <f t="shared" si="113"/>
        <v>6.2500000000000056E-2</v>
      </c>
      <c r="Y331" s="21">
        <f t="shared" si="114"/>
        <v>-6.2500000000000056E-2</v>
      </c>
      <c r="Z331" s="69">
        <f t="shared" si="115"/>
        <v>6.2500000000000056E-2</v>
      </c>
      <c r="AA331" s="73">
        <f t="shared" si="116"/>
        <v>6.2500000000000056E-2</v>
      </c>
    </row>
    <row r="332" spans="2:27" ht="15" customHeight="1" thickBot="1">
      <c r="B332" s="215"/>
      <c r="C332" s="264"/>
      <c r="D332" s="27">
        <v>44161</v>
      </c>
      <c r="E332" s="66" t="s">
        <v>39</v>
      </c>
      <c r="F332" s="3">
        <v>0.33333333333333331</v>
      </c>
      <c r="G332" s="3">
        <v>0.8125</v>
      </c>
      <c r="H332" s="3">
        <v>0</v>
      </c>
      <c r="I332" s="5"/>
      <c r="J332" s="5">
        <f t="shared" si="104"/>
        <v>0</v>
      </c>
      <c r="K332" s="21">
        <f t="shared" si="105"/>
        <v>0.45833333333333331</v>
      </c>
      <c r="L332" s="22">
        <f t="shared" si="101"/>
        <v>0.45833333333333331</v>
      </c>
      <c r="M332" s="22">
        <f t="shared" si="102"/>
        <v>-4.1666666666666685E-2</v>
      </c>
      <c r="N332" s="22">
        <f t="shared" si="106"/>
        <v>0</v>
      </c>
      <c r="O332" s="22">
        <f t="shared" si="107"/>
        <v>0.45833333333333331</v>
      </c>
      <c r="P332" s="22">
        <f t="shared" si="108"/>
        <v>0.45833333333333331</v>
      </c>
      <c r="Q332" s="22">
        <f t="shared" si="109"/>
        <v>0.45833333333333331</v>
      </c>
      <c r="R332" s="23">
        <f t="shared" si="110"/>
        <v>0.45833333333333331</v>
      </c>
      <c r="S332" s="16">
        <f t="shared" si="111"/>
        <v>-4.166666666666663E-2</v>
      </c>
      <c r="T332" s="22">
        <f t="shared" si="117"/>
        <v>0</v>
      </c>
      <c r="U332" s="21">
        <f t="shared" si="103"/>
        <v>2.083333333333337E-2</v>
      </c>
      <c r="V332" s="22">
        <f t="shared" si="118"/>
        <v>2.083333333333337E-2</v>
      </c>
      <c r="W332" s="24">
        <f t="shared" si="112"/>
        <v>2.083333333333337E-2</v>
      </c>
      <c r="X332" s="21">
        <f t="shared" si="113"/>
        <v>2.083333333333337E-2</v>
      </c>
      <c r="Y332" s="21">
        <f t="shared" si="114"/>
        <v>-2.083333333333337E-2</v>
      </c>
      <c r="Z332" s="69">
        <f t="shared" si="115"/>
        <v>2.083333333333337E-2</v>
      </c>
      <c r="AA332" s="73">
        <f t="shared" si="116"/>
        <v>2.083333333333337E-2</v>
      </c>
    </row>
    <row r="333" spans="2:27" ht="15" customHeight="1" thickBot="1">
      <c r="B333" s="215"/>
      <c r="C333" s="264"/>
      <c r="D333" s="27">
        <v>44162</v>
      </c>
      <c r="E333" s="66" t="s">
        <v>39</v>
      </c>
      <c r="F333" s="3">
        <v>0.33333333333333331</v>
      </c>
      <c r="G333" s="3">
        <v>0.8125</v>
      </c>
      <c r="H333" s="3">
        <v>0</v>
      </c>
      <c r="I333" s="5"/>
      <c r="J333" s="5">
        <f t="shared" si="104"/>
        <v>0</v>
      </c>
      <c r="K333" s="21">
        <f t="shared" si="105"/>
        <v>0.45833333333333331</v>
      </c>
      <c r="L333" s="22">
        <f t="shared" si="101"/>
        <v>0.45833333333333331</v>
      </c>
      <c r="M333" s="22">
        <f t="shared" si="102"/>
        <v>-4.1666666666666685E-2</v>
      </c>
      <c r="N333" s="22">
        <f t="shared" si="106"/>
        <v>0</v>
      </c>
      <c r="O333" s="22">
        <f t="shared" si="107"/>
        <v>0.45833333333333331</v>
      </c>
      <c r="P333" s="22">
        <f t="shared" si="108"/>
        <v>0.45833333333333331</v>
      </c>
      <c r="Q333" s="22">
        <f t="shared" si="109"/>
        <v>0.45833333333333331</v>
      </c>
      <c r="R333" s="23">
        <f t="shared" si="110"/>
        <v>0.45833333333333331</v>
      </c>
      <c r="S333" s="16">
        <f t="shared" si="111"/>
        <v>-4.166666666666663E-2</v>
      </c>
      <c r="T333" s="22">
        <f t="shared" si="117"/>
        <v>0</v>
      </c>
      <c r="U333" s="21">
        <f t="shared" si="103"/>
        <v>2.083333333333337E-2</v>
      </c>
      <c r="V333" s="22">
        <f t="shared" si="118"/>
        <v>2.083333333333337E-2</v>
      </c>
      <c r="W333" s="24">
        <f t="shared" si="112"/>
        <v>2.083333333333337E-2</v>
      </c>
      <c r="X333" s="21">
        <f t="shared" si="113"/>
        <v>2.083333333333337E-2</v>
      </c>
      <c r="Y333" s="21">
        <f t="shared" si="114"/>
        <v>-2.083333333333337E-2</v>
      </c>
      <c r="Z333" s="69">
        <f t="shared" si="115"/>
        <v>2.083333333333337E-2</v>
      </c>
      <c r="AA333" s="73">
        <f t="shared" si="116"/>
        <v>2.083333333333337E-2</v>
      </c>
    </row>
    <row r="334" spans="2:27" ht="15" customHeight="1" thickBot="1">
      <c r="B334" s="215"/>
      <c r="C334" s="264"/>
      <c r="D334" s="20">
        <v>44163</v>
      </c>
      <c r="E334" s="66" t="s">
        <v>39</v>
      </c>
      <c r="F334" s="3">
        <v>0.33333333333333331</v>
      </c>
      <c r="G334" s="3">
        <v>0.8125</v>
      </c>
      <c r="H334" s="3">
        <v>0</v>
      </c>
      <c r="I334" s="5">
        <f>(O334+X334)</f>
        <v>0.47916666666666669</v>
      </c>
      <c r="J334" s="5">
        <f t="shared" si="104"/>
        <v>0.47916666666666669</v>
      </c>
      <c r="K334" s="21">
        <f t="shared" si="105"/>
        <v>0.45833333333333331</v>
      </c>
      <c r="L334" s="22">
        <f>IF(K334&lt;0,0,K334)</f>
        <v>0.45833333333333331</v>
      </c>
      <c r="M334" s="22">
        <f t="shared" si="102"/>
        <v>-4.1666666666666685E-2</v>
      </c>
      <c r="N334" s="22">
        <f t="shared" si="106"/>
        <v>0</v>
      </c>
      <c r="O334" s="22">
        <f t="shared" si="107"/>
        <v>0.45833333333333331</v>
      </c>
      <c r="P334" s="22">
        <f t="shared" si="108"/>
        <v>-2.083333333333337E-2</v>
      </c>
      <c r="Q334" s="22">
        <f t="shared" si="109"/>
        <v>0</v>
      </c>
      <c r="R334" s="23">
        <f t="shared" si="110"/>
        <v>0</v>
      </c>
      <c r="S334" s="16">
        <f t="shared" si="111"/>
        <v>-4.166666666666663E-2</v>
      </c>
      <c r="T334" s="22">
        <f>IF(S334&lt;0,0,S334)</f>
        <v>0</v>
      </c>
      <c r="U334" s="21">
        <f t="shared" si="103"/>
        <v>2.083333333333337E-2</v>
      </c>
      <c r="V334" s="22">
        <f>IF(U334&lt;0,0,U334)</f>
        <v>2.083333333333337E-2</v>
      </c>
      <c r="W334" s="24">
        <f t="shared" si="112"/>
        <v>2.083333333333337E-2</v>
      </c>
      <c r="X334" s="21">
        <f t="shared" si="113"/>
        <v>2.083333333333337E-2</v>
      </c>
      <c r="Y334" s="21">
        <f t="shared" si="114"/>
        <v>0.45833333333333331</v>
      </c>
      <c r="Z334" s="69">
        <f t="shared" si="115"/>
        <v>0.45833333333333331</v>
      </c>
      <c r="AA334" s="73">
        <f t="shared" si="116"/>
        <v>0.45833333333333331</v>
      </c>
    </row>
    <row r="335" spans="2:27" ht="15" customHeight="1" thickBot="1">
      <c r="B335" s="215"/>
      <c r="C335" s="264"/>
      <c r="D335" s="20">
        <v>44164</v>
      </c>
      <c r="E335" s="66" t="s">
        <v>39</v>
      </c>
      <c r="F335" s="3">
        <v>0.33333333333333331</v>
      </c>
      <c r="G335" s="3">
        <v>0.8125</v>
      </c>
      <c r="H335" s="3">
        <v>0</v>
      </c>
      <c r="I335" s="5">
        <f>(O335+X335)</f>
        <v>0.47916666666666669</v>
      </c>
      <c r="J335" s="5">
        <f t="shared" si="104"/>
        <v>0.47916666666666669</v>
      </c>
      <c r="K335" s="21">
        <f t="shared" si="105"/>
        <v>0.45833333333333331</v>
      </c>
      <c r="L335" s="22">
        <f>IF(K335&lt;0,0,K335)</f>
        <v>0.45833333333333331</v>
      </c>
      <c r="M335" s="22">
        <f t="shared" si="102"/>
        <v>-4.1666666666666685E-2</v>
      </c>
      <c r="N335" s="22">
        <f t="shared" si="106"/>
        <v>0</v>
      </c>
      <c r="O335" s="22">
        <f t="shared" si="107"/>
        <v>0.45833333333333331</v>
      </c>
      <c r="P335" s="22">
        <f t="shared" si="108"/>
        <v>-2.083333333333337E-2</v>
      </c>
      <c r="Q335" s="22">
        <f t="shared" si="109"/>
        <v>0</v>
      </c>
      <c r="R335" s="23">
        <f t="shared" si="110"/>
        <v>0</v>
      </c>
      <c r="S335" s="16">
        <f t="shared" si="111"/>
        <v>-4.166666666666663E-2</v>
      </c>
      <c r="T335" s="22">
        <f>IF(S335&lt;0,0,S335)</f>
        <v>0</v>
      </c>
      <c r="U335" s="21">
        <f t="shared" si="103"/>
        <v>2.083333333333337E-2</v>
      </c>
      <c r="V335" s="22">
        <f>IF(U335&lt;0,0,U335)</f>
        <v>2.083333333333337E-2</v>
      </c>
      <c r="W335" s="24">
        <f t="shared" si="112"/>
        <v>2.083333333333337E-2</v>
      </c>
      <c r="X335" s="21">
        <f t="shared" si="113"/>
        <v>2.083333333333337E-2</v>
      </c>
      <c r="Y335" s="21">
        <f t="shared" si="114"/>
        <v>0.45833333333333331</v>
      </c>
      <c r="Z335" s="69">
        <f t="shared" si="115"/>
        <v>0.45833333333333331</v>
      </c>
      <c r="AA335" s="73">
        <f t="shared" si="116"/>
        <v>0.45833333333333331</v>
      </c>
    </row>
    <row r="336" spans="2:27" ht="15" customHeight="1" thickBot="1">
      <c r="B336" s="268"/>
      <c r="C336" s="269"/>
      <c r="D336" s="52">
        <v>44165</v>
      </c>
      <c r="E336" s="75" t="s">
        <v>39</v>
      </c>
      <c r="F336" s="53">
        <v>0.33333333333333331</v>
      </c>
      <c r="G336" s="53">
        <v>0.8125</v>
      </c>
      <c r="H336" s="53">
        <v>0</v>
      </c>
      <c r="I336" s="54"/>
      <c r="J336" s="54">
        <f t="shared" si="104"/>
        <v>0</v>
      </c>
      <c r="K336" s="55">
        <f t="shared" si="105"/>
        <v>0.45833333333333331</v>
      </c>
      <c r="L336" s="10">
        <f t="shared" ref="L336:L338" si="119">IF(K336&lt;0,0,K336)</f>
        <v>0.45833333333333331</v>
      </c>
      <c r="M336" s="10">
        <f t="shared" si="102"/>
        <v>-4.1666666666666685E-2</v>
      </c>
      <c r="N336" s="10">
        <f t="shared" si="106"/>
        <v>0</v>
      </c>
      <c r="O336" s="10">
        <f t="shared" si="107"/>
        <v>0.45833333333333331</v>
      </c>
      <c r="P336" s="10">
        <f t="shared" si="108"/>
        <v>0.45833333333333331</v>
      </c>
      <c r="Q336" s="10">
        <f t="shared" si="109"/>
        <v>0.45833333333333331</v>
      </c>
      <c r="R336" s="76">
        <f t="shared" si="110"/>
        <v>0.45833333333333331</v>
      </c>
      <c r="S336" s="56">
        <f t="shared" si="111"/>
        <v>-4.166666666666663E-2</v>
      </c>
      <c r="T336" s="10">
        <f t="shared" ref="T336:T338" si="120">IF(S336&lt;0,0,S336)</f>
        <v>0</v>
      </c>
      <c r="U336" s="55">
        <f t="shared" si="103"/>
        <v>2.083333333333337E-2</v>
      </c>
      <c r="V336" s="10">
        <f t="shared" ref="V336:V338" si="121">IF(U336&lt;0,0,U336)</f>
        <v>2.083333333333337E-2</v>
      </c>
      <c r="W336" s="57">
        <f t="shared" si="112"/>
        <v>2.083333333333337E-2</v>
      </c>
      <c r="X336" s="55">
        <f t="shared" si="113"/>
        <v>2.083333333333337E-2</v>
      </c>
      <c r="Y336" s="55">
        <f t="shared" si="114"/>
        <v>-2.083333333333337E-2</v>
      </c>
      <c r="Z336" s="72">
        <f t="shared" si="115"/>
        <v>2.083333333333337E-2</v>
      </c>
      <c r="AA336" s="77">
        <f t="shared" si="116"/>
        <v>2.083333333333337E-2</v>
      </c>
    </row>
    <row r="337" spans="2:27" ht="15" customHeight="1" thickBot="1">
      <c r="B337" s="13" t="s">
        <v>10</v>
      </c>
      <c r="C337" s="261" t="s">
        <v>30</v>
      </c>
      <c r="D337" s="36">
        <v>44166</v>
      </c>
      <c r="E337" s="51" t="s">
        <v>39</v>
      </c>
      <c r="F337" s="6">
        <v>0.33333333333333331</v>
      </c>
      <c r="G337" s="6">
        <v>0.8125</v>
      </c>
      <c r="H337" s="6">
        <v>0</v>
      </c>
      <c r="I337" s="7"/>
      <c r="J337" s="7">
        <f t="shared" si="104"/>
        <v>0</v>
      </c>
      <c r="K337" s="15">
        <f t="shared" si="105"/>
        <v>0.45833333333333331</v>
      </c>
      <c r="L337" s="16">
        <f t="shared" si="119"/>
        <v>0.45833333333333331</v>
      </c>
      <c r="M337" s="16">
        <f t="shared" si="102"/>
        <v>-4.1666666666666685E-2</v>
      </c>
      <c r="N337" s="16">
        <f t="shared" si="106"/>
        <v>0</v>
      </c>
      <c r="O337" s="16">
        <f t="shared" si="107"/>
        <v>0.45833333333333331</v>
      </c>
      <c r="P337" s="16">
        <f t="shared" si="108"/>
        <v>0.45833333333333331</v>
      </c>
      <c r="Q337" s="16">
        <f t="shared" si="109"/>
        <v>0.45833333333333331</v>
      </c>
      <c r="R337" s="17">
        <f t="shared" si="110"/>
        <v>0.45833333333333331</v>
      </c>
      <c r="S337" s="16">
        <f t="shared" si="111"/>
        <v>-4.166666666666663E-2</v>
      </c>
      <c r="T337" s="16">
        <f t="shared" si="120"/>
        <v>0</v>
      </c>
      <c r="U337" s="15">
        <f t="shared" si="103"/>
        <v>2.083333333333337E-2</v>
      </c>
      <c r="V337" s="16">
        <f t="shared" si="121"/>
        <v>2.083333333333337E-2</v>
      </c>
      <c r="W337" s="18">
        <f t="shared" si="112"/>
        <v>2.083333333333337E-2</v>
      </c>
      <c r="X337" s="15">
        <f t="shared" si="113"/>
        <v>2.083333333333337E-2</v>
      </c>
      <c r="Y337" s="15">
        <f t="shared" si="114"/>
        <v>-2.083333333333337E-2</v>
      </c>
      <c r="Z337" s="68">
        <f t="shared" si="115"/>
        <v>2.083333333333337E-2</v>
      </c>
      <c r="AA337" s="19">
        <f t="shared" si="116"/>
        <v>2.083333333333337E-2</v>
      </c>
    </row>
    <row r="338" spans="2:27" ht="15" customHeight="1" thickBot="1">
      <c r="B338" s="215">
        <f>SUM(R337:R367)</f>
        <v>10.166666666666666</v>
      </c>
      <c r="C338" s="264"/>
      <c r="D338" s="27">
        <v>44167</v>
      </c>
      <c r="E338" s="66" t="s">
        <v>39</v>
      </c>
      <c r="F338" s="3">
        <v>0.33333333333333331</v>
      </c>
      <c r="G338" s="3">
        <v>0.8125</v>
      </c>
      <c r="H338" s="3">
        <v>0</v>
      </c>
      <c r="I338" s="5"/>
      <c r="J338" s="5">
        <f t="shared" si="104"/>
        <v>0</v>
      </c>
      <c r="K338" s="21">
        <f t="shared" si="105"/>
        <v>0.45833333333333331</v>
      </c>
      <c r="L338" s="22">
        <f t="shared" si="119"/>
        <v>0.45833333333333331</v>
      </c>
      <c r="M338" s="22">
        <f t="shared" si="102"/>
        <v>-4.1666666666666685E-2</v>
      </c>
      <c r="N338" s="22">
        <f t="shared" si="106"/>
        <v>0</v>
      </c>
      <c r="O338" s="22">
        <f t="shared" si="107"/>
        <v>0.45833333333333331</v>
      </c>
      <c r="P338" s="22">
        <f t="shared" si="108"/>
        <v>0.45833333333333331</v>
      </c>
      <c r="Q338" s="22">
        <f t="shared" si="109"/>
        <v>0.45833333333333331</v>
      </c>
      <c r="R338" s="23">
        <f t="shared" si="110"/>
        <v>0.45833333333333331</v>
      </c>
      <c r="S338" s="16">
        <f t="shared" si="111"/>
        <v>-4.166666666666663E-2</v>
      </c>
      <c r="T338" s="22">
        <f t="shared" si="120"/>
        <v>0</v>
      </c>
      <c r="U338" s="21">
        <f t="shared" si="103"/>
        <v>2.083333333333337E-2</v>
      </c>
      <c r="V338" s="22">
        <f t="shared" si="121"/>
        <v>2.083333333333337E-2</v>
      </c>
      <c r="W338" s="24">
        <f t="shared" si="112"/>
        <v>2.083333333333337E-2</v>
      </c>
      <c r="X338" s="21">
        <f t="shared" si="113"/>
        <v>2.083333333333337E-2</v>
      </c>
      <c r="Y338" s="21">
        <f t="shared" si="114"/>
        <v>-2.083333333333337E-2</v>
      </c>
      <c r="Z338" s="69">
        <f t="shared" si="115"/>
        <v>2.083333333333337E-2</v>
      </c>
      <c r="AA338" s="25">
        <f t="shared" si="116"/>
        <v>2.083333333333337E-2</v>
      </c>
    </row>
    <row r="339" spans="2:27" ht="15.75" customHeight="1" thickBot="1">
      <c r="B339" s="215"/>
      <c r="C339" s="264"/>
      <c r="D339" s="27">
        <v>44168</v>
      </c>
      <c r="E339" s="66" t="s">
        <v>39</v>
      </c>
      <c r="F339" s="3">
        <v>0.25</v>
      </c>
      <c r="G339" s="3">
        <v>0.8125</v>
      </c>
      <c r="H339" s="3">
        <v>0</v>
      </c>
      <c r="I339" s="5"/>
      <c r="J339" s="5">
        <f t="shared" si="104"/>
        <v>0</v>
      </c>
      <c r="K339" s="21">
        <f t="shared" si="105"/>
        <v>0.49999999999999994</v>
      </c>
      <c r="L339" s="22">
        <f>IF(K339&lt;0,0,K339)</f>
        <v>0.49999999999999994</v>
      </c>
      <c r="M339" s="22">
        <f t="shared" si="102"/>
        <v>-5.5511151231257827E-17</v>
      </c>
      <c r="N339" s="22">
        <f t="shared" si="106"/>
        <v>0</v>
      </c>
      <c r="O339" s="22">
        <f t="shared" si="107"/>
        <v>0.49999999999999994</v>
      </c>
      <c r="P339" s="22">
        <f t="shared" si="108"/>
        <v>0.49999999999999994</v>
      </c>
      <c r="Q339" s="22">
        <f t="shared" si="109"/>
        <v>0.49999999999999994</v>
      </c>
      <c r="R339" s="23">
        <f t="shared" si="110"/>
        <v>0.49999999999999994</v>
      </c>
      <c r="S339" s="16">
        <f t="shared" si="111"/>
        <v>4.1666666666666685E-2</v>
      </c>
      <c r="T339" s="22">
        <f>IF(S339&lt;0,0,S339)</f>
        <v>4.1666666666666685E-2</v>
      </c>
      <c r="U339" s="21">
        <f t="shared" si="103"/>
        <v>2.083333333333337E-2</v>
      </c>
      <c r="V339" s="22">
        <f>IF(U339&lt;0,0,U339)</f>
        <v>2.083333333333337E-2</v>
      </c>
      <c r="W339" s="24">
        <f t="shared" si="112"/>
        <v>6.2500000000000056E-2</v>
      </c>
      <c r="X339" s="21">
        <f t="shared" si="113"/>
        <v>6.2500000000000056E-2</v>
      </c>
      <c r="Y339" s="21">
        <f t="shared" si="114"/>
        <v>-6.2500000000000056E-2</v>
      </c>
      <c r="Z339" s="69">
        <f t="shared" si="115"/>
        <v>6.2500000000000056E-2</v>
      </c>
      <c r="AA339" s="25">
        <f t="shared" si="116"/>
        <v>6.2500000000000056E-2</v>
      </c>
    </row>
    <row r="340" spans="2:27" ht="15" customHeight="1" thickBot="1">
      <c r="B340" s="215"/>
      <c r="C340" s="264"/>
      <c r="D340" s="27">
        <v>44169</v>
      </c>
      <c r="E340" s="66" t="s">
        <v>39</v>
      </c>
      <c r="F340" s="3">
        <v>0.33333333333333331</v>
      </c>
      <c r="G340" s="3">
        <v>0.8125</v>
      </c>
      <c r="H340" s="3">
        <v>0</v>
      </c>
      <c r="I340" s="5"/>
      <c r="J340" s="5">
        <f t="shared" si="104"/>
        <v>0</v>
      </c>
      <c r="K340" s="21">
        <f t="shared" si="105"/>
        <v>0.45833333333333331</v>
      </c>
      <c r="L340" s="22">
        <f>IF(K340&lt;0,0,K340)</f>
        <v>0.45833333333333331</v>
      </c>
      <c r="M340" s="22">
        <f t="shared" si="102"/>
        <v>-4.1666666666666685E-2</v>
      </c>
      <c r="N340" s="22">
        <f t="shared" si="106"/>
        <v>0</v>
      </c>
      <c r="O340" s="22">
        <f t="shared" si="107"/>
        <v>0.45833333333333331</v>
      </c>
      <c r="P340" s="22">
        <f t="shared" si="108"/>
        <v>0.45833333333333331</v>
      </c>
      <c r="Q340" s="22">
        <f t="shared" si="109"/>
        <v>0.45833333333333331</v>
      </c>
      <c r="R340" s="23">
        <f t="shared" si="110"/>
        <v>0.45833333333333331</v>
      </c>
      <c r="S340" s="16">
        <f t="shared" si="111"/>
        <v>-4.166666666666663E-2</v>
      </c>
      <c r="T340" s="22">
        <f>IF(S340&lt;0,0,S340)</f>
        <v>0</v>
      </c>
      <c r="U340" s="21">
        <f t="shared" si="103"/>
        <v>2.083333333333337E-2</v>
      </c>
      <c r="V340" s="22">
        <f>IF(U340&lt;0,0,U340)</f>
        <v>2.083333333333337E-2</v>
      </c>
      <c r="W340" s="24">
        <f t="shared" si="112"/>
        <v>2.083333333333337E-2</v>
      </c>
      <c r="X340" s="21">
        <f t="shared" si="113"/>
        <v>2.083333333333337E-2</v>
      </c>
      <c r="Y340" s="21">
        <f t="shared" si="114"/>
        <v>-2.083333333333337E-2</v>
      </c>
      <c r="Z340" s="69">
        <f t="shared" si="115"/>
        <v>2.083333333333337E-2</v>
      </c>
      <c r="AA340" s="25">
        <f t="shared" si="116"/>
        <v>2.083333333333337E-2</v>
      </c>
    </row>
    <row r="341" spans="2:27" ht="15" customHeight="1" thickBot="1">
      <c r="B341" s="215"/>
      <c r="C341" s="264"/>
      <c r="D341" s="20">
        <v>44170</v>
      </c>
      <c r="E341" s="66" t="s">
        <v>39</v>
      </c>
      <c r="F341" s="3">
        <v>0.25</v>
      </c>
      <c r="G341" s="3">
        <v>0.8125</v>
      </c>
      <c r="H341" s="3">
        <v>0</v>
      </c>
      <c r="I341" s="5">
        <f>(O341+X341)</f>
        <v>0.5625</v>
      </c>
      <c r="J341" s="5">
        <f t="shared" si="104"/>
        <v>0.5625</v>
      </c>
      <c r="K341" s="21">
        <f t="shared" si="105"/>
        <v>0.49999999999999994</v>
      </c>
      <c r="L341" s="22">
        <f>IF(K341&lt;0,0,K341)</f>
        <v>0.49999999999999994</v>
      </c>
      <c r="M341" s="22">
        <f t="shared" si="102"/>
        <v>-5.5511151231257827E-17</v>
      </c>
      <c r="N341" s="22">
        <f t="shared" si="106"/>
        <v>0</v>
      </c>
      <c r="O341" s="22">
        <f t="shared" si="107"/>
        <v>0.49999999999999994</v>
      </c>
      <c r="P341" s="22">
        <f t="shared" si="108"/>
        <v>-6.2500000000000056E-2</v>
      </c>
      <c r="Q341" s="22">
        <f t="shared" si="109"/>
        <v>0</v>
      </c>
      <c r="R341" s="23">
        <f t="shared" si="110"/>
        <v>0</v>
      </c>
      <c r="S341" s="16">
        <f t="shared" si="111"/>
        <v>4.1666666666666685E-2</v>
      </c>
      <c r="T341" s="22">
        <f t="shared" ref="T341:T367" si="122">IF(S341&lt;0,0,S341)</f>
        <v>4.1666666666666685E-2</v>
      </c>
      <c r="U341" s="21">
        <f t="shared" si="103"/>
        <v>2.083333333333337E-2</v>
      </c>
      <c r="V341" s="22">
        <f t="shared" ref="V341:V367" si="123">IF(U341&lt;0,0,U341)</f>
        <v>2.083333333333337E-2</v>
      </c>
      <c r="W341" s="24">
        <f t="shared" si="112"/>
        <v>6.2500000000000056E-2</v>
      </c>
      <c r="X341" s="21">
        <f t="shared" si="113"/>
        <v>6.2500000000000056E-2</v>
      </c>
      <c r="Y341" s="21">
        <f t="shared" si="114"/>
        <v>0.49999999999999994</v>
      </c>
      <c r="Z341" s="69">
        <f t="shared" si="115"/>
        <v>0.49999999999999994</v>
      </c>
      <c r="AA341" s="25">
        <f t="shared" si="116"/>
        <v>0.49999999999999994</v>
      </c>
    </row>
    <row r="342" spans="2:27" ht="15" customHeight="1" thickBot="1">
      <c r="B342" s="215"/>
      <c r="C342" s="264"/>
      <c r="D342" s="20">
        <v>44171</v>
      </c>
      <c r="E342" s="66" t="s">
        <v>39</v>
      </c>
      <c r="F342" s="3">
        <v>0.375</v>
      </c>
      <c r="G342" s="3">
        <v>0.8125</v>
      </c>
      <c r="H342" s="3">
        <v>0</v>
      </c>
      <c r="I342" s="5">
        <f>(O342+X342)</f>
        <v>0.4375</v>
      </c>
      <c r="J342" s="5">
        <f t="shared" si="104"/>
        <v>0.4375</v>
      </c>
      <c r="K342" s="21">
        <f t="shared" si="105"/>
        <v>0.41666666666666663</v>
      </c>
      <c r="L342" s="22">
        <f t="shared" ref="L342:L347" si="124">IF(K342&lt;0,0,K342)</f>
        <v>0.41666666666666663</v>
      </c>
      <c r="M342" s="22">
        <f t="shared" si="102"/>
        <v>-8.333333333333337E-2</v>
      </c>
      <c r="N342" s="22">
        <f t="shared" si="106"/>
        <v>0</v>
      </c>
      <c r="O342" s="22">
        <f t="shared" si="107"/>
        <v>0.41666666666666663</v>
      </c>
      <c r="P342" s="22">
        <f t="shared" si="108"/>
        <v>-2.083333333333337E-2</v>
      </c>
      <c r="Q342" s="22">
        <f t="shared" si="109"/>
        <v>0</v>
      </c>
      <c r="R342" s="23">
        <f t="shared" si="110"/>
        <v>0</v>
      </c>
      <c r="S342" s="16">
        <f t="shared" si="111"/>
        <v>-8.3333333333333315E-2</v>
      </c>
      <c r="T342" s="22">
        <f t="shared" si="122"/>
        <v>0</v>
      </c>
      <c r="U342" s="21">
        <f t="shared" si="103"/>
        <v>2.083333333333337E-2</v>
      </c>
      <c r="V342" s="22">
        <f t="shared" si="123"/>
        <v>2.083333333333337E-2</v>
      </c>
      <c r="W342" s="24">
        <f t="shared" si="112"/>
        <v>2.083333333333337E-2</v>
      </c>
      <c r="X342" s="21">
        <f t="shared" si="113"/>
        <v>2.083333333333337E-2</v>
      </c>
      <c r="Y342" s="21">
        <f t="shared" si="114"/>
        <v>0.41666666666666663</v>
      </c>
      <c r="Z342" s="69">
        <f t="shared" si="115"/>
        <v>0.41666666666666663</v>
      </c>
      <c r="AA342" s="25">
        <f t="shared" si="116"/>
        <v>0.41666666666666663</v>
      </c>
    </row>
    <row r="343" spans="2:27" ht="15" customHeight="1" thickBot="1">
      <c r="B343" s="215"/>
      <c r="C343" s="264"/>
      <c r="D343" s="27">
        <v>44172</v>
      </c>
      <c r="E343" s="66" t="s">
        <v>39</v>
      </c>
      <c r="F343" s="3">
        <v>0.33333333333333331</v>
      </c>
      <c r="G343" s="3">
        <v>0.8125</v>
      </c>
      <c r="H343" s="3">
        <v>0</v>
      </c>
      <c r="I343" s="5"/>
      <c r="J343" s="5">
        <f t="shared" si="104"/>
        <v>0</v>
      </c>
      <c r="K343" s="21">
        <f t="shared" si="105"/>
        <v>0.45833333333333331</v>
      </c>
      <c r="L343" s="22">
        <f t="shared" si="124"/>
        <v>0.45833333333333331</v>
      </c>
      <c r="M343" s="22">
        <f t="shared" si="102"/>
        <v>-4.1666666666666685E-2</v>
      </c>
      <c r="N343" s="22">
        <f t="shared" si="106"/>
        <v>0</v>
      </c>
      <c r="O343" s="22">
        <f t="shared" si="107"/>
        <v>0.45833333333333331</v>
      </c>
      <c r="P343" s="22">
        <f t="shared" si="108"/>
        <v>0.45833333333333331</v>
      </c>
      <c r="Q343" s="22">
        <f t="shared" si="109"/>
        <v>0.45833333333333331</v>
      </c>
      <c r="R343" s="23">
        <f t="shared" si="110"/>
        <v>0.45833333333333331</v>
      </c>
      <c r="S343" s="16">
        <f t="shared" si="111"/>
        <v>-4.166666666666663E-2</v>
      </c>
      <c r="T343" s="22">
        <f t="shared" si="122"/>
        <v>0</v>
      </c>
      <c r="U343" s="21">
        <f t="shared" si="103"/>
        <v>2.083333333333337E-2</v>
      </c>
      <c r="V343" s="22">
        <f t="shared" si="123"/>
        <v>2.083333333333337E-2</v>
      </c>
      <c r="W343" s="24">
        <f t="shared" si="112"/>
        <v>2.083333333333337E-2</v>
      </c>
      <c r="X343" s="21">
        <f t="shared" si="113"/>
        <v>2.083333333333337E-2</v>
      </c>
      <c r="Y343" s="21">
        <f t="shared" si="114"/>
        <v>-2.083333333333337E-2</v>
      </c>
      <c r="Z343" s="69">
        <f t="shared" si="115"/>
        <v>2.083333333333337E-2</v>
      </c>
      <c r="AA343" s="25">
        <f t="shared" si="116"/>
        <v>2.083333333333337E-2</v>
      </c>
    </row>
    <row r="344" spans="2:27" ht="15" customHeight="1" thickBot="1">
      <c r="B344" s="215"/>
      <c r="C344" s="264"/>
      <c r="D344" s="27">
        <v>44173</v>
      </c>
      <c r="E344" s="66" t="s">
        <v>39</v>
      </c>
      <c r="F344" s="3">
        <v>0.33333333333333331</v>
      </c>
      <c r="G344" s="3">
        <v>0.8125</v>
      </c>
      <c r="H344" s="3">
        <v>0</v>
      </c>
      <c r="I344" s="5"/>
      <c r="J344" s="5">
        <f t="shared" si="104"/>
        <v>0</v>
      </c>
      <c r="K344" s="21">
        <f t="shared" si="105"/>
        <v>0.45833333333333331</v>
      </c>
      <c r="L344" s="22">
        <f t="shared" si="124"/>
        <v>0.45833333333333331</v>
      </c>
      <c r="M344" s="22">
        <f t="shared" si="102"/>
        <v>-4.1666666666666685E-2</v>
      </c>
      <c r="N344" s="22">
        <f t="shared" si="106"/>
        <v>0</v>
      </c>
      <c r="O344" s="22">
        <f t="shared" si="107"/>
        <v>0.45833333333333331</v>
      </c>
      <c r="P344" s="22">
        <f t="shared" si="108"/>
        <v>0.45833333333333331</v>
      </c>
      <c r="Q344" s="22">
        <f t="shared" si="109"/>
        <v>0.45833333333333331</v>
      </c>
      <c r="R344" s="23">
        <f t="shared" si="110"/>
        <v>0.45833333333333331</v>
      </c>
      <c r="S344" s="16">
        <f t="shared" si="111"/>
        <v>-4.166666666666663E-2</v>
      </c>
      <c r="T344" s="22">
        <f t="shared" si="122"/>
        <v>0</v>
      </c>
      <c r="U344" s="21">
        <f t="shared" si="103"/>
        <v>2.083333333333337E-2</v>
      </c>
      <c r="V344" s="22">
        <f t="shared" si="123"/>
        <v>2.083333333333337E-2</v>
      </c>
      <c r="W344" s="24">
        <f t="shared" si="112"/>
        <v>2.083333333333337E-2</v>
      </c>
      <c r="X344" s="21">
        <f t="shared" si="113"/>
        <v>2.083333333333337E-2</v>
      </c>
      <c r="Y344" s="21">
        <f t="shared" si="114"/>
        <v>-2.083333333333337E-2</v>
      </c>
      <c r="Z344" s="69">
        <f t="shared" si="115"/>
        <v>2.083333333333337E-2</v>
      </c>
      <c r="AA344" s="25">
        <f t="shared" si="116"/>
        <v>2.083333333333337E-2</v>
      </c>
    </row>
    <row r="345" spans="2:27" ht="15" customHeight="1" thickBot="1">
      <c r="B345" s="215"/>
      <c r="C345" s="264"/>
      <c r="D345" s="27">
        <v>44174</v>
      </c>
      <c r="E345" s="66" t="s">
        <v>39</v>
      </c>
      <c r="F345" s="3">
        <v>0.20833333333333334</v>
      </c>
      <c r="G345" s="3">
        <v>0.8125</v>
      </c>
      <c r="H345" s="3">
        <v>0</v>
      </c>
      <c r="I345" s="5"/>
      <c r="J345" s="5">
        <f t="shared" si="104"/>
        <v>0</v>
      </c>
      <c r="K345" s="21">
        <f t="shared" si="105"/>
        <v>0.49999999999999989</v>
      </c>
      <c r="L345" s="22">
        <f t="shared" si="124"/>
        <v>0.49999999999999989</v>
      </c>
      <c r="M345" s="22">
        <f t="shared" si="102"/>
        <v>-1.1102230246251565E-16</v>
      </c>
      <c r="N345" s="22">
        <f t="shared" si="106"/>
        <v>0</v>
      </c>
      <c r="O345" s="22">
        <f t="shared" si="107"/>
        <v>0.49999999999999989</v>
      </c>
      <c r="P345" s="22">
        <f t="shared" si="108"/>
        <v>0.49999999999999989</v>
      </c>
      <c r="Q345" s="22">
        <f t="shared" si="109"/>
        <v>0.49999999999999989</v>
      </c>
      <c r="R345" s="23">
        <f t="shared" si="110"/>
        <v>0.49999999999999989</v>
      </c>
      <c r="S345" s="16">
        <f t="shared" si="111"/>
        <v>8.3333333333333343E-2</v>
      </c>
      <c r="T345" s="22">
        <f t="shared" si="122"/>
        <v>8.3333333333333343E-2</v>
      </c>
      <c r="U345" s="21">
        <f t="shared" si="103"/>
        <v>2.083333333333337E-2</v>
      </c>
      <c r="V345" s="22">
        <f t="shared" si="123"/>
        <v>2.083333333333337E-2</v>
      </c>
      <c r="W345" s="24">
        <f t="shared" si="112"/>
        <v>0.10416666666666671</v>
      </c>
      <c r="X345" s="21">
        <f t="shared" si="113"/>
        <v>0.10416666666666671</v>
      </c>
      <c r="Y345" s="21">
        <f t="shared" si="114"/>
        <v>-0.10416666666666671</v>
      </c>
      <c r="Z345" s="69">
        <f t="shared" si="115"/>
        <v>0.10416666666666671</v>
      </c>
      <c r="AA345" s="25">
        <f t="shared" si="116"/>
        <v>0.10416666666666671</v>
      </c>
    </row>
    <row r="346" spans="2:27" ht="15" customHeight="1" thickBot="1">
      <c r="B346" s="215"/>
      <c r="C346" s="264"/>
      <c r="D346" s="27">
        <v>44175</v>
      </c>
      <c r="E346" s="66" t="s">
        <v>39</v>
      </c>
      <c r="F346" s="3">
        <v>0.33333333333333331</v>
      </c>
      <c r="G346" s="3">
        <v>0.8125</v>
      </c>
      <c r="H346" s="3">
        <v>0</v>
      </c>
      <c r="I346" s="5"/>
      <c r="J346" s="5">
        <f t="shared" si="104"/>
        <v>0</v>
      </c>
      <c r="K346" s="21">
        <f t="shared" si="105"/>
        <v>0.45833333333333331</v>
      </c>
      <c r="L346" s="22">
        <f t="shared" si="124"/>
        <v>0.45833333333333331</v>
      </c>
      <c r="M346" s="22">
        <f t="shared" si="102"/>
        <v>-4.1666666666666685E-2</v>
      </c>
      <c r="N346" s="22">
        <f t="shared" si="106"/>
        <v>0</v>
      </c>
      <c r="O346" s="22">
        <f t="shared" si="107"/>
        <v>0.45833333333333331</v>
      </c>
      <c r="P346" s="22">
        <f t="shared" si="108"/>
        <v>0.45833333333333331</v>
      </c>
      <c r="Q346" s="22">
        <f t="shared" si="109"/>
        <v>0.45833333333333331</v>
      </c>
      <c r="R346" s="23">
        <f t="shared" si="110"/>
        <v>0.45833333333333331</v>
      </c>
      <c r="S346" s="16">
        <f t="shared" si="111"/>
        <v>-4.166666666666663E-2</v>
      </c>
      <c r="T346" s="22">
        <f t="shared" si="122"/>
        <v>0</v>
      </c>
      <c r="U346" s="21">
        <f t="shared" si="103"/>
        <v>2.083333333333337E-2</v>
      </c>
      <c r="V346" s="22">
        <f t="shared" si="123"/>
        <v>2.083333333333337E-2</v>
      </c>
      <c r="W346" s="24">
        <f t="shared" si="112"/>
        <v>2.083333333333337E-2</v>
      </c>
      <c r="X346" s="21">
        <f t="shared" si="113"/>
        <v>2.083333333333337E-2</v>
      </c>
      <c r="Y346" s="21">
        <f t="shared" si="114"/>
        <v>-2.083333333333337E-2</v>
      </c>
      <c r="Z346" s="69">
        <f t="shared" si="115"/>
        <v>2.083333333333337E-2</v>
      </c>
      <c r="AA346" s="25">
        <f t="shared" si="116"/>
        <v>2.083333333333337E-2</v>
      </c>
    </row>
    <row r="347" spans="2:27" ht="15" customHeight="1" thickBot="1">
      <c r="B347" s="215"/>
      <c r="C347" s="264"/>
      <c r="D347" s="27">
        <v>44176</v>
      </c>
      <c r="E347" s="66" t="s">
        <v>39</v>
      </c>
      <c r="F347" s="3">
        <v>0.33333333333333331</v>
      </c>
      <c r="G347" s="3">
        <v>0.8125</v>
      </c>
      <c r="H347" s="3">
        <v>0</v>
      </c>
      <c r="I347" s="5"/>
      <c r="J347" s="5">
        <f t="shared" si="104"/>
        <v>0</v>
      </c>
      <c r="K347" s="21">
        <f t="shared" si="105"/>
        <v>0.45833333333333331</v>
      </c>
      <c r="L347" s="22">
        <f t="shared" si="124"/>
        <v>0.45833333333333331</v>
      </c>
      <c r="M347" s="22">
        <f t="shared" si="102"/>
        <v>-4.1666666666666685E-2</v>
      </c>
      <c r="N347" s="22">
        <f t="shared" si="106"/>
        <v>0</v>
      </c>
      <c r="O347" s="22">
        <f t="shared" si="107"/>
        <v>0.45833333333333331</v>
      </c>
      <c r="P347" s="22">
        <f t="shared" si="108"/>
        <v>0.45833333333333331</v>
      </c>
      <c r="Q347" s="22">
        <f t="shared" si="109"/>
        <v>0.45833333333333331</v>
      </c>
      <c r="R347" s="23">
        <f t="shared" si="110"/>
        <v>0.45833333333333331</v>
      </c>
      <c r="S347" s="16">
        <f t="shared" si="111"/>
        <v>-4.166666666666663E-2</v>
      </c>
      <c r="T347" s="22">
        <f t="shared" si="122"/>
        <v>0</v>
      </c>
      <c r="U347" s="21">
        <f t="shared" si="103"/>
        <v>2.083333333333337E-2</v>
      </c>
      <c r="V347" s="22">
        <f t="shared" si="123"/>
        <v>2.083333333333337E-2</v>
      </c>
      <c r="W347" s="24">
        <f t="shared" si="112"/>
        <v>2.083333333333337E-2</v>
      </c>
      <c r="X347" s="21">
        <f t="shared" si="113"/>
        <v>2.083333333333337E-2</v>
      </c>
      <c r="Y347" s="21">
        <f t="shared" si="114"/>
        <v>-2.083333333333337E-2</v>
      </c>
      <c r="Z347" s="69">
        <f t="shared" si="115"/>
        <v>2.083333333333337E-2</v>
      </c>
      <c r="AA347" s="25">
        <f t="shared" si="116"/>
        <v>2.083333333333337E-2</v>
      </c>
    </row>
    <row r="348" spans="2:27" ht="15" customHeight="1" thickBot="1">
      <c r="B348" s="215"/>
      <c r="C348" s="264"/>
      <c r="D348" s="20">
        <v>44177</v>
      </c>
      <c r="E348" s="66" t="s">
        <v>39</v>
      </c>
      <c r="F348" s="3">
        <v>0.25</v>
      </c>
      <c r="G348" s="3">
        <v>0.8125</v>
      </c>
      <c r="H348" s="3">
        <v>0</v>
      </c>
      <c r="I348" s="5">
        <f>(O348+X348)</f>
        <v>0.5625</v>
      </c>
      <c r="J348" s="5">
        <f t="shared" si="104"/>
        <v>0.5625</v>
      </c>
      <c r="K348" s="21">
        <f t="shared" si="105"/>
        <v>0.49999999999999994</v>
      </c>
      <c r="L348" s="22">
        <f>IF(K348&lt;0,0,K348)</f>
        <v>0.49999999999999994</v>
      </c>
      <c r="M348" s="22">
        <f t="shared" si="102"/>
        <v>-5.5511151231257827E-17</v>
      </c>
      <c r="N348" s="22">
        <f t="shared" si="106"/>
        <v>0</v>
      </c>
      <c r="O348" s="22">
        <f t="shared" si="107"/>
        <v>0.49999999999999994</v>
      </c>
      <c r="P348" s="22">
        <f t="shared" si="108"/>
        <v>-6.2500000000000056E-2</v>
      </c>
      <c r="Q348" s="22">
        <f t="shared" si="109"/>
        <v>0</v>
      </c>
      <c r="R348" s="23">
        <f t="shared" si="110"/>
        <v>0</v>
      </c>
      <c r="S348" s="16">
        <f t="shared" si="111"/>
        <v>4.1666666666666685E-2</v>
      </c>
      <c r="T348" s="22">
        <f t="shared" si="122"/>
        <v>4.1666666666666685E-2</v>
      </c>
      <c r="U348" s="21">
        <f t="shared" si="103"/>
        <v>2.083333333333337E-2</v>
      </c>
      <c r="V348" s="22">
        <f t="shared" si="123"/>
        <v>2.083333333333337E-2</v>
      </c>
      <c r="W348" s="24">
        <f t="shared" si="112"/>
        <v>6.2500000000000056E-2</v>
      </c>
      <c r="X348" s="21">
        <f t="shared" si="113"/>
        <v>6.2500000000000056E-2</v>
      </c>
      <c r="Y348" s="21">
        <f t="shared" si="114"/>
        <v>0.49999999999999994</v>
      </c>
      <c r="Z348" s="69">
        <f t="shared" si="115"/>
        <v>0.49999999999999994</v>
      </c>
      <c r="AA348" s="25">
        <f t="shared" si="116"/>
        <v>0.49999999999999994</v>
      </c>
    </row>
    <row r="349" spans="2:27" ht="15" customHeight="1" thickBot="1">
      <c r="B349" s="215"/>
      <c r="C349" s="264"/>
      <c r="D349" s="20">
        <v>44178</v>
      </c>
      <c r="E349" s="66" t="s">
        <v>39</v>
      </c>
      <c r="F349" s="3">
        <v>0.33333333333333331</v>
      </c>
      <c r="G349" s="3">
        <v>0.8125</v>
      </c>
      <c r="H349" s="3">
        <v>0</v>
      </c>
      <c r="I349" s="5">
        <f>(O349+X349)</f>
        <v>0.47916666666666669</v>
      </c>
      <c r="J349" s="5">
        <f t="shared" si="104"/>
        <v>0.47916666666666669</v>
      </c>
      <c r="K349" s="21">
        <f t="shared" si="105"/>
        <v>0.45833333333333331</v>
      </c>
      <c r="L349" s="22">
        <f t="shared" ref="L349:L354" si="125">IF(K349&lt;0,0,K349)</f>
        <v>0.45833333333333331</v>
      </c>
      <c r="M349" s="22">
        <f t="shared" si="102"/>
        <v>-4.1666666666666685E-2</v>
      </c>
      <c r="N349" s="22">
        <f t="shared" si="106"/>
        <v>0</v>
      </c>
      <c r="O349" s="22">
        <f t="shared" si="107"/>
        <v>0.45833333333333331</v>
      </c>
      <c r="P349" s="22">
        <f t="shared" si="108"/>
        <v>-2.083333333333337E-2</v>
      </c>
      <c r="Q349" s="22">
        <f t="shared" si="109"/>
        <v>0</v>
      </c>
      <c r="R349" s="23">
        <f t="shared" si="110"/>
        <v>0</v>
      </c>
      <c r="S349" s="16">
        <f t="shared" si="111"/>
        <v>-4.166666666666663E-2</v>
      </c>
      <c r="T349" s="22">
        <f t="shared" si="122"/>
        <v>0</v>
      </c>
      <c r="U349" s="21">
        <f t="shared" si="103"/>
        <v>2.083333333333337E-2</v>
      </c>
      <c r="V349" s="22">
        <f t="shared" si="123"/>
        <v>2.083333333333337E-2</v>
      </c>
      <c r="W349" s="24">
        <f t="shared" si="112"/>
        <v>2.083333333333337E-2</v>
      </c>
      <c r="X349" s="21">
        <f t="shared" si="113"/>
        <v>2.083333333333337E-2</v>
      </c>
      <c r="Y349" s="21">
        <f t="shared" si="114"/>
        <v>0.45833333333333331</v>
      </c>
      <c r="Z349" s="69">
        <f t="shared" si="115"/>
        <v>0.45833333333333331</v>
      </c>
      <c r="AA349" s="25">
        <f t="shared" si="116"/>
        <v>0.45833333333333331</v>
      </c>
    </row>
    <row r="350" spans="2:27" ht="15" customHeight="1" thickBot="1">
      <c r="B350" s="215"/>
      <c r="C350" s="264"/>
      <c r="D350" s="27">
        <v>44179</v>
      </c>
      <c r="E350" s="66" t="s">
        <v>39</v>
      </c>
      <c r="F350" s="3">
        <v>0.33333333333333331</v>
      </c>
      <c r="G350" s="3">
        <v>0.8125</v>
      </c>
      <c r="H350" s="3">
        <v>0</v>
      </c>
      <c r="I350" s="5"/>
      <c r="J350" s="5">
        <f t="shared" si="104"/>
        <v>0</v>
      </c>
      <c r="K350" s="21">
        <f t="shared" si="105"/>
        <v>0.45833333333333331</v>
      </c>
      <c r="L350" s="22">
        <f t="shared" si="125"/>
        <v>0.45833333333333331</v>
      </c>
      <c r="M350" s="22">
        <f t="shared" si="102"/>
        <v>-4.1666666666666685E-2</v>
      </c>
      <c r="N350" s="22">
        <f t="shared" si="106"/>
        <v>0</v>
      </c>
      <c r="O350" s="22">
        <f t="shared" si="107"/>
        <v>0.45833333333333331</v>
      </c>
      <c r="P350" s="22">
        <f t="shared" si="108"/>
        <v>0.45833333333333331</v>
      </c>
      <c r="Q350" s="22">
        <f t="shared" si="109"/>
        <v>0.45833333333333331</v>
      </c>
      <c r="R350" s="23">
        <f t="shared" si="110"/>
        <v>0.45833333333333331</v>
      </c>
      <c r="S350" s="16">
        <f t="shared" si="111"/>
        <v>-4.166666666666663E-2</v>
      </c>
      <c r="T350" s="22">
        <f t="shared" si="122"/>
        <v>0</v>
      </c>
      <c r="U350" s="21">
        <f t="shared" si="103"/>
        <v>2.083333333333337E-2</v>
      </c>
      <c r="V350" s="22">
        <f t="shared" si="123"/>
        <v>2.083333333333337E-2</v>
      </c>
      <c r="W350" s="24">
        <f t="shared" si="112"/>
        <v>2.083333333333337E-2</v>
      </c>
      <c r="X350" s="21">
        <f t="shared" si="113"/>
        <v>2.083333333333337E-2</v>
      </c>
      <c r="Y350" s="21">
        <f t="shared" si="114"/>
        <v>-2.083333333333337E-2</v>
      </c>
      <c r="Z350" s="69">
        <f t="shared" si="115"/>
        <v>2.083333333333337E-2</v>
      </c>
      <c r="AA350" s="25">
        <f t="shared" si="116"/>
        <v>2.083333333333337E-2</v>
      </c>
    </row>
    <row r="351" spans="2:27" ht="15" customHeight="1" thickBot="1">
      <c r="B351" s="28" t="s">
        <v>9</v>
      </c>
      <c r="C351" s="264"/>
      <c r="D351" s="27">
        <v>44180</v>
      </c>
      <c r="E351" s="66" t="s">
        <v>39</v>
      </c>
      <c r="F351" s="3">
        <v>0.33333333333333331</v>
      </c>
      <c r="G351" s="3">
        <v>0.8125</v>
      </c>
      <c r="H351" s="3">
        <v>0</v>
      </c>
      <c r="I351" s="5"/>
      <c r="J351" s="5">
        <f t="shared" si="104"/>
        <v>0</v>
      </c>
      <c r="K351" s="21">
        <f t="shared" si="105"/>
        <v>0.45833333333333331</v>
      </c>
      <c r="L351" s="22">
        <f t="shared" si="125"/>
        <v>0.45833333333333331</v>
      </c>
      <c r="M351" s="22">
        <f t="shared" si="102"/>
        <v>-4.1666666666666685E-2</v>
      </c>
      <c r="N351" s="22">
        <f t="shared" si="106"/>
        <v>0</v>
      </c>
      <c r="O351" s="22">
        <f t="shared" si="107"/>
        <v>0.45833333333333331</v>
      </c>
      <c r="P351" s="22">
        <f t="shared" si="108"/>
        <v>0.45833333333333331</v>
      </c>
      <c r="Q351" s="22">
        <f t="shared" si="109"/>
        <v>0.45833333333333331</v>
      </c>
      <c r="R351" s="23">
        <f t="shared" si="110"/>
        <v>0.45833333333333331</v>
      </c>
      <c r="S351" s="16">
        <f t="shared" si="111"/>
        <v>-4.166666666666663E-2</v>
      </c>
      <c r="T351" s="22">
        <f t="shared" si="122"/>
        <v>0</v>
      </c>
      <c r="U351" s="21">
        <f t="shared" si="103"/>
        <v>2.083333333333337E-2</v>
      </c>
      <c r="V351" s="22">
        <f t="shared" si="123"/>
        <v>2.083333333333337E-2</v>
      </c>
      <c r="W351" s="24">
        <f t="shared" si="112"/>
        <v>2.083333333333337E-2</v>
      </c>
      <c r="X351" s="21">
        <f t="shared" si="113"/>
        <v>2.083333333333337E-2</v>
      </c>
      <c r="Y351" s="21">
        <f t="shared" si="114"/>
        <v>-2.083333333333337E-2</v>
      </c>
      <c r="Z351" s="69">
        <f t="shared" si="115"/>
        <v>2.083333333333337E-2</v>
      </c>
      <c r="AA351" s="25">
        <f t="shared" si="116"/>
        <v>2.083333333333337E-2</v>
      </c>
    </row>
    <row r="352" spans="2:27" ht="15" customHeight="1" thickBot="1">
      <c r="B352" s="215">
        <f>SUM(AA337:AA367)</f>
        <v>4.8333333333333339</v>
      </c>
      <c r="C352" s="264"/>
      <c r="D352" s="27">
        <v>44181</v>
      </c>
      <c r="E352" s="66" t="s">
        <v>39</v>
      </c>
      <c r="F352" s="3">
        <v>0.33333333333333331</v>
      </c>
      <c r="G352" s="3">
        <v>0.8125</v>
      </c>
      <c r="H352" s="3">
        <v>0</v>
      </c>
      <c r="I352" s="5"/>
      <c r="J352" s="5">
        <f t="shared" si="104"/>
        <v>0</v>
      </c>
      <c r="K352" s="21">
        <f t="shared" si="105"/>
        <v>0.45833333333333331</v>
      </c>
      <c r="L352" s="22">
        <f t="shared" si="125"/>
        <v>0.45833333333333331</v>
      </c>
      <c r="M352" s="22">
        <f t="shared" si="102"/>
        <v>-4.1666666666666685E-2</v>
      </c>
      <c r="N352" s="22">
        <f t="shared" si="106"/>
        <v>0</v>
      </c>
      <c r="O352" s="22">
        <f t="shared" si="107"/>
        <v>0.45833333333333331</v>
      </c>
      <c r="P352" s="22">
        <f t="shared" si="108"/>
        <v>0.45833333333333331</v>
      </c>
      <c r="Q352" s="22">
        <f t="shared" si="109"/>
        <v>0.45833333333333331</v>
      </c>
      <c r="R352" s="23">
        <f t="shared" si="110"/>
        <v>0.45833333333333331</v>
      </c>
      <c r="S352" s="16">
        <f t="shared" si="111"/>
        <v>-4.166666666666663E-2</v>
      </c>
      <c r="T352" s="22">
        <f t="shared" si="122"/>
        <v>0</v>
      </c>
      <c r="U352" s="21">
        <f t="shared" si="103"/>
        <v>2.083333333333337E-2</v>
      </c>
      <c r="V352" s="22">
        <f t="shared" si="123"/>
        <v>2.083333333333337E-2</v>
      </c>
      <c r="W352" s="24">
        <f t="shared" si="112"/>
        <v>2.083333333333337E-2</v>
      </c>
      <c r="X352" s="21">
        <f t="shared" si="113"/>
        <v>2.083333333333337E-2</v>
      </c>
      <c r="Y352" s="21">
        <f t="shared" si="114"/>
        <v>-2.083333333333337E-2</v>
      </c>
      <c r="Z352" s="69">
        <f t="shared" si="115"/>
        <v>2.083333333333337E-2</v>
      </c>
      <c r="AA352" s="25">
        <f t="shared" si="116"/>
        <v>2.083333333333337E-2</v>
      </c>
    </row>
    <row r="353" spans="2:27" ht="15" customHeight="1" thickBot="1">
      <c r="B353" s="215"/>
      <c r="C353" s="264"/>
      <c r="D353" s="27">
        <v>44182</v>
      </c>
      <c r="E353" s="66" t="s">
        <v>39</v>
      </c>
      <c r="F353" s="3">
        <v>0.33333333333333331</v>
      </c>
      <c r="G353" s="3">
        <v>0.8125</v>
      </c>
      <c r="H353" s="3">
        <v>0</v>
      </c>
      <c r="I353" s="5"/>
      <c r="J353" s="5">
        <f t="shared" si="104"/>
        <v>0</v>
      </c>
      <c r="K353" s="21">
        <f t="shared" si="105"/>
        <v>0.45833333333333331</v>
      </c>
      <c r="L353" s="22">
        <f t="shared" si="125"/>
        <v>0.45833333333333331</v>
      </c>
      <c r="M353" s="22">
        <f t="shared" ref="M353:M367" si="126">(L353-$AB$38)</f>
        <v>-4.1666666666666685E-2</v>
      </c>
      <c r="N353" s="22">
        <f t="shared" si="106"/>
        <v>0</v>
      </c>
      <c r="O353" s="22">
        <f t="shared" si="107"/>
        <v>0.45833333333333331</v>
      </c>
      <c r="P353" s="22">
        <f t="shared" si="108"/>
        <v>0.45833333333333331</v>
      </c>
      <c r="Q353" s="22">
        <f t="shared" si="109"/>
        <v>0.45833333333333331</v>
      </c>
      <c r="R353" s="23">
        <f t="shared" si="110"/>
        <v>0.45833333333333331</v>
      </c>
      <c r="S353" s="16">
        <f t="shared" si="111"/>
        <v>-4.166666666666663E-2</v>
      </c>
      <c r="T353" s="22">
        <f t="shared" si="122"/>
        <v>0</v>
      </c>
      <c r="U353" s="21">
        <f t="shared" ref="U353:U367" si="127">(G353-$AC$36)</f>
        <v>2.083333333333337E-2</v>
      </c>
      <c r="V353" s="22">
        <f t="shared" si="123"/>
        <v>2.083333333333337E-2</v>
      </c>
      <c r="W353" s="24">
        <f t="shared" si="112"/>
        <v>2.083333333333337E-2</v>
      </c>
      <c r="X353" s="21">
        <f t="shared" si="113"/>
        <v>2.083333333333337E-2</v>
      </c>
      <c r="Y353" s="21">
        <f t="shared" si="114"/>
        <v>-2.083333333333337E-2</v>
      </c>
      <c r="Z353" s="69">
        <f t="shared" si="115"/>
        <v>2.083333333333337E-2</v>
      </c>
      <c r="AA353" s="25">
        <f t="shared" si="116"/>
        <v>2.083333333333337E-2</v>
      </c>
    </row>
    <row r="354" spans="2:27" ht="15" customHeight="1" thickBot="1">
      <c r="B354" s="215"/>
      <c r="C354" s="264"/>
      <c r="D354" s="27">
        <v>44183</v>
      </c>
      <c r="E354" s="66" t="s">
        <v>39</v>
      </c>
      <c r="F354" s="3">
        <v>0.33333333333333331</v>
      </c>
      <c r="G354" s="3">
        <v>0.8125</v>
      </c>
      <c r="H354" s="3">
        <v>0</v>
      </c>
      <c r="I354" s="5"/>
      <c r="J354" s="5">
        <f t="shared" ref="J354:J367" si="128">IF(I354&lt;0,0,I354)</f>
        <v>0</v>
      </c>
      <c r="K354" s="21">
        <f t="shared" ref="K354:K367" si="129">(G354-F354)-W354</f>
        <v>0.45833333333333331</v>
      </c>
      <c r="L354" s="22">
        <f t="shared" si="125"/>
        <v>0.45833333333333331</v>
      </c>
      <c r="M354" s="22">
        <f t="shared" si="126"/>
        <v>-4.1666666666666685E-2</v>
      </c>
      <c r="N354" s="22">
        <f t="shared" ref="N354:N367" si="130">IF(M354&lt;0,0,M354)</f>
        <v>0</v>
      </c>
      <c r="O354" s="22">
        <f t="shared" ref="O354:O367" si="131">(L354-N354)-H354</f>
        <v>0.45833333333333331</v>
      </c>
      <c r="P354" s="22">
        <f t="shared" ref="P354:P367" si="132">O354-J354</f>
        <v>0.45833333333333331</v>
      </c>
      <c r="Q354" s="22">
        <f t="shared" ref="Q354:Q367" si="133">IF(P354&lt;0,0,P354)</f>
        <v>0.45833333333333331</v>
      </c>
      <c r="R354" s="23">
        <f t="shared" ref="R354:R367" si="134">IF(E354=$AC$38,Q354,0)</f>
        <v>0.45833333333333331</v>
      </c>
      <c r="S354" s="16">
        <f t="shared" ref="S354:S367" si="135">($AB$36-F354)</f>
        <v>-4.166666666666663E-2</v>
      </c>
      <c r="T354" s="22">
        <f t="shared" si="122"/>
        <v>0</v>
      </c>
      <c r="U354" s="21">
        <f t="shared" si="127"/>
        <v>2.083333333333337E-2</v>
      </c>
      <c r="V354" s="22">
        <f t="shared" si="123"/>
        <v>2.083333333333337E-2</v>
      </c>
      <c r="W354" s="24">
        <f t="shared" ref="W354:W367" si="136">T354+V354</f>
        <v>2.083333333333337E-2</v>
      </c>
      <c r="X354" s="21">
        <f t="shared" ref="X354:X367" si="137">W354+N354</f>
        <v>2.083333333333337E-2</v>
      </c>
      <c r="Y354" s="21">
        <f t="shared" ref="Y354:Y367" si="138">J354-(T354+V354)</f>
        <v>-2.083333333333337E-2</v>
      </c>
      <c r="Z354" s="69">
        <f t="shared" ref="Z354:Z367" si="139">IF(Y354&lt;0,X354,Y354)</f>
        <v>2.083333333333337E-2</v>
      </c>
      <c r="AA354" s="25">
        <f t="shared" ref="AA354:AA367" si="140">IF(E354=$AC$38,Z354,0)</f>
        <v>2.083333333333337E-2</v>
      </c>
    </row>
    <row r="355" spans="2:27" ht="15" customHeight="1" thickBot="1">
      <c r="B355" s="215"/>
      <c r="C355" s="264"/>
      <c r="D355" s="20">
        <v>44184</v>
      </c>
      <c r="E355" s="66" t="s">
        <v>39</v>
      </c>
      <c r="F355" s="3">
        <v>0.25</v>
      </c>
      <c r="G355" s="3">
        <v>0.8125</v>
      </c>
      <c r="H355" s="3">
        <v>0</v>
      </c>
      <c r="I355" s="5">
        <f>(O355+X355)</f>
        <v>0.5625</v>
      </c>
      <c r="J355" s="5">
        <f t="shared" si="128"/>
        <v>0.5625</v>
      </c>
      <c r="K355" s="21">
        <f t="shared" si="129"/>
        <v>0.49999999999999994</v>
      </c>
      <c r="L355" s="22">
        <f>IF(K355&lt;0,0,K355)</f>
        <v>0.49999999999999994</v>
      </c>
      <c r="M355" s="22">
        <f t="shared" si="126"/>
        <v>-5.5511151231257827E-17</v>
      </c>
      <c r="N355" s="22">
        <f t="shared" si="130"/>
        <v>0</v>
      </c>
      <c r="O355" s="22">
        <f t="shared" si="131"/>
        <v>0.49999999999999994</v>
      </c>
      <c r="P355" s="22">
        <f t="shared" si="132"/>
        <v>-6.2500000000000056E-2</v>
      </c>
      <c r="Q355" s="22">
        <f t="shared" si="133"/>
        <v>0</v>
      </c>
      <c r="R355" s="23">
        <f t="shared" si="134"/>
        <v>0</v>
      </c>
      <c r="S355" s="16">
        <f t="shared" si="135"/>
        <v>4.1666666666666685E-2</v>
      </c>
      <c r="T355" s="22">
        <f t="shared" si="122"/>
        <v>4.1666666666666685E-2</v>
      </c>
      <c r="U355" s="21">
        <f t="shared" si="127"/>
        <v>2.083333333333337E-2</v>
      </c>
      <c r="V355" s="22">
        <f t="shared" si="123"/>
        <v>2.083333333333337E-2</v>
      </c>
      <c r="W355" s="24">
        <f t="shared" si="136"/>
        <v>6.2500000000000056E-2</v>
      </c>
      <c r="X355" s="21">
        <f t="shared" si="137"/>
        <v>6.2500000000000056E-2</v>
      </c>
      <c r="Y355" s="21">
        <f t="shared" si="138"/>
        <v>0.49999999999999994</v>
      </c>
      <c r="Z355" s="69">
        <f t="shared" si="139"/>
        <v>0.49999999999999994</v>
      </c>
      <c r="AA355" s="25">
        <f t="shared" si="140"/>
        <v>0.49999999999999994</v>
      </c>
    </row>
    <row r="356" spans="2:27" ht="15" customHeight="1" thickBot="1">
      <c r="B356" s="215"/>
      <c r="C356" s="264"/>
      <c r="D356" s="20">
        <v>44185</v>
      </c>
      <c r="E356" s="66" t="s">
        <v>39</v>
      </c>
      <c r="F356" s="3">
        <v>0.33333333333333331</v>
      </c>
      <c r="G356" s="3">
        <v>0.8125</v>
      </c>
      <c r="H356" s="3">
        <v>0</v>
      </c>
      <c r="I356" s="5">
        <f>(O356+X356)</f>
        <v>0.47916666666666669</v>
      </c>
      <c r="J356" s="5">
        <f t="shared" si="128"/>
        <v>0.47916666666666669</v>
      </c>
      <c r="K356" s="21">
        <f t="shared" si="129"/>
        <v>0.45833333333333331</v>
      </c>
      <c r="L356" s="22">
        <f t="shared" ref="L356:L361" si="141">IF(K356&lt;0,0,K356)</f>
        <v>0.45833333333333331</v>
      </c>
      <c r="M356" s="22">
        <f t="shared" si="126"/>
        <v>-4.1666666666666685E-2</v>
      </c>
      <c r="N356" s="22">
        <f t="shared" si="130"/>
        <v>0</v>
      </c>
      <c r="O356" s="22">
        <f t="shared" si="131"/>
        <v>0.45833333333333331</v>
      </c>
      <c r="P356" s="22">
        <f t="shared" si="132"/>
        <v>-2.083333333333337E-2</v>
      </c>
      <c r="Q356" s="22">
        <f t="shared" si="133"/>
        <v>0</v>
      </c>
      <c r="R356" s="23">
        <f t="shared" si="134"/>
        <v>0</v>
      </c>
      <c r="S356" s="16">
        <f t="shared" si="135"/>
        <v>-4.166666666666663E-2</v>
      </c>
      <c r="T356" s="22">
        <f t="shared" si="122"/>
        <v>0</v>
      </c>
      <c r="U356" s="21">
        <f t="shared" si="127"/>
        <v>2.083333333333337E-2</v>
      </c>
      <c r="V356" s="22">
        <f t="shared" si="123"/>
        <v>2.083333333333337E-2</v>
      </c>
      <c r="W356" s="24">
        <f t="shared" si="136"/>
        <v>2.083333333333337E-2</v>
      </c>
      <c r="X356" s="21">
        <f t="shared" si="137"/>
        <v>2.083333333333337E-2</v>
      </c>
      <c r="Y356" s="21">
        <f t="shared" si="138"/>
        <v>0.45833333333333331</v>
      </c>
      <c r="Z356" s="69">
        <f t="shared" si="139"/>
        <v>0.45833333333333331</v>
      </c>
      <c r="AA356" s="25">
        <f t="shared" si="140"/>
        <v>0.45833333333333331</v>
      </c>
    </row>
    <row r="357" spans="2:27" ht="15" customHeight="1" thickBot="1">
      <c r="B357" s="215"/>
      <c r="C357" s="264"/>
      <c r="D357" s="27">
        <v>44186</v>
      </c>
      <c r="E357" s="66" t="s">
        <v>39</v>
      </c>
      <c r="F357" s="3">
        <v>0.33333333333333331</v>
      </c>
      <c r="G357" s="3">
        <v>0.8125</v>
      </c>
      <c r="H357" s="3">
        <v>0</v>
      </c>
      <c r="I357" s="5"/>
      <c r="J357" s="5">
        <f t="shared" si="128"/>
        <v>0</v>
      </c>
      <c r="K357" s="21">
        <f t="shared" si="129"/>
        <v>0.45833333333333331</v>
      </c>
      <c r="L357" s="22">
        <f t="shared" si="141"/>
        <v>0.45833333333333331</v>
      </c>
      <c r="M357" s="22">
        <f t="shared" si="126"/>
        <v>-4.1666666666666685E-2</v>
      </c>
      <c r="N357" s="22">
        <f t="shared" si="130"/>
        <v>0</v>
      </c>
      <c r="O357" s="22">
        <f t="shared" si="131"/>
        <v>0.45833333333333331</v>
      </c>
      <c r="P357" s="22">
        <f t="shared" si="132"/>
        <v>0.45833333333333331</v>
      </c>
      <c r="Q357" s="22">
        <f t="shared" si="133"/>
        <v>0.45833333333333331</v>
      </c>
      <c r="R357" s="23">
        <f t="shared" si="134"/>
        <v>0.45833333333333331</v>
      </c>
      <c r="S357" s="16">
        <f t="shared" si="135"/>
        <v>-4.166666666666663E-2</v>
      </c>
      <c r="T357" s="22">
        <f t="shared" si="122"/>
        <v>0</v>
      </c>
      <c r="U357" s="21">
        <f t="shared" si="127"/>
        <v>2.083333333333337E-2</v>
      </c>
      <c r="V357" s="22">
        <f t="shared" si="123"/>
        <v>2.083333333333337E-2</v>
      </c>
      <c r="W357" s="24">
        <f t="shared" si="136"/>
        <v>2.083333333333337E-2</v>
      </c>
      <c r="X357" s="21">
        <f t="shared" si="137"/>
        <v>2.083333333333337E-2</v>
      </c>
      <c r="Y357" s="21">
        <f t="shared" si="138"/>
        <v>-2.083333333333337E-2</v>
      </c>
      <c r="Z357" s="69">
        <f t="shared" si="139"/>
        <v>2.083333333333337E-2</v>
      </c>
      <c r="AA357" s="25">
        <f t="shared" si="140"/>
        <v>2.083333333333337E-2</v>
      </c>
    </row>
    <row r="358" spans="2:27" ht="15" customHeight="1" thickBot="1">
      <c r="B358" s="215"/>
      <c r="C358" s="264"/>
      <c r="D358" s="27">
        <v>44187</v>
      </c>
      <c r="E358" s="66" t="s">
        <v>39</v>
      </c>
      <c r="F358" s="3">
        <v>0.33333333333333331</v>
      </c>
      <c r="G358" s="3">
        <v>0.8125</v>
      </c>
      <c r="H358" s="3">
        <v>0</v>
      </c>
      <c r="I358" s="5"/>
      <c r="J358" s="5">
        <f t="shared" si="128"/>
        <v>0</v>
      </c>
      <c r="K358" s="21">
        <f t="shared" si="129"/>
        <v>0.45833333333333331</v>
      </c>
      <c r="L358" s="22">
        <f t="shared" si="141"/>
        <v>0.45833333333333331</v>
      </c>
      <c r="M358" s="22">
        <f t="shared" si="126"/>
        <v>-4.1666666666666685E-2</v>
      </c>
      <c r="N358" s="22">
        <f t="shared" si="130"/>
        <v>0</v>
      </c>
      <c r="O358" s="22">
        <f t="shared" si="131"/>
        <v>0.45833333333333331</v>
      </c>
      <c r="P358" s="22">
        <f t="shared" si="132"/>
        <v>0.45833333333333331</v>
      </c>
      <c r="Q358" s="22">
        <f t="shared" si="133"/>
        <v>0.45833333333333331</v>
      </c>
      <c r="R358" s="23">
        <f t="shared" si="134"/>
        <v>0.45833333333333331</v>
      </c>
      <c r="S358" s="16">
        <f t="shared" si="135"/>
        <v>-4.166666666666663E-2</v>
      </c>
      <c r="T358" s="22">
        <f t="shared" si="122"/>
        <v>0</v>
      </c>
      <c r="U358" s="21">
        <f t="shared" si="127"/>
        <v>2.083333333333337E-2</v>
      </c>
      <c r="V358" s="22">
        <f t="shared" si="123"/>
        <v>2.083333333333337E-2</v>
      </c>
      <c r="W358" s="24">
        <f t="shared" si="136"/>
        <v>2.083333333333337E-2</v>
      </c>
      <c r="X358" s="21">
        <f t="shared" si="137"/>
        <v>2.083333333333337E-2</v>
      </c>
      <c r="Y358" s="21">
        <f t="shared" si="138"/>
        <v>-2.083333333333337E-2</v>
      </c>
      <c r="Z358" s="69">
        <f t="shared" si="139"/>
        <v>2.083333333333337E-2</v>
      </c>
      <c r="AA358" s="25">
        <f t="shared" si="140"/>
        <v>2.083333333333337E-2</v>
      </c>
    </row>
    <row r="359" spans="2:27" ht="15" customHeight="1" thickBot="1">
      <c r="B359" s="215"/>
      <c r="C359" s="264"/>
      <c r="D359" s="27">
        <v>44188</v>
      </c>
      <c r="E359" s="66" t="s">
        <v>39</v>
      </c>
      <c r="F359" s="3">
        <v>0.33333333333333331</v>
      </c>
      <c r="G359" s="3">
        <v>0.8125</v>
      </c>
      <c r="H359" s="3">
        <v>0</v>
      </c>
      <c r="I359" s="5"/>
      <c r="J359" s="5">
        <f t="shared" si="128"/>
        <v>0</v>
      </c>
      <c r="K359" s="21">
        <f t="shared" si="129"/>
        <v>0.45833333333333331</v>
      </c>
      <c r="L359" s="22">
        <f t="shared" si="141"/>
        <v>0.45833333333333331</v>
      </c>
      <c r="M359" s="22">
        <f t="shared" si="126"/>
        <v>-4.1666666666666685E-2</v>
      </c>
      <c r="N359" s="22">
        <f t="shared" si="130"/>
        <v>0</v>
      </c>
      <c r="O359" s="22">
        <f t="shared" si="131"/>
        <v>0.45833333333333331</v>
      </c>
      <c r="P359" s="22">
        <f t="shared" si="132"/>
        <v>0.45833333333333331</v>
      </c>
      <c r="Q359" s="22">
        <f t="shared" si="133"/>
        <v>0.45833333333333331</v>
      </c>
      <c r="R359" s="23">
        <f t="shared" si="134"/>
        <v>0.45833333333333331</v>
      </c>
      <c r="S359" s="16">
        <f t="shared" si="135"/>
        <v>-4.166666666666663E-2</v>
      </c>
      <c r="T359" s="22">
        <f t="shared" si="122"/>
        <v>0</v>
      </c>
      <c r="U359" s="21">
        <f t="shared" si="127"/>
        <v>2.083333333333337E-2</v>
      </c>
      <c r="V359" s="22">
        <f t="shared" si="123"/>
        <v>2.083333333333337E-2</v>
      </c>
      <c r="W359" s="24">
        <f t="shared" si="136"/>
        <v>2.083333333333337E-2</v>
      </c>
      <c r="X359" s="21">
        <f t="shared" si="137"/>
        <v>2.083333333333337E-2</v>
      </c>
      <c r="Y359" s="21">
        <f t="shared" si="138"/>
        <v>-2.083333333333337E-2</v>
      </c>
      <c r="Z359" s="69">
        <f t="shared" si="139"/>
        <v>2.083333333333337E-2</v>
      </c>
      <c r="AA359" s="25">
        <f t="shared" si="140"/>
        <v>2.083333333333337E-2</v>
      </c>
    </row>
    <row r="360" spans="2:27" ht="15" customHeight="1" thickBot="1">
      <c r="B360" s="215"/>
      <c r="C360" s="264"/>
      <c r="D360" s="27">
        <v>44189</v>
      </c>
      <c r="E360" s="66" t="s">
        <v>39</v>
      </c>
      <c r="F360" s="3">
        <v>0.33333333333333331</v>
      </c>
      <c r="G360" s="3">
        <v>0.8125</v>
      </c>
      <c r="H360" s="3">
        <v>0</v>
      </c>
      <c r="I360" s="5"/>
      <c r="J360" s="5">
        <f t="shared" si="128"/>
        <v>0</v>
      </c>
      <c r="K360" s="21">
        <f t="shared" si="129"/>
        <v>0.45833333333333331</v>
      </c>
      <c r="L360" s="22">
        <f t="shared" si="141"/>
        <v>0.45833333333333331</v>
      </c>
      <c r="M360" s="22">
        <f t="shared" si="126"/>
        <v>-4.1666666666666685E-2</v>
      </c>
      <c r="N360" s="22">
        <f t="shared" si="130"/>
        <v>0</v>
      </c>
      <c r="O360" s="22">
        <f t="shared" si="131"/>
        <v>0.45833333333333331</v>
      </c>
      <c r="P360" s="22">
        <f t="shared" si="132"/>
        <v>0.45833333333333331</v>
      </c>
      <c r="Q360" s="22">
        <f t="shared" si="133"/>
        <v>0.45833333333333331</v>
      </c>
      <c r="R360" s="23">
        <f t="shared" si="134"/>
        <v>0.45833333333333331</v>
      </c>
      <c r="S360" s="16">
        <f t="shared" si="135"/>
        <v>-4.166666666666663E-2</v>
      </c>
      <c r="T360" s="22">
        <f t="shared" si="122"/>
        <v>0</v>
      </c>
      <c r="U360" s="21">
        <f t="shared" si="127"/>
        <v>2.083333333333337E-2</v>
      </c>
      <c r="V360" s="22">
        <f t="shared" si="123"/>
        <v>2.083333333333337E-2</v>
      </c>
      <c r="W360" s="24">
        <f t="shared" si="136"/>
        <v>2.083333333333337E-2</v>
      </c>
      <c r="X360" s="21">
        <f t="shared" si="137"/>
        <v>2.083333333333337E-2</v>
      </c>
      <c r="Y360" s="21">
        <f t="shared" si="138"/>
        <v>-2.083333333333337E-2</v>
      </c>
      <c r="Z360" s="69">
        <f t="shared" si="139"/>
        <v>2.083333333333337E-2</v>
      </c>
      <c r="AA360" s="25">
        <f t="shared" si="140"/>
        <v>2.083333333333337E-2</v>
      </c>
    </row>
    <row r="361" spans="2:27" ht="15" customHeight="1" thickBot="1">
      <c r="B361" s="215"/>
      <c r="C361" s="264"/>
      <c r="D361" s="20">
        <v>44190</v>
      </c>
      <c r="E361" s="66" t="s">
        <v>39</v>
      </c>
      <c r="F361" s="3">
        <v>0.33333333333333331</v>
      </c>
      <c r="G361" s="3">
        <v>0.8125</v>
      </c>
      <c r="H361" s="3">
        <v>0</v>
      </c>
      <c r="I361" s="5">
        <f>(O361+X361)</f>
        <v>0.47916666666666669</v>
      </c>
      <c r="J361" s="5">
        <f t="shared" si="128"/>
        <v>0.47916666666666669</v>
      </c>
      <c r="K361" s="21">
        <f t="shared" si="129"/>
        <v>0.45833333333333331</v>
      </c>
      <c r="L361" s="22">
        <f t="shared" si="141"/>
        <v>0.45833333333333331</v>
      </c>
      <c r="M361" s="22">
        <f t="shared" si="126"/>
        <v>-4.1666666666666685E-2</v>
      </c>
      <c r="N361" s="22">
        <f t="shared" si="130"/>
        <v>0</v>
      </c>
      <c r="O361" s="22">
        <f t="shared" si="131"/>
        <v>0.45833333333333331</v>
      </c>
      <c r="P361" s="22">
        <f t="shared" si="132"/>
        <v>-2.083333333333337E-2</v>
      </c>
      <c r="Q361" s="22">
        <f t="shared" si="133"/>
        <v>0</v>
      </c>
      <c r="R361" s="23">
        <f t="shared" si="134"/>
        <v>0</v>
      </c>
      <c r="S361" s="16">
        <f t="shared" si="135"/>
        <v>-4.166666666666663E-2</v>
      </c>
      <c r="T361" s="22">
        <f t="shared" si="122"/>
        <v>0</v>
      </c>
      <c r="U361" s="21">
        <f t="shared" si="127"/>
        <v>2.083333333333337E-2</v>
      </c>
      <c r="V361" s="22">
        <f t="shared" si="123"/>
        <v>2.083333333333337E-2</v>
      </c>
      <c r="W361" s="24">
        <f t="shared" si="136"/>
        <v>2.083333333333337E-2</v>
      </c>
      <c r="X361" s="21">
        <f t="shared" si="137"/>
        <v>2.083333333333337E-2</v>
      </c>
      <c r="Y361" s="21">
        <f t="shared" si="138"/>
        <v>0.45833333333333331</v>
      </c>
      <c r="Z361" s="69">
        <f t="shared" si="139"/>
        <v>0.45833333333333331</v>
      </c>
      <c r="AA361" s="25">
        <f t="shared" si="140"/>
        <v>0.45833333333333331</v>
      </c>
    </row>
    <row r="362" spans="2:27" ht="15" customHeight="1" thickBot="1">
      <c r="B362" s="215"/>
      <c r="C362" s="264"/>
      <c r="D362" s="20">
        <v>44191</v>
      </c>
      <c r="E362" s="66" t="s">
        <v>39</v>
      </c>
      <c r="F362" s="3">
        <v>0.25</v>
      </c>
      <c r="G362" s="3">
        <v>0.8125</v>
      </c>
      <c r="H362" s="3">
        <v>0</v>
      </c>
      <c r="I362" s="5">
        <f>(O362+X362)</f>
        <v>0.5625</v>
      </c>
      <c r="J362" s="5">
        <f t="shared" si="128"/>
        <v>0.5625</v>
      </c>
      <c r="K362" s="21">
        <f t="shared" si="129"/>
        <v>0.49999999999999994</v>
      </c>
      <c r="L362" s="22">
        <f>IF(K362&lt;0,0,K362)</f>
        <v>0.49999999999999994</v>
      </c>
      <c r="M362" s="22">
        <f t="shared" si="126"/>
        <v>-5.5511151231257827E-17</v>
      </c>
      <c r="N362" s="22">
        <f t="shared" si="130"/>
        <v>0</v>
      </c>
      <c r="O362" s="22">
        <f t="shared" si="131"/>
        <v>0.49999999999999994</v>
      </c>
      <c r="P362" s="22">
        <f t="shared" si="132"/>
        <v>-6.2500000000000056E-2</v>
      </c>
      <c r="Q362" s="22">
        <f t="shared" si="133"/>
        <v>0</v>
      </c>
      <c r="R362" s="23">
        <f t="shared" si="134"/>
        <v>0</v>
      </c>
      <c r="S362" s="16">
        <f t="shared" si="135"/>
        <v>4.1666666666666685E-2</v>
      </c>
      <c r="T362" s="22">
        <f t="shared" si="122"/>
        <v>4.1666666666666685E-2</v>
      </c>
      <c r="U362" s="21">
        <f t="shared" si="127"/>
        <v>2.083333333333337E-2</v>
      </c>
      <c r="V362" s="22">
        <f t="shared" si="123"/>
        <v>2.083333333333337E-2</v>
      </c>
      <c r="W362" s="24">
        <f t="shared" si="136"/>
        <v>6.2500000000000056E-2</v>
      </c>
      <c r="X362" s="21">
        <f t="shared" si="137"/>
        <v>6.2500000000000056E-2</v>
      </c>
      <c r="Y362" s="21">
        <f t="shared" si="138"/>
        <v>0.49999999999999994</v>
      </c>
      <c r="Z362" s="69">
        <f t="shared" si="139"/>
        <v>0.49999999999999994</v>
      </c>
      <c r="AA362" s="25">
        <f t="shared" si="140"/>
        <v>0.49999999999999994</v>
      </c>
    </row>
    <row r="363" spans="2:27" ht="15" customHeight="1" thickBot="1">
      <c r="B363" s="215"/>
      <c r="C363" s="264"/>
      <c r="D363" s="20">
        <v>44192</v>
      </c>
      <c r="E363" s="66" t="s">
        <v>39</v>
      </c>
      <c r="F363" s="3">
        <v>0.33333333333333331</v>
      </c>
      <c r="G363" s="3">
        <v>0.8125</v>
      </c>
      <c r="H363" s="3">
        <v>0</v>
      </c>
      <c r="I363" s="5">
        <f>(O363+X363)</f>
        <v>0.47916666666666669</v>
      </c>
      <c r="J363" s="5">
        <f t="shared" si="128"/>
        <v>0.47916666666666669</v>
      </c>
      <c r="K363" s="21">
        <f t="shared" si="129"/>
        <v>0.45833333333333331</v>
      </c>
      <c r="L363" s="22">
        <f t="shared" ref="L363:L367" si="142">IF(K363&lt;0,0,K363)</f>
        <v>0.45833333333333331</v>
      </c>
      <c r="M363" s="22">
        <f t="shared" si="126"/>
        <v>-4.1666666666666685E-2</v>
      </c>
      <c r="N363" s="22">
        <f t="shared" si="130"/>
        <v>0</v>
      </c>
      <c r="O363" s="22">
        <f t="shared" si="131"/>
        <v>0.45833333333333331</v>
      </c>
      <c r="P363" s="22">
        <f t="shared" si="132"/>
        <v>-2.083333333333337E-2</v>
      </c>
      <c r="Q363" s="22">
        <f t="shared" si="133"/>
        <v>0</v>
      </c>
      <c r="R363" s="23">
        <f t="shared" si="134"/>
        <v>0</v>
      </c>
      <c r="S363" s="16">
        <f t="shared" si="135"/>
        <v>-4.166666666666663E-2</v>
      </c>
      <c r="T363" s="22">
        <f t="shared" si="122"/>
        <v>0</v>
      </c>
      <c r="U363" s="21">
        <f t="shared" si="127"/>
        <v>2.083333333333337E-2</v>
      </c>
      <c r="V363" s="22">
        <f t="shared" si="123"/>
        <v>2.083333333333337E-2</v>
      </c>
      <c r="W363" s="24">
        <f t="shared" si="136"/>
        <v>2.083333333333337E-2</v>
      </c>
      <c r="X363" s="21">
        <f t="shared" si="137"/>
        <v>2.083333333333337E-2</v>
      </c>
      <c r="Y363" s="21">
        <f t="shared" si="138"/>
        <v>0.45833333333333331</v>
      </c>
      <c r="Z363" s="69">
        <f t="shared" si="139"/>
        <v>0.45833333333333331</v>
      </c>
      <c r="AA363" s="25">
        <f t="shared" si="140"/>
        <v>0.45833333333333331</v>
      </c>
    </row>
    <row r="364" spans="2:27" ht="15" customHeight="1" thickBot="1">
      <c r="B364" s="215"/>
      <c r="C364" s="264"/>
      <c r="D364" s="27">
        <v>44193</v>
      </c>
      <c r="E364" s="66" t="s">
        <v>39</v>
      </c>
      <c r="F364" s="3">
        <v>0.33333333333333331</v>
      </c>
      <c r="G364" s="3">
        <v>0.8125</v>
      </c>
      <c r="H364" s="3">
        <v>0</v>
      </c>
      <c r="I364" s="5"/>
      <c r="J364" s="5">
        <f t="shared" si="128"/>
        <v>0</v>
      </c>
      <c r="K364" s="21">
        <f t="shared" si="129"/>
        <v>0.45833333333333331</v>
      </c>
      <c r="L364" s="22">
        <f t="shared" si="142"/>
        <v>0.45833333333333331</v>
      </c>
      <c r="M364" s="22">
        <f t="shared" si="126"/>
        <v>-4.1666666666666685E-2</v>
      </c>
      <c r="N364" s="22">
        <f t="shared" si="130"/>
        <v>0</v>
      </c>
      <c r="O364" s="22">
        <f t="shared" si="131"/>
        <v>0.45833333333333331</v>
      </c>
      <c r="P364" s="22">
        <f t="shared" si="132"/>
        <v>0.45833333333333331</v>
      </c>
      <c r="Q364" s="22">
        <f t="shared" si="133"/>
        <v>0.45833333333333331</v>
      </c>
      <c r="R364" s="23">
        <f t="shared" si="134"/>
        <v>0.45833333333333331</v>
      </c>
      <c r="S364" s="16">
        <f t="shared" si="135"/>
        <v>-4.166666666666663E-2</v>
      </c>
      <c r="T364" s="22">
        <f t="shared" si="122"/>
        <v>0</v>
      </c>
      <c r="U364" s="21">
        <f t="shared" si="127"/>
        <v>2.083333333333337E-2</v>
      </c>
      <c r="V364" s="22">
        <f t="shared" si="123"/>
        <v>2.083333333333337E-2</v>
      </c>
      <c r="W364" s="24">
        <f t="shared" si="136"/>
        <v>2.083333333333337E-2</v>
      </c>
      <c r="X364" s="21">
        <f t="shared" si="137"/>
        <v>2.083333333333337E-2</v>
      </c>
      <c r="Y364" s="21">
        <f t="shared" si="138"/>
        <v>-2.083333333333337E-2</v>
      </c>
      <c r="Z364" s="69">
        <f t="shared" si="139"/>
        <v>2.083333333333337E-2</v>
      </c>
      <c r="AA364" s="25">
        <f t="shared" si="140"/>
        <v>2.083333333333337E-2</v>
      </c>
    </row>
    <row r="365" spans="2:27" ht="15" customHeight="1" thickBot="1">
      <c r="B365" s="215"/>
      <c r="C365" s="264"/>
      <c r="D365" s="27">
        <v>44194</v>
      </c>
      <c r="E365" s="66" t="s">
        <v>39</v>
      </c>
      <c r="F365" s="3">
        <v>0.33333333333333331</v>
      </c>
      <c r="G365" s="3">
        <v>0.8125</v>
      </c>
      <c r="H365" s="3">
        <v>0</v>
      </c>
      <c r="I365" s="5"/>
      <c r="J365" s="5">
        <f t="shared" si="128"/>
        <v>0</v>
      </c>
      <c r="K365" s="21">
        <f t="shared" si="129"/>
        <v>0.45833333333333331</v>
      </c>
      <c r="L365" s="22">
        <f t="shared" si="142"/>
        <v>0.45833333333333331</v>
      </c>
      <c r="M365" s="22">
        <f t="shared" si="126"/>
        <v>-4.1666666666666685E-2</v>
      </c>
      <c r="N365" s="22">
        <f t="shared" si="130"/>
        <v>0</v>
      </c>
      <c r="O365" s="22">
        <f t="shared" si="131"/>
        <v>0.45833333333333331</v>
      </c>
      <c r="P365" s="22">
        <f t="shared" si="132"/>
        <v>0.45833333333333331</v>
      </c>
      <c r="Q365" s="22">
        <f t="shared" si="133"/>
        <v>0.45833333333333331</v>
      </c>
      <c r="R365" s="23">
        <f t="shared" si="134"/>
        <v>0.45833333333333331</v>
      </c>
      <c r="S365" s="16">
        <f t="shared" si="135"/>
        <v>-4.166666666666663E-2</v>
      </c>
      <c r="T365" s="22">
        <f t="shared" si="122"/>
        <v>0</v>
      </c>
      <c r="U365" s="21">
        <f t="shared" si="127"/>
        <v>2.083333333333337E-2</v>
      </c>
      <c r="V365" s="22">
        <f t="shared" si="123"/>
        <v>2.083333333333337E-2</v>
      </c>
      <c r="W365" s="24">
        <f t="shared" si="136"/>
        <v>2.083333333333337E-2</v>
      </c>
      <c r="X365" s="21">
        <f t="shared" si="137"/>
        <v>2.083333333333337E-2</v>
      </c>
      <c r="Y365" s="21">
        <f t="shared" si="138"/>
        <v>-2.083333333333337E-2</v>
      </c>
      <c r="Z365" s="69">
        <f t="shared" si="139"/>
        <v>2.083333333333337E-2</v>
      </c>
      <c r="AA365" s="25">
        <f t="shared" si="140"/>
        <v>2.083333333333337E-2</v>
      </c>
    </row>
    <row r="366" spans="2:27" ht="15" customHeight="1" thickBot="1">
      <c r="B366" s="215"/>
      <c r="C366" s="264"/>
      <c r="D366" s="27">
        <v>44195</v>
      </c>
      <c r="E366" s="66" t="s">
        <v>39</v>
      </c>
      <c r="F366" s="3">
        <v>0.33333333333333331</v>
      </c>
      <c r="G366" s="3">
        <v>0.8125</v>
      </c>
      <c r="H366" s="3">
        <v>0</v>
      </c>
      <c r="I366" s="5"/>
      <c r="J366" s="5">
        <f t="shared" si="128"/>
        <v>0</v>
      </c>
      <c r="K366" s="21">
        <f t="shared" si="129"/>
        <v>0.45833333333333331</v>
      </c>
      <c r="L366" s="22">
        <f t="shared" si="142"/>
        <v>0.45833333333333331</v>
      </c>
      <c r="M366" s="22">
        <f t="shared" si="126"/>
        <v>-4.1666666666666685E-2</v>
      </c>
      <c r="N366" s="22">
        <f t="shared" si="130"/>
        <v>0</v>
      </c>
      <c r="O366" s="22">
        <f t="shared" si="131"/>
        <v>0.45833333333333331</v>
      </c>
      <c r="P366" s="22">
        <f t="shared" si="132"/>
        <v>0.45833333333333331</v>
      </c>
      <c r="Q366" s="22">
        <f t="shared" si="133"/>
        <v>0.45833333333333331</v>
      </c>
      <c r="R366" s="23">
        <f t="shared" si="134"/>
        <v>0.45833333333333331</v>
      </c>
      <c r="S366" s="16">
        <f t="shared" si="135"/>
        <v>-4.166666666666663E-2</v>
      </c>
      <c r="T366" s="22">
        <f t="shared" si="122"/>
        <v>0</v>
      </c>
      <c r="U366" s="21">
        <f t="shared" si="127"/>
        <v>2.083333333333337E-2</v>
      </c>
      <c r="V366" s="22">
        <f t="shared" si="123"/>
        <v>2.083333333333337E-2</v>
      </c>
      <c r="W366" s="24">
        <f t="shared" si="136"/>
        <v>2.083333333333337E-2</v>
      </c>
      <c r="X366" s="21">
        <f t="shared" si="137"/>
        <v>2.083333333333337E-2</v>
      </c>
      <c r="Y366" s="21">
        <f t="shared" si="138"/>
        <v>-2.083333333333337E-2</v>
      </c>
      <c r="Z366" s="69">
        <f t="shared" si="139"/>
        <v>2.083333333333337E-2</v>
      </c>
      <c r="AA366" s="25">
        <f t="shared" si="140"/>
        <v>2.083333333333337E-2</v>
      </c>
    </row>
    <row r="367" spans="2:27" ht="15" customHeight="1" thickBot="1">
      <c r="B367" s="216"/>
      <c r="C367" s="265"/>
      <c r="D367" s="35">
        <v>44196</v>
      </c>
      <c r="E367" s="67" t="s">
        <v>39</v>
      </c>
      <c r="F367" s="4">
        <v>0.33333333333333331</v>
      </c>
      <c r="G367" s="4">
        <v>0.8125</v>
      </c>
      <c r="H367" s="4">
        <v>0</v>
      </c>
      <c r="I367" s="8"/>
      <c r="J367" s="8">
        <f t="shared" si="128"/>
        <v>0</v>
      </c>
      <c r="K367" s="30">
        <f t="shared" si="129"/>
        <v>0.45833333333333331</v>
      </c>
      <c r="L367" s="31">
        <f t="shared" si="142"/>
        <v>0.45833333333333331</v>
      </c>
      <c r="M367" s="31">
        <f t="shared" si="126"/>
        <v>-4.1666666666666685E-2</v>
      </c>
      <c r="N367" s="31">
        <f t="shared" si="130"/>
        <v>0</v>
      </c>
      <c r="O367" s="31">
        <f t="shared" si="131"/>
        <v>0.45833333333333331</v>
      </c>
      <c r="P367" s="31">
        <f t="shared" si="132"/>
        <v>0.45833333333333331</v>
      </c>
      <c r="Q367" s="31">
        <f t="shared" si="133"/>
        <v>0.45833333333333331</v>
      </c>
      <c r="R367" s="32">
        <f t="shared" si="134"/>
        <v>0.45833333333333331</v>
      </c>
      <c r="S367" s="50">
        <f t="shared" si="135"/>
        <v>-4.166666666666663E-2</v>
      </c>
      <c r="T367" s="31">
        <f t="shared" si="122"/>
        <v>0</v>
      </c>
      <c r="U367" s="30">
        <f t="shared" si="127"/>
        <v>2.083333333333337E-2</v>
      </c>
      <c r="V367" s="31">
        <f t="shared" si="123"/>
        <v>2.083333333333337E-2</v>
      </c>
      <c r="W367" s="33">
        <f t="shared" si="136"/>
        <v>2.083333333333337E-2</v>
      </c>
      <c r="X367" s="30">
        <f t="shared" si="137"/>
        <v>2.083333333333337E-2</v>
      </c>
      <c r="Y367" s="30">
        <f t="shared" si="138"/>
        <v>-2.083333333333337E-2</v>
      </c>
      <c r="Z367" s="70">
        <f t="shared" si="139"/>
        <v>2.083333333333337E-2</v>
      </c>
      <c r="AA367" s="34">
        <f t="shared" si="140"/>
        <v>2.083333333333337E-2</v>
      </c>
    </row>
    <row r="368" spans="2:27" ht="15" customHeight="1">
      <c r="B368" s="45"/>
      <c r="C368" s="87"/>
      <c r="D368" s="85"/>
      <c r="E368" s="86"/>
      <c r="F368" s="88"/>
      <c r="G368" s="88"/>
      <c r="H368" s="88"/>
      <c r="I368" s="89"/>
      <c r="J368" s="89"/>
      <c r="K368" s="44"/>
      <c r="L368" s="43"/>
      <c r="M368" s="43"/>
      <c r="N368" s="43"/>
      <c r="O368" s="43"/>
      <c r="P368" s="43"/>
      <c r="Q368" s="43"/>
      <c r="R368" s="43"/>
      <c r="S368" s="43"/>
      <c r="T368" s="43"/>
      <c r="U368" s="44"/>
      <c r="V368" s="43"/>
      <c r="W368" s="45"/>
      <c r="X368" s="44"/>
      <c r="Y368" s="44"/>
      <c r="Z368" s="44"/>
      <c r="AA368" s="44"/>
    </row>
    <row r="369" spans="1:27" ht="15" customHeight="1">
      <c r="B369" s="45"/>
      <c r="C369" s="87"/>
      <c r="D369" s="85"/>
      <c r="E369" s="86"/>
      <c r="F369" s="88"/>
      <c r="G369" s="88"/>
      <c r="H369" s="88"/>
      <c r="I369" s="89"/>
      <c r="J369" s="89"/>
      <c r="K369" s="44"/>
      <c r="L369" s="43"/>
      <c r="M369" s="43"/>
      <c r="N369" s="43"/>
      <c r="O369" s="43"/>
      <c r="P369" s="43"/>
      <c r="Q369" s="43"/>
      <c r="R369" s="43"/>
      <c r="S369" s="43"/>
      <c r="T369" s="43"/>
      <c r="U369" s="44"/>
      <c r="V369" s="43"/>
      <c r="W369" s="45"/>
      <c r="X369" s="44"/>
      <c r="Y369" s="44"/>
      <c r="Z369" s="44"/>
      <c r="AA369" s="44"/>
    </row>
    <row r="370" spans="1:27" ht="15" customHeight="1">
      <c r="B370" s="45"/>
      <c r="C370" s="87"/>
      <c r="D370" s="85"/>
      <c r="E370" s="86"/>
      <c r="F370" s="88"/>
      <c r="G370" s="88"/>
      <c r="H370" s="88"/>
      <c r="I370" s="89"/>
      <c r="J370" s="89"/>
      <c r="K370" s="44"/>
      <c r="L370" s="43"/>
      <c r="M370" s="43"/>
      <c r="N370" s="43"/>
      <c r="O370" s="43"/>
      <c r="P370" s="43"/>
      <c r="Q370" s="43"/>
      <c r="R370" s="43"/>
      <c r="S370" s="43"/>
      <c r="T370" s="43"/>
      <c r="U370" s="44"/>
      <c r="V370" s="43"/>
      <c r="W370" s="45"/>
      <c r="X370" s="44"/>
      <c r="Y370" s="44"/>
      <c r="Z370" s="44"/>
      <c r="AA370" s="44"/>
    </row>
    <row r="371" spans="1:27" ht="15" customHeight="1">
      <c r="A371" s="79"/>
      <c r="B371" s="45"/>
      <c r="C371" s="87"/>
      <c r="D371" s="85"/>
      <c r="E371" s="86"/>
      <c r="F371" s="88"/>
      <c r="G371" s="88"/>
      <c r="H371" s="88"/>
      <c r="I371" s="89"/>
      <c r="J371" s="89"/>
      <c r="K371" s="44"/>
      <c r="L371" s="43"/>
      <c r="M371" s="43"/>
      <c r="N371" s="43"/>
      <c r="O371" s="43"/>
      <c r="P371" s="43"/>
      <c r="Q371" s="43"/>
      <c r="R371" s="43"/>
      <c r="S371" s="43"/>
      <c r="T371" s="43"/>
      <c r="U371" s="44"/>
      <c r="V371" s="43"/>
      <c r="W371" s="45"/>
      <c r="X371" s="44"/>
      <c r="Y371" s="44"/>
      <c r="Z371" s="44"/>
      <c r="AA371" s="44"/>
    </row>
    <row r="372" spans="1:27" ht="15" customHeight="1">
      <c r="A372" s="79"/>
      <c r="B372" s="45"/>
      <c r="C372" s="87"/>
      <c r="D372" s="85"/>
      <c r="E372" s="86"/>
      <c r="F372" s="88"/>
      <c r="G372" s="88"/>
      <c r="H372" s="88"/>
      <c r="I372" s="89"/>
      <c r="J372" s="89"/>
      <c r="K372" s="44"/>
      <c r="L372" s="43"/>
      <c r="M372" s="43"/>
      <c r="N372" s="43"/>
      <c r="O372" s="43"/>
      <c r="P372" s="43"/>
      <c r="Q372" s="43"/>
      <c r="R372" s="43"/>
      <c r="S372" s="43"/>
      <c r="T372" s="43"/>
      <c r="U372" s="44"/>
      <c r="V372" s="43"/>
      <c r="W372" s="45"/>
      <c r="X372" s="44"/>
      <c r="Y372" s="44"/>
      <c r="Z372" s="44"/>
      <c r="AA372" s="44"/>
    </row>
    <row r="373" spans="1:27" ht="15" customHeight="1">
      <c r="A373" s="79"/>
      <c r="B373" s="45"/>
      <c r="C373" s="87"/>
      <c r="D373" s="85"/>
      <c r="E373" s="86"/>
      <c r="F373" s="88"/>
      <c r="G373" s="88"/>
      <c r="H373" s="88"/>
      <c r="I373" s="89"/>
      <c r="J373" s="89"/>
      <c r="K373" s="44"/>
      <c r="L373" s="43"/>
      <c r="M373" s="43"/>
      <c r="N373" s="43"/>
      <c r="O373" s="43"/>
      <c r="P373" s="43"/>
      <c r="Q373" s="43"/>
      <c r="R373" s="43"/>
      <c r="S373" s="43"/>
      <c r="T373" s="43"/>
      <c r="U373" s="44"/>
      <c r="V373" s="43"/>
      <c r="W373" s="45"/>
      <c r="X373" s="44"/>
      <c r="Y373" s="44"/>
      <c r="Z373" s="44"/>
      <c r="AA373" s="44"/>
    </row>
    <row r="374" spans="1:27" ht="15" customHeight="1">
      <c r="B374" s="45"/>
      <c r="C374" s="87"/>
      <c r="D374" s="85"/>
      <c r="E374" s="86"/>
      <c r="F374" s="88"/>
      <c r="G374" s="88"/>
      <c r="H374" s="88"/>
      <c r="I374" s="89"/>
      <c r="J374" s="89"/>
      <c r="K374" s="44"/>
      <c r="L374" s="43"/>
      <c r="M374" s="43"/>
      <c r="N374" s="43"/>
      <c r="O374" s="43"/>
      <c r="P374" s="43"/>
      <c r="Q374" s="43"/>
      <c r="R374" s="43"/>
      <c r="S374" s="43"/>
      <c r="T374" s="43"/>
      <c r="U374" s="44"/>
      <c r="V374" s="43"/>
      <c r="W374" s="45"/>
      <c r="X374" s="44"/>
      <c r="Y374" s="44"/>
      <c r="Z374" s="44"/>
      <c r="AA374" s="44"/>
    </row>
    <row r="375" spans="1:27" ht="15" customHeight="1">
      <c r="B375" s="40"/>
      <c r="C375" s="40"/>
      <c r="D375" s="40"/>
      <c r="F375" s="40"/>
      <c r="G375" s="40"/>
      <c r="H375" s="40"/>
      <c r="I375" s="40"/>
      <c r="J375" s="40"/>
      <c r="K375" s="40"/>
      <c r="L375" s="40"/>
      <c r="M375" s="40"/>
      <c r="N375" s="40"/>
      <c r="O375" s="42"/>
      <c r="P375" s="42"/>
      <c r="Q375" s="42"/>
      <c r="R375" s="42"/>
      <c r="S375" s="40"/>
      <c r="T375" s="40"/>
      <c r="U375" s="40"/>
      <c r="V375" s="40"/>
      <c r="W375" s="40"/>
      <c r="X375" s="42"/>
      <c r="Y375" s="42"/>
      <c r="Z375" s="42"/>
      <c r="AA375" s="42"/>
    </row>
    <row r="376" spans="1:27" ht="15" customHeight="1">
      <c r="B376" s="40"/>
      <c r="C376" s="40"/>
      <c r="D376" s="40"/>
      <c r="F376" s="40"/>
      <c r="G376" s="40"/>
      <c r="H376" s="40"/>
      <c r="I376" s="40"/>
      <c r="J376" s="40"/>
      <c r="K376" s="40"/>
      <c r="L376" s="40"/>
      <c r="M376" s="40"/>
      <c r="N376" s="40"/>
      <c r="O376" s="42"/>
      <c r="P376" s="42"/>
      <c r="Q376" s="42"/>
      <c r="R376" s="42"/>
      <c r="S376" s="40"/>
      <c r="T376" s="40"/>
      <c r="U376" s="40"/>
      <c r="V376" s="40"/>
      <c r="W376" s="40"/>
      <c r="X376" s="42"/>
      <c r="Y376" s="42"/>
      <c r="Z376" s="42"/>
      <c r="AA376" s="42"/>
    </row>
    <row r="377" spans="1:27" ht="15" customHeight="1">
      <c r="B377" s="40"/>
      <c r="C377" s="40"/>
      <c r="D377" s="40"/>
      <c r="F377" s="40"/>
      <c r="G377" s="40"/>
      <c r="H377" s="40"/>
      <c r="I377" s="40"/>
      <c r="J377" s="40"/>
      <c r="K377" s="40"/>
      <c r="L377" s="40"/>
      <c r="M377" s="40"/>
      <c r="N377" s="40"/>
      <c r="O377" s="42"/>
      <c r="P377" s="42"/>
      <c r="Q377" s="42"/>
      <c r="R377" s="42"/>
      <c r="S377" s="40"/>
      <c r="T377" s="40"/>
      <c r="U377" s="40"/>
      <c r="V377" s="40"/>
      <c r="W377" s="40"/>
      <c r="X377" s="42"/>
      <c r="Y377" s="42"/>
      <c r="Z377" s="42"/>
      <c r="AA377" s="42"/>
    </row>
    <row r="378" spans="1:27" ht="15" customHeight="1">
      <c r="B378" s="40"/>
      <c r="C378" s="40"/>
      <c r="D378" s="40"/>
      <c r="F378" s="40"/>
      <c r="G378" s="40"/>
      <c r="H378" s="40"/>
      <c r="I378" s="40"/>
      <c r="J378" s="40"/>
      <c r="K378" s="40"/>
      <c r="L378" s="40"/>
      <c r="M378" s="40"/>
      <c r="N378" s="40"/>
      <c r="O378" s="42"/>
      <c r="P378" s="42"/>
      <c r="R378" s="42"/>
      <c r="S378" s="40"/>
      <c r="T378" s="40"/>
      <c r="U378" s="40"/>
      <c r="V378" s="40"/>
      <c r="W378" s="40"/>
      <c r="X378" s="42"/>
      <c r="Y378" s="42"/>
      <c r="AA378" s="42"/>
    </row>
    <row r="379" spans="1:27" ht="15" customHeight="1">
      <c r="B379" s="40"/>
      <c r="C379" s="40"/>
      <c r="D379" s="40"/>
      <c r="F379" s="40"/>
      <c r="G379" s="40"/>
      <c r="H379" s="40"/>
      <c r="I379" s="40"/>
      <c r="J379" s="40"/>
      <c r="K379" s="40"/>
      <c r="L379" s="40"/>
      <c r="M379" s="40"/>
      <c r="N379" s="40"/>
      <c r="O379" s="42"/>
      <c r="P379" s="42"/>
      <c r="R379" s="42"/>
      <c r="S379" s="40"/>
      <c r="T379" s="40"/>
      <c r="U379" s="40"/>
      <c r="V379" s="40"/>
      <c r="W379" s="40"/>
      <c r="X379" s="42"/>
      <c r="Y379" s="42"/>
      <c r="AA379" s="42"/>
    </row>
    <row r="380" spans="1:27" ht="15" customHeight="1">
      <c r="B380" s="40"/>
      <c r="C380" s="40"/>
      <c r="D380" s="40"/>
      <c r="F380" s="40"/>
      <c r="G380" s="40"/>
      <c r="H380" s="40"/>
      <c r="I380" s="40"/>
      <c r="J380" s="40"/>
      <c r="K380" s="40"/>
      <c r="L380" s="40"/>
      <c r="M380" s="40"/>
      <c r="N380" s="40"/>
      <c r="O380" s="42"/>
      <c r="P380" s="42"/>
      <c r="R380" s="42"/>
      <c r="S380" s="40"/>
      <c r="T380" s="40"/>
      <c r="U380" s="40"/>
      <c r="V380" s="40"/>
      <c r="W380" s="40"/>
      <c r="X380" s="42"/>
      <c r="Y380" s="42"/>
      <c r="AA380" s="42"/>
    </row>
    <row r="381" spans="1:27" ht="15" customHeight="1">
      <c r="B381" s="40"/>
      <c r="C381" s="40"/>
      <c r="D381" s="40"/>
      <c r="F381" s="40"/>
      <c r="G381" s="40"/>
      <c r="H381" s="40"/>
      <c r="I381" s="40"/>
      <c r="J381" s="40"/>
      <c r="K381" s="40"/>
      <c r="L381" s="40"/>
      <c r="M381" s="40"/>
      <c r="N381" s="40"/>
      <c r="O381" s="42"/>
      <c r="P381" s="42"/>
      <c r="R381" s="42"/>
      <c r="S381" s="40"/>
      <c r="T381" s="40"/>
      <c r="U381" s="40"/>
      <c r="V381" s="40"/>
      <c r="W381" s="40"/>
      <c r="X381" s="42"/>
      <c r="Y381" s="42"/>
      <c r="AA381" s="42"/>
    </row>
    <row r="382" spans="1:27" ht="15" customHeight="1">
      <c r="B382" s="40"/>
      <c r="C382" s="40"/>
      <c r="D382" s="40"/>
      <c r="F382" s="40"/>
      <c r="G382" s="40"/>
      <c r="H382" s="40"/>
      <c r="I382" s="40"/>
      <c r="J382" s="40"/>
      <c r="K382" s="40"/>
      <c r="L382" s="40"/>
      <c r="M382" s="40"/>
      <c r="N382" s="40"/>
      <c r="O382" s="42"/>
      <c r="P382" s="42"/>
      <c r="R382" s="42"/>
      <c r="S382" s="40"/>
      <c r="T382" s="40"/>
      <c r="U382" s="40"/>
      <c r="V382" s="40"/>
      <c r="W382" s="40"/>
      <c r="X382" s="42"/>
      <c r="Y382" s="42"/>
      <c r="AA382" s="42"/>
    </row>
    <row r="383" spans="1:27" ht="15" customHeight="1">
      <c r="B383" s="40"/>
      <c r="C383" s="40"/>
      <c r="D383" s="40"/>
      <c r="F383" s="40"/>
      <c r="G383" s="40"/>
      <c r="H383" s="40"/>
      <c r="I383" s="40"/>
      <c r="J383" s="40"/>
      <c r="K383" s="40"/>
      <c r="L383" s="40"/>
      <c r="M383" s="40"/>
      <c r="N383" s="40"/>
      <c r="O383" s="42"/>
      <c r="P383" s="42"/>
      <c r="R383" s="42"/>
      <c r="S383" s="40"/>
      <c r="T383" s="40"/>
      <c r="U383" s="40"/>
      <c r="V383" s="40"/>
      <c r="W383" s="40"/>
      <c r="X383" s="42"/>
      <c r="Y383" s="42"/>
      <c r="AA383" s="42"/>
    </row>
    <row r="384" spans="1:27" ht="15" customHeight="1">
      <c r="B384" s="40"/>
      <c r="C384" s="40"/>
      <c r="D384" s="40"/>
      <c r="F384" s="40"/>
      <c r="G384" s="40"/>
      <c r="H384" s="40"/>
      <c r="I384" s="40"/>
      <c r="J384" s="40"/>
      <c r="K384" s="40"/>
      <c r="L384" s="40"/>
      <c r="M384" s="40"/>
      <c r="N384" s="40"/>
      <c r="O384" s="42"/>
      <c r="P384" s="42"/>
      <c r="R384" s="42"/>
      <c r="S384" s="40"/>
      <c r="T384" s="40"/>
      <c r="U384" s="40"/>
      <c r="V384" s="40"/>
      <c r="W384" s="40"/>
      <c r="X384" s="42"/>
      <c r="Y384" s="42"/>
      <c r="AA384" s="42"/>
    </row>
    <row r="385" spans="2:27" ht="15" customHeight="1">
      <c r="B385" s="40"/>
      <c r="C385" s="40"/>
      <c r="D385" s="40"/>
      <c r="F385" s="40"/>
      <c r="G385" s="40"/>
      <c r="H385" s="40"/>
      <c r="I385" s="40"/>
      <c r="J385" s="40"/>
      <c r="K385" s="40"/>
      <c r="L385" s="40"/>
      <c r="M385" s="40"/>
      <c r="N385" s="40"/>
      <c r="O385" s="42"/>
      <c r="P385" s="42"/>
      <c r="R385" s="42"/>
      <c r="S385" s="40"/>
      <c r="T385" s="40"/>
      <c r="U385" s="40"/>
      <c r="V385" s="40"/>
      <c r="W385" s="40"/>
      <c r="X385" s="42"/>
      <c r="Y385" s="42"/>
      <c r="AA385" s="42"/>
    </row>
    <row r="386" spans="2:27" ht="15" customHeight="1">
      <c r="B386" s="40"/>
      <c r="C386" s="40"/>
      <c r="D386" s="40"/>
      <c r="F386" s="40"/>
      <c r="G386" s="40"/>
      <c r="H386" s="40"/>
      <c r="I386" s="40"/>
      <c r="J386" s="40"/>
      <c r="K386" s="40"/>
      <c r="L386" s="40"/>
      <c r="M386" s="40"/>
      <c r="N386" s="40"/>
      <c r="O386" s="42"/>
      <c r="P386" s="42"/>
      <c r="R386" s="42"/>
      <c r="S386" s="40"/>
      <c r="T386" s="40"/>
      <c r="U386" s="40"/>
      <c r="V386" s="40"/>
      <c r="W386" s="40"/>
      <c r="X386" s="42"/>
      <c r="Y386" s="42"/>
      <c r="AA386" s="42"/>
    </row>
    <row r="387" spans="2:27" ht="15" customHeight="1">
      <c r="B387" s="40"/>
      <c r="C387" s="40"/>
      <c r="D387" s="40"/>
      <c r="F387" s="40"/>
      <c r="G387" s="40"/>
      <c r="H387" s="40"/>
      <c r="I387" s="40"/>
      <c r="J387" s="40"/>
      <c r="K387" s="40"/>
      <c r="L387" s="40"/>
      <c r="M387" s="40"/>
      <c r="N387" s="40"/>
      <c r="O387" s="42"/>
      <c r="P387" s="42"/>
      <c r="R387" s="42"/>
      <c r="S387" s="40"/>
      <c r="T387" s="40"/>
      <c r="U387" s="40"/>
      <c r="V387" s="40"/>
      <c r="W387" s="40"/>
      <c r="X387" s="42"/>
      <c r="Y387" s="42"/>
      <c r="AA387" s="42"/>
    </row>
    <row r="388" spans="2:27" ht="15" customHeight="1">
      <c r="B388" s="40"/>
      <c r="C388" s="40"/>
      <c r="D388" s="40"/>
      <c r="F388" s="40"/>
      <c r="G388" s="40"/>
      <c r="H388" s="40"/>
      <c r="I388" s="40"/>
      <c r="J388" s="40"/>
      <c r="K388" s="40"/>
      <c r="L388" s="40"/>
      <c r="M388" s="40"/>
      <c r="N388" s="40"/>
      <c r="O388" s="42"/>
      <c r="P388" s="42"/>
      <c r="R388" s="42"/>
      <c r="S388" s="40"/>
      <c r="T388" s="40"/>
      <c r="U388" s="40"/>
      <c r="V388" s="40"/>
      <c r="W388" s="40"/>
      <c r="X388" s="42"/>
      <c r="Y388" s="42"/>
      <c r="AA388" s="42"/>
    </row>
    <row r="389" spans="2:27" ht="15" customHeight="1">
      <c r="B389" s="40"/>
      <c r="C389" s="40"/>
      <c r="D389" s="40"/>
      <c r="F389" s="40"/>
      <c r="G389" s="40"/>
      <c r="H389" s="40"/>
      <c r="I389" s="40"/>
      <c r="J389" s="40"/>
      <c r="K389" s="40"/>
      <c r="L389" s="40"/>
      <c r="M389" s="40"/>
      <c r="N389" s="40"/>
      <c r="O389" s="42"/>
      <c r="P389" s="42"/>
      <c r="R389" s="42"/>
      <c r="S389" s="40"/>
      <c r="T389" s="40"/>
      <c r="U389" s="40"/>
      <c r="V389" s="40"/>
      <c r="W389" s="40"/>
      <c r="X389" s="42"/>
      <c r="Y389" s="42"/>
      <c r="AA389" s="42"/>
    </row>
    <row r="390" spans="2:27" ht="15" customHeight="1">
      <c r="B390" s="40"/>
      <c r="C390" s="40"/>
      <c r="D390" s="40"/>
      <c r="F390" s="40"/>
      <c r="G390" s="40"/>
      <c r="H390" s="40"/>
      <c r="I390" s="40"/>
      <c r="J390" s="40"/>
      <c r="K390" s="40"/>
      <c r="L390" s="40"/>
      <c r="M390" s="40"/>
      <c r="N390" s="40"/>
      <c r="O390" s="42"/>
      <c r="P390" s="42"/>
      <c r="R390" s="42"/>
      <c r="S390" s="40"/>
      <c r="T390" s="40"/>
      <c r="U390" s="40"/>
      <c r="V390" s="40"/>
      <c r="W390" s="40"/>
      <c r="X390" s="42"/>
      <c r="Y390" s="42"/>
      <c r="AA390" s="42"/>
    </row>
    <row r="391" spans="2:27" ht="15" customHeight="1">
      <c r="B391" s="40"/>
      <c r="C391" s="40"/>
      <c r="D391" s="40"/>
      <c r="F391" s="40"/>
      <c r="G391" s="40"/>
      <c r="H391" s="40"/>
      <c r="I391" s="40"/>
      <c r="J391" s="40"/>
      <c r="K391" s="40"/>
      <c r="L391" s="40"/>
      <c r="M391" s="40"/>
      <c r="N391" s="40"/>
      <c r="O391" s="42"/>
      <c r="P391" s="42"/>
      <c r="R391" s="42"/>
      <c r="S391" s="40"/>
      <c r="T391" s="40"/>
      <c r="U391" s="40"/>
      <c r="V391" s="40"/>
      <c r="W391" s="40"/>
      <c r="X391" s="42"/>
      <c r="Y391" s="42"/>
      <c r="AA391" s="42"/>
    </row>
    <row r="392" spans="2:27" ht="15" customHeight="1">
      <c r="B392" s="40"/>
      <c r="C392" s="40"/>
      <c r="D392" s="40"/>
      <c r="F392" s="40"/>
      <c r="G392" s="40"/>
      <c r="H392" s="40"/>
      <c r="I392" s="40"/>
      <c r="J392" s="40"/>
      <c r="K392" s="40"/>
      <c r="L392" s="40"/>
      <c r="M392" s="40"/>
      <c r="N392" s="40"/>
      <c r="O392" s="42"/>
      <c r="P392" s="42"/>
      <c r="R392" s="42"/>
      <c r="S392" s="40"/>
      <c r="T392" s="40"/>
      <c r="U392" s="40"/>
      <c r="V392" s="40"/>
      <c r="W392" s="40"/>
      <c r="X392" s="42"/>
      <c r="Y392" s="42"/>
      <c r="AA392" s="42"/>
    </row>
    <row r="393" spans="2:27" ht="15" customHeight="1">
      <c r="B393" s="40"/>
      <c r="C393" s="40"/>
      <c r="D393" s="40"/>
      <c r="F393" s="40"/>
      <c r="G393" s="40"/>
      <c r="H393" s="40"/>
      <c r="I393" s="40"/>
      <c r="J393" s="40"/>
      <c r="K393" s="40"/>
      <c r="L393" s="40"/>
      <c r="M393" s="40"/>
      <c r="N393" s="40"/>
      <c r="O393" s="42"/>
      <c r="P393" s="42"/>
      <c r="R393" s="42"/>
      <c r="S393" s="40"/>
      <c r="T393" s="40"/>
      <c r="U393" s="40"/>
      <c r="V393" s="40"/>
      <c r="W393" s="40"/>
      <c r="X393" s="42"/>
      <c r="Y393" s="42"/>
      <c r="AA393" s="42"/>
    </row>
    <row r="394" spans="2:27" ht="15" customHeight="1">
      <c r="B394" s="40"/>
      <c r="C394" s="40"/>
      <c r="D394" s="40"/>
      <c r="F394" s="40"/>
      <c r="G394" s="40"/>
      <c r="H394" s="40"/>
      <c r="I394" s="40"/>
      <c r="J394" s="40"/>
      <c r="K394" s="40"/>
      <c r="L394" s="40"/>
      <c r="M394" s="40"/>
      <c r="N394" s="40"/>
      <c r="O394" s="42"/>
      <c r="P394" s="42"/>
      <c r="R394" s="42"/>
      <c r="S394" s="40"/>
      <c r="T394" s="40"/>
      <c r="U394" s="40"/>
      <c r="V394" s="40"/>
      <c r="W394" s="40"/>
      <c r="X394" s="42"/>
      <c r="Y394" s="42"/>
      <c r="AA394" s="42"/>
    </row>
    <row r="395" spans="2:27" ht="15" customHeight="1">
      <c r="B395" s="40"/>
      <c r="C395" s="40"/>
      <c r="D395" s="40"/>
      <c r="F395" s="40"/>
      <c r="G395" s="40"/>
      <c r="H395" s="40"/>
      <c r="I395" s="40"/>
      <c r="J395" s="40"/>
      <c r="K395" s="40"/>
      <c r="L395" s="40"/>
      <c r="M395" s="40"/>
      <c r="N395" s="40"/>
      <c r="O395" s="42"/>
      <c r="P395" s="42"/>
      <c r="R395" s="42"/>
      <c r="S395" s="40"/>
      <c r="T395" s="40"/>
      <c r="U395" s="40"/>
      <c r="V395" s="40"/>
      <c r="W395" s="40"/>
      <c r="X395" s="42"/>
      <c r="Y395" s="42"/>
      <c r="AA395" s="42"/>
    </row>
    <row r="396" spans="2:27" ht="15" customHeight="1">
      <c r="B396" s="40"/>
      <c r="C396" s="40"/>
      <c r="D396" s="40"/>
      <c r="F396" s="40"/>
      <c r="G396" s="40"/>
      <c r="H396" s="40"/>
      <c r="I396" s="40"/>
      <c r="J396" s="40"/>
      <c r="K396" s="40"/>
      <c r="L396" s="40"/>
      <c r="M396" s="40"/>
      <c r="N396" s="40"/>
      <c r="O396" s="42"/>
      <c r="P396" s="42"/>
      <c r="R396" s="42"/>
      <c r="S396" s="40"/>
      <c r="T396" s="40"/>
      <c r="U396" s="40"/>
      <c r="V396" s="40"/>
      <c r="W396" s="40"/>
      <c r="X396" s="42"/>
      <c r="Y396" s="42"/>
      <c r="AA396" s="42"/>
    </row>
    <row r="397" spans="2:27" ht="15" customHeight="1">
      <c r="B397" s="40"/>
      <c r="C397" s="40"/>
      <c r="D397" s="40"/>
      <c r="F397" s="40"/>
      <c r="G397" s="40"/>
      <c r="H397" s="40"/>
      <c r="I397" s="40"/>
      <c r="J397" s="40"/>
      <c r="K397" s="40"/>
      <c r="L397" s="40"/>
      <c r="M397" s="40"/>
      <c r="N397" s="40"/>
      <c r="O397" s="42"/>
      <c r="P397" s="42"/>
      <c r="R397" s="42"/>
      <c r="S397" s="40"/>
      <c r="T397" s="40"/>
      <c r="U397" s="40"/>
      <c r="V397" s="40"/>
      <c r="W397" s="40"/>
      <c r="X397" s="42"/>
      <c r="Y397" s="42"/>
      <c r="AA397" s="42"/>
    </row>
    <row r="398" spans="2:27" ht="15" customHeight="1">
      <c r="B398" s="40"/>
      <c r="C398" s="40"/>
      <c r="D398" s="40"/>
      <c r="F398" s="40"/>
      <c r="G398" s="40"/>
      <c r="H398" s="40"/>
      <c r="I398" s="40"/>
      <c r="J398" s="40"/>
      <c r="K398" s="40"/>
      <c r="L398" s="40"/>
      <c r="M398" s="40"/>
      <c r="N398" s="40"/>
      <c r="O398" s="42"/>
      <c r="P398" s="42"/>
      <c r="R398" s="42"/>
      <c r="S398" s="40"/>
      <c r="T398" s="40"/>
      <c r="U398" s="40"/>
      <c r="V398" s="40"/>
      <c r="W398" s="40"/>
      <c r="X398" s="42"/>
      <c r="Y398" s="42"/>
      <c r="AA398" s="42"/>
    </row>
    <row r="399" spans="2:27" ht="15" customHeight="1">
      <c r="B399" s="40"/>
      <c r="C399" s="40"/>
      <c r="D399" s="40"/>
      <c r="F399" s="40"/>
      <c r="G399" s="40"/>
      <c r="H399" s="40"/>
      <c r="I399" s="40"/>
      <c r="J399" s="40"/>
      <c r="K399" s="40"/>
      <c r="L399" s="40"/>
      <c r="M399" s="40"/>
      <c r="N399" s="40"/>
      <c r="O399" s="42"/>
      <c r="P399" s="42"/>
      <c r="R399" s="42"/>
      <c r="S399" s="40"/>
      <c r="T399" s="40"/>
      <c r="U399" s="40"/>
      <c r="V399" s="40"/>
      <c r="W399" s="40"/>
      <c r="X399" s="42"/>
      <c r="Y399" s="42"/>
      <c r="AA399" s="42"/>
    </row>
    <row r="400" spans="2:27" ht="15" customHeight="1">
      <c r="B400" s="40"/>
      <c r="C400" s="40"/>
      <c r="D400" s="40"/>
      <c r="F400" s="40"/>
      <c r="G400" s="40"/>
      <c r="H400" s="40"/>
      <c r="I400" s="40"/>
      <c r="J400" s="40"/>
      <c r="K400" s="40"/>
      <c r="L400" s="40"/>
      <c r="M400" s="40"/>
      <c r="N400" s="40"/>
      <c r="O400" s="42"/>
      <c r="P400" s="42"/>
      <c r="R400" s="42"/>
      <c r="S400" s="40"/>
      <c r="T400" s="40"/>
      <c r="U400" s="40"/>
      <c r="V400" s="40"/>
      <c r="W400" s="40"/>
      <c r="X400" s="42"/>
      <c r="Y400" s="42"/>
      <c r="AA400" s="42"/>
    </row>
    <row r="401" spans="2:27" ht="15" customHeight="1">
      <c r="B401" s="40"/>
      <c r="C401" s="40"/>
      <c r="D401" s="40"/>
      <c r="F401" s="40"/>
      <c r="G401" s="40"/>
      <c r="H401" s="40"/>
      <c r="I401" s="40"/>
      <c r="J401" s="40"/>
      <c r="K401" s="40"/>
      <c r="L401" s="40"/>
      <c r="M401" s="40"/>
      <c r="N401" s="40"/>
      <c r="O401" s="42"/>
      <c r="P401" s="42"/>
      <c r="R401" s="42"/>
      <c r="S401" s="40"/>
      <c r="T401" s="40"/>
      <c r="U401" s="40"/>
      <c r="V401" s="40"/>
      <c r="W401" s="40"/>
      <c r="X401" s="42"/>
      <c r="Y401" s="42"/>
      <c r="AA401" s="42"/>
    </row>
    <row r="402" spans="2:27" ht="15" customHeight="1">
      <c r="B402" s="40"/>
      <c r="C402" s="40"/>
      <c r="D402" s="40"/>
      <c r="F402" s="40"/>
      <c r="G402" s="40"/>
      <c r="H402" s="40"/>
      <c r="I402" s="40"/>
      <c r="J402" s="40"/>
      <c r="K402" s="40"/>
      <c r="L402" s="40"/>
      <c r="M402" s="40"/>
      <c r="N402" s="40"/>
      <c r="O402" s="42"/>
      <c r="P402" s="42"/>
      <c r="R402" s="42"/>
      <c r="S402" s="40"/>
      <c r="T402" s="40"/>
      <c r="U402" s="40"/>
      <c r="V402" s="40"/>
      <c r="W402" s="40"/>
      <c r="X402" s="42"/>
      <c r="Y402" s="42"/>
      <c r="AA402" s="42"/>
    </row>
    <row r="403" spans="2:27" ht="15.75" customHeight="1">
      <c r="B403" s="40"/>
      <c r="C403" s="40"/>
      <c r="D403" s="40"/>
      <c r="F403" s="40"/>
      <c r="G403" s="40"/>
      <c r="H403" s="40"/>
      <c r="I403" s="40"/>
      <c r="J403" s="40"/>
      <c r="K403" s="40"/>
      <c r="L403" s="40"/>
      <c r="M403" s="40"/>
      <c r="N403" s="40"/>
      <c r="O403" s="42"/>
      <c r="P403" s="42"/>
      <c r="R403" s="42"/>
      <c r="S403" s="40"/>
      <c r="T403" s="40"/>
      <c r="U403" s="40"/>
      <c r="V403" s="40"/>
      <c r="W403" s="40"/>
      <c r="X403" s="42"/>
      <c r="Y403" s="42"/>
      <c r="AA403" s="42"/>
    </row>
    <row r="404" spans="2:27" ht="15.75" customHeight="1">
      <c r="B404" s="40"/>
      <c r="C404" s="40"/>
      <c r="D404" s="40"/>
      <c r="F404" s="40"/>
      <c r="G404" s="40"/>
      <c r="H404" s="40"/>
      <c r="I404" s="40"/>
      <c r="J404" s="40"/>
      <c r="K404" s="40"/>
      <c r="L404" s="40"/>
      <c r="M404" s="40"/>
      <c r="N404" s="40"/>
      <c r="O404" s="42"/>
      <c r="P404" s="42"/>
      <c r="R404" s="42"/>
      <c r="S404" s="40"/>
      <c r="T404" s="40"/>
      <c r="U404" s="40"/>
      <c r="V404" s="40"/>
      <c r="W404" s="40"/>
      <c r="X404" s="42"/>
      <c r="Y404" s="42"/>
      <c r="AA404" s="42"/>
    </row>
    <row r="405" spans="2:27" ht="15.75" customHeight="1">
      <c r="B405" s="40"/>
      <c r="C405" s="40"/>
      <c r="D405" s="40"/>
      <c r="F405" s="40"/>
      <c r="G405" s="40"/>
      <c r="H405" s="40"/>
      <c r="I405" s="40"/>
      <c r="J405" s="40"/>
      <c r="K405" s="40"/>
      <c r="L405" s="40"/>
      <c r="M405" s="40"/>
      <c r="N405" s="40"/>
      <c r="O405" s="42"/>
      <c r="P405" s="42"/>
      <c r="R405" s="42"/>
      <c r="S405" s="40"/>
      <c r="T405" s="40"/>
      <c r="U405" s="40"/>
      <c r="V405" s="40"/>
      <c r="W405" s="40"/>
      <c r="X405" s="42"/>
      <c r="Y405" s="42"/>
      <c r="AA405" s="42"/>
    </row>
    <row r="406" spans="2:27" ht="15.75" customHeight="1">
      <c r="B406" s="40"/>
      <c r="C406" s="40"/>
      <c r="D406" s="40"/>
      <c r="F406" s="40"/>
      <c r="G406" s="40"/>
      <c r="H406" s="40"/>
      <c r="I406" s="40"/>
      <c r="J406" s="40"/>
      <c r="K406" s="40"/>
      <c r="L406" s="40"/>
      <c r="M406" s="40"/>
      <c r="N406" s="40"/>
      <c r="O406" s="42"/>
      <c r="P406" s="42"/>
      <c r="R406" s="42"/>
      <c r="S406" s="40"/>
      <c r="T406" s="40"/>
      <c r="U406" s="40"/>
      <c r="V406" s="40"/>
      <c r="W406" s="40"/>
      <c r="X406" s="42"/>
      <c r="Y406" s="42"/>
      <c r="AA406" s="42"/>
    </row>
    <row r="407" spans="2:27" ht="15.75" customHeight="1">
      <c r="B407" s="40"/>
      <c r="C407" s="40"/>
      <c r="D407" s="40"/>
      <c r="F407" s="40"/>
      <c r="G407" s="40"/>
      <c r="H407" s="40"/>
      <c r="I407" s="40"/>
      <c r="J407" s="40"/>
      <c r="K407" s="40"/>
      <c r="L407" s="40"/>
      <c r="M407" s="40"/>
      <c r="N407" s="40"/>
      <c r="O407" s="42"/>
      <c r="P407" s="42"/>
      <c r="R407" s="42"/>
      <c r="S407" s="40"/>
      <c r="T407" s="40"/>
      <c r="U407" s="40"/>
      <c r="V407" s="40"/>
      <c r="W407" s="40"/>
      <c r="X407" s="42"/>
      <c r="Y407" s="42"/>
      <c r="AA407" s="42"/>
    </row>
    <row r="408" spans="2:27" ht="15.75" customHeight="1">
      <c r="B408" s="40"/>
      <c r="C408" s="40"/>
      <c r="D408" s="40"/>
      <c r="F408" s="40"/>
      <c r="G408" s="40"/>
      <c r="H408" s="40"/>
      <c r="I408" s="40"/>
      <c r="J408" s="40"/>
      <c r="K408" s="40"/>
      <c r="L408" s="40"/>
      <c r="M408" s="40"/>
      <c r="N408" s="40"/>
      <c r="O408" s="42"/>
      <c r="P408" s="42"/>
      <c r="R408" s="42"/>
      <c r="S408" s="40"/>
      <c r="T408" s="40"/>
      <c r="U408" s="40"/>
      <c r="V408" s="40"/>
      <c r="W408" s="40"/>
      <c r="X408" s="42"/>
      <c r="Y408" s="42"/>
      <c r="AA408" s="42"/>
    </row>
    <row r="409" spans="2:27" ht="15.75" customHeight="1">
      <c r="B409" s="40"/>
      <c r="C409" s="40"/>
      <c r="D409" s="40"/>
      <c r="F409" s="40"/>
      <c r="G409" s="40"/>
      <c r="H409" s="40"/>
      <c r="I409" s="40"/>
      <c r="J409" s="40"/>
      <c r="K409" s="40"/>
      <c r="L409" s="40"/>
      <c r="M409" s="40"/>
      <c r="N409" s="40"/>
      <c r="O409" s="42"/>
      <c r="P409" s="42"/>
      <c r="R409" s="42"/>
      <c r="S409" s="40"/>
      <c r="T409" s="40"/>
      <c r="U409" s="40"/>
      <c r="V409" s="40"/>
      <c r="W409" s="40"/>
      <c r="X409" s="42"/>
      <c r="Y409" s="42"/>
      <c r="AA409" s="42"/>
    </row>
    <row r="410" spans="2:27" ht="15.75" customHeight="1">
      <c r="B410" s="40"/>
      <c r="C410" s="40"/>
      <c r="D410" s="40"/>
      <c r="F410" s="40"/>
      <c r="G410" s="40"/>
      <c r="H410" s="40"/>
      <c r="I410" s="40"/>
      <c r="J410" s="40"/>
      <c r="K410" s="40"/>
      <c r="L410" s="40"/>
      <c r="M410" s="40"/>
      <c r="N410" s="40"/>
      <c r="O410" s="42"/>
      <c r="P410" s="42"/>
      <c r="R410" s="42"/>
      <c r="S410" s="40"/>
      <c r="T410" s="40"/>
      <c r="U410" s="40"/>
      <c r="V410" s="40"/>
      <c r="W410" s="40"/>
      <c r="X410" s="42"/>
      <c r="Y410" s="42"/>
      <c r="AA410" s="42"/>
    </row>
    <row r="411" spans="2:27" ht="15.75" customHeight="1">
      <c r="B411" s="40"/>
      <c r="C411" s="40"/>
      <c r="D411" s="40"/>
      <c r="F411" s="40"/>
      <c r="G411" s="40"/>
      <c r="H411" s="40"/>
      <c r="I411" s="40"/>
      <c r="J411" s="40"/>
      <c r="K411" s="40"/>
      <c r="L411" s="40"/>
      <c r="M411" s="40"/>
      <c r="N411" s="40"/>
      <c r="O411" s="42"/>
      <c r="P411" s="42"/>
      <c r="R411" s="42"/>
      <c r="S411" s="40"/>
      <c r="T411" s="40"/>
      <c r="U411" s="40"/>
      <c r="V411" s="40"/>
      <c r="W411" s="40"/>
      <c r="X411" s="42"/>
      <c r="Y411" s="42"/>
      <c r="AA411" s="42"/>
    </row>
    <row r="412" spans="2:27" ht="15.75" customHeight="1">
      <c r="B412" s="40"/>
      <c r="C412" s="40"/>
      <c r="D412" s="40"/>
      <c r="F412" s="40"/>
      <c r="G412" s="40"/>
      <c r="H412" s="40"/>
      <c r="I412" s="40"/>
      <c r="J412" s="40"/>
      <c r="K412" s="40"/>
      <c r="L412" s="40"/>
      <c r="M412" s="40"/>
      <c r="N412" s="40"/>
      <c r="O412" s="42"/>
      <c r="P412" s="42"/>
      <c r="R412" s="42"/>
      <c r="S412" s="40"/>
      <c r="T412" s="40"/>
      <c r="U412" s="40"/>
      <c r="V412" s="40"/>
      <c r="W412" s="40"/>
      <c r="X412" s="42"/>
      <c r="Y412" s="42"/>
      <c r="AA412" s="42"/>
    </row>
    <row r="413" spans="2:27" ht="15.75" customHeight="1">
      <c r="B413" s="40"/>
      <c r="C413" s="40"/>
      <c r="D413" s="40"/>
      <c r="F413" s="40"/>
      <c r="G413" s="40"/>
      <c r="H413" s="40"/>
      <c r="I413" s="40"/>
      <c r="J413" s="40"/>
      <c r="K413" s="40"/>
      <c r="L413" s="40"/>
      <c r="M413" s="40"/>
      <c r="N413" s="40"/>
      <c r="O413" s="42"/>
      <c r="P413" s="42"/>
      <c r="R413" s="42"/>
      <c r="S413" s="40"/>
      <c r="T413" s="40"/>
      <c r="U413" s="40"/>
      <c r="V413" s="40"/>
      <c r="W413" s="40"/>
      <c r="X413" s="42"/>
      <c r="Y413" s="42"/>
      <c r="AA413" s="42"/>
    </row>
    <row r="414" spans="2:27" ht="15.75" customHeight="1">
      <c r="B414" s="40"/>
      <c r="C414" s="40"/>
      <c r="D414" s="40"/>
      <c r="F414" s="40"/>
      <c r="G414" s="40"/>
      <c r="H414" s="40"/>
      <c r="I414" s="40"/>
      <c r="J414" s="40"/>
      <c r="K414" s="40"/>
      <c r="L414" s="40"/>
      <c r="M414" s="40"/>
      <c r="N414" s="40"/>
      <c r="O414" s="42"/>
      <c r="P414" s="42"/>
      <c r="R414" s="42"/>
      <c r="S414" s="40"/>
      <c r="T414" s="40"/>
      <c r="U414" s="40"/>
      <c r="V414" s="40"/>
      <c r="W414" s="40"/>
      <c r="X414" s="42"/>
      <c r="Y414" s="42"/>
      <c r="AA414" s="42"/>
    </row>
    <row r="415" spans="2:27" ht="15.75" customHeight="1">
      <c r="B415" s="40"/>
      <c r="C415" s="40"/>
      <c r="D415" s="40"/>
      <c r="F415" s="40"/>
      <c r="G415" s="40"/>
      <c r="H415" s="40"/>
      <c r="I415" s="40"/>
      <c r="J415" s="40"/>
      <c r="K415" s="40"/>
      <c r="L415" s="40"/>
      <c r="M415" s="40"/>
      <c r="N415" s="40"/>
      <c r="O415" s="42"/>
      <c r="P415" s="42"/>
      <c r="R415" s="42"/>
      <c r="S415" s="40"/>
      <c r="T415" s="40"/>
      <c r="U415" s="40"/>
      <c r="V415" s="40"/>
      <c r="W415" s="40"/>
      <c r="X415" s="42"/>
      <c r="Y415" s="42"/>
      <c r="AA415" s="42"/>
    </row>
    <row r="416" spans="2:27" ht="15.75" customHeight="1">
      <c r="B416" s="40"/>
      <c r="C416" s="40"/>
      <c r="D416" s="40"/>
      <c r="F416" s="40"/>
      <c r="G416" s="40"/>
      <c r="H416" s="40"/>
      <c r="I416" s="40"/>
      <c r="J416" s="40"/>
      <c r="K416" s="40"/>
      <c r="L416" s="40"/>
      <c r="M416" s="40"/>
      <c r="N416" s="40"/>
      <c r="O416" s="42"/>
      <c r="P416" s="42"/>
      <c r="R416" s="42"/>
      <c r="S416" s="40"/>
      <c r="T416" s="40"/>
      <c r="U416" s="40"/>
      <c r="V416" s="40"/>
      <c r="W416" s="40"/>
      <c r="X416" s="42"/>
      <c r="Y416" s="42"/>
      <c r="AA416" s="42"/>
    </row>
    <row r="417" spans="2:27" ht="15.75" customHeight="1">
      <c r="B417" s="40"/>
      <c r="C417" s="40"/>
      <c r="D417" s="40"/>
      <c r="F417" s="40"/>
      <c r="G417" s="40"/>
      <c r="H417" s="40"/>
      <c r="I417" s="40"/>
      <c r="J417" s="40"/>
      <c r="K417" s="40"/>
      <c r="L417" s="40"/>
      <c r="M417" s="40"/>
      <c r="N417" s="40"/>
      <c r="O417" s="42"/>
      <c r="P417" s="42"/>
      <c r="R417" s="42"/>
      <c r="S417" s="40"/>
      <c r="T417" s="40"/>
      <c r="U417" s="40"/>
      <c r="V417" s="40"/>
      <c r="W417" s="40"/>
      <c r="X417" s="42"/>
      <c r="Y417" s="42"/>
      <c r="AA417" s="42"/>
    </row>
    <row r="418" spans="2:27" ht="15.75" customHeight="1">
      <c r="B418" s="40"/>
      <c r="C418" s="40"/>
      <c r="D418" s="40"/>
      <c r="F418" s="40"/>
      <c r="G418" s="40"/>
      <c r="H418" s="40"/>
      <c r="I418" s="40"/>
      <c r="J418" s="40"/>
      <c r="K418" s="40"/>
      <c r="L418" s="40"/>
      <c r="M418" s="40"/>
      <c r="N418" s="40"/>
      <c r="O418" s="42"/>
      <c r="P418" s="42"/>
      <c r="R418" s="42"/>
      <c r="S418" s="40"/>
      <c r="T418" s="40"/>
      <c r="U418" s="40"/>
      <c r="V418" s="40"/>
      <c r="W418" s="40"/>
      <c r="X418" s="42"/>
      <c r="Y418" s="42"/>
      <c r="AA418" s="42"/>
    </row>
    <row r="419" spans="2:27" ht="15.75" customHeight="1">
      <c r="B419" s="40"/>
      <c r="C419" s="40"/>
      <c r="D419" s="40"/>
      <c r="F419" s="40"/>
      <c r="G419" s="40"/>
      <c r="H419" s="40"/>
      <c r="I419" s="40"/>
      <c r="J419" s="40"/>
      <c r="K419" s="40"/>
      <c r="L419" s="40"/>
      <c r="M419" s="40"/>
      <c r="N419" s="40"/>
      <c r="O419" s="42"/>
      <c r="P419" s="42"/>
      <c r="R419" s="42"/>
      <c r="S419" s="40"/>
      <c r="T419" s="40"/>
      <c r="U419" s="40"/>
      <c r="V419" s="40"/>
      <c r="W419" s="40"/>
      <c r="X419" s="42"/>
      <c r="Y419" s="42"/>
      <c r="AA419" s="42"/>
    </row>
    <row r="420" spans="2:27" ht="15.75" customHeight="1">
      <c r="B420" s="40"/>
      <c r="C420" s="40"/>
      <c r="D420" s="40"/>
      <c r="F420" s="40"/>
      <c r="G420" s="40"/>
      <c r="H420" s="40"/>
      <c r="I420" s="40"/>
      <c r="J420" s="40"/>
      <c r="K420" s="40"/>
      <c r="L420" s="40"/>
      <c r="M420" s="40"/>
      <c r="N420" s="40"/>
      <c r="O420" s="42"/>
      <c r="P420" s="42"/>
      <c r="R420" s="42"/>
      <c r="S420" s="40"/>
      <c r="T420" s="40"/>
      <c r="U420" s="40"/>
      <c r="V420" s="40"/>
      <c r="W420" s="40"/>
      <c r="X420" s="42"/>
      <c r="Y420" s="42"/>
      <c r="AA420" s="42"/>
    </row>
    <row r="421" spans="2:27" ht="15.75" customHeight="1">
      <c r="B421" s="40"/>
      <c r="C421" s="40"/>
      <c r="D421" s="40"/>
      <c r="F421" s="40"/>
      <c r="G421" s="40"/>
      <c r="H421" s="40"/>
      <c r="I421" s="40"/>
      <c r="J421" s="40"/>
      <c r="K421" s="40"/>
      <c r="L421" s="40"/>
      <c r="M421" s="40"/>
      <c r="N421" s="40"/>
      <c r="O421" s="42"/>
      <c r="P421" s="42"/>
      <c r="R421" s="42"/>
      <c r="S421" s="40"/>
      <c r="T421" s="40"/>
      <c r="U421" s="40"/>
      <c r="V421" s="40"/>
      <c r="W421" s="40"/>
      <c r="X421" s="42"/>
      <c r="Y421" s="42"/>
      <c r="AA421" s="42"/>
    </row>
    <row r="422" spans="2:27" ht="15.75" customHeight="1">
      <c r="B422" s="40"/>
      <c r="C422" s="40"/>
      <c r="D422" s="40"/>
      <c r="F422" s="40"/>
      <c r="G422" s="40"/>
      <c r="H422" s="40"/>
      <c r="I422" s="40"/>
      <c r="J422" s="40"/>
      <c r="K422" s="40"/>
      <c r="L422" s="40"/>
      <c r="M422" s="40"/>
      <c r="N422" s="40"/>
      <c r="O422" s="42"/>
      <c r="P422" s="42"/>
      <c r="R422" s="42"/>
      <c r="S422" s="40"/>
      <c r="T422" s="40"/>
      <c r="U422" s="40"/>
      <c r="V422" s="40"/>
      <c r="W422" s="40"/>
      <c r="X422" s="42"/>
      <c r="Y422" s="42"/>
      <c r="AA422" s="42"/>
    </row>
    <row r="423" spans="2:27" ht="15.75" customHeight="1">
      <c r="B423" s="40"/>
      <c r="C423" s="40"/>
      <c r="D423" s="40"/>
      <c r="F423" s="40"/>
      <c r="G423" s="40"/>
      <c r="H423" s="40"/>
      <c r="I423" s="40"/>
      <c r="J423" s="40"/>
      <c r="K423" s="40"/>
      <c r="L423" s="40"/>
      <c r="M423" s="40"/>
      <c r="N423" s="40"/>
      <c r="O423" s="42"/>
      <c r="P423" s="42"/>
      <c r="R423" s="42"/>
      <c r="S423" s="40"/>
      <c r="T423" s="40"/>
      <c r="U423" s="40"/>
      <c r="V423" s="40"/>
      <c r="W423" s="40"/>
      <c r="X423" s="42"/>
      <c r="Y423" s="42"/>
      <c r="AA423" s="42"/>
    </row>
    <row r="424" spans="2:27" ht="15.75" customHeight="1">
      <c r="B424" s="40"/>
      <c r="C424" s="40"/>
      <c r="D424" s="40"/>
      <c r="F424" s="40"/>
      <c r="G424" s="40"/>
      <c r="H424" s="40"/>
      <c r="I424" s="40"/>
      <c r="J424" s="40"/>
      <c r="K424" s="40"/>
      <c r="L424" s="40"/>
      <c r="M424" s="40"/>
      <c r="N424" s="40"/>
      <c r="O424" s="42"/>
      <c r="P424" s="42"/>
      <c r="R424" s="42"/>
      <c r="S424" s="40"/>
      <c r="T424" s="40"/>
      <c r="U424" s="40"/>
      <c r="V424" s="40"/>
      <c r="W424" s="40"/>
      <c r="X424" s="42"/>
      <c r="Y424" s="42"/>
      <c r="AA424" s="42"/>
    </row>
    <row r="425" spans="2:27" ht="15.75" customHeight="1">
      <c r="B425" s="40"/>
      <c r="C425" s="40"/>
      <c r="D425" s="40"/>
      <c r="F425" s="40"/>
      <c r="G425" s="40"/>
      <c r="H425" s="40"/>
      <c r="I425" s="40"/>
      <c r="J425" s="40"/>
      <c r="K425" s="40"/>
      <c r="L425" s="40"/>
      <c r="M425" s="40"/>
      <c r="N425" s="40"/>
      <c r="O425" s="42"/>
      <c r="P425" s="42"/>
      <c r="R425" s="42"/>
      <c r="S425" s="40"/>
      <c r="T425" s="40"/>
      <c r="U425" s="40"/>
      <c r="V425" s="40"/>
      <c r="W425" s="40"/>
      <c r="X425" s="42"/>
      <c r="Y425" s="42"/>
      <c r="AA425" s="42"/>
    </row>
    <row r="426" spans="2:27" ht="15.75" customHeight="1">
      <c r="B426" s="40"/>
      <c r="C426" s="40"/>
      <c r="D426" s="40"/>
      <c r="F426" s="40"/>
      <c r="G426" s="40"/>
      <c r="H426" s="40"/>
      <c r="I426" s="40"/>
      <c r="J426" s="40"/>
      <c r="K426" s="40"/>
      <c r="L426" s="40"/>
      <c r="M426" s="40"/>
      <c r="N426" s="40"/>
      <c r="O426" s="42"/>
      <c r="P426" s="42"/>
      <c r="R426" s="42"/>
      <c r="S426" s="40"/>
      <c r="T426" s="40"/>
      <c r="U426" s="40"/>
      <c r="V426" s="40"/>
      <c r="W426" s="40"/>
      <c r="X426" s="42"/>
      <c r="Y426" s="42"/>
      <c r="AA426" s="42"/>
    </row>
    <row r="427" spans="2:27" ht="15.75" customHeight="1">
      <c r="B427" s="40"/>
      <c r="C427" s="40"/>
      <c r="D427" s="40"/>
      <c r="F427" s="40"/>
      <c r="G427" s="40"/>
      <c r="H427" s="40"/>
      <c r="I427" s="40"/>
      <c r="J427" s="40"/>
      <c r="K427" s="40"/>
      <c r="L427" s="40"/>
      <c r="M427" s="40"/>
      <c r="N427" s="40"/>
      <c r="O427" s="42"/>
      <c r="P427" s="42"/>
      <c r="R427" s="42"/>
      <c r="S427" s="40"/>
      <c r="T427" s="40"/>
      <c r="U427" s="40"/>
      <c r="V427" s="40"/>
      <c r="W427" s="40"/>
      <c r="X427" s="42"/>
      <c r="Y427" s="42"/>
      <c r="AA427" s="42"/>
    </row>
    <row r="428" spans="2:27" ht="15.75" customHeight="1">
      <c r="B428" s="40"/>
      <c r="C428" s="40"/>
      <c r="D428" s="40"/>
      <c r="F428" s="40"/>
      <c r="G428" s="40"/>
      <c r="H428" s="40"/>
      <c r="I428" s="40"/>
      <c r="J428" s="40"/>
      <c r="K428" s="40"/>
      <c r="L428" s="40"/>
      <c r="M428" s="40"/>
      <c r="N428" s="40"/>
      <c r="O428" s="42"/>
      <c r="P428" s="42"/>
      <c r="R428" s="42"/>
      <c r="S428" s="40"/>
      <c r="T428" s="40"/>
      <c r="U428" s="40"/>
      <c r="V428" s="40"/>
      <c r="W428" s="40"/>
      <c r="X428" s="42"/>
      <c r="Y428" s="42"/>
      <c r="AA428" s="42"/>
    </row>
    <row r="429" spans="2:27" ht="15.75" customHeight="1">
      <c r="B429" s="40"/>
      <c r="C429" s="40"/>
      <c r="D429" s="40"/>
      <c r="F429" s="40"/>
      <c r="G429" s="40"/>
      <c r="H429" s="40"/>
      <c r="I429" s="40"/>
      <c r="J429" s="40"/>
      <c r="K429" s="40"/>
      <c r="L429" s="40"/>
      <c r="M429" s="40"/>
      <c r="N429" s="40"/>
      <c r="O429" s="42"/>
      <c r="P429" s="42"/>
      <c r="R429" s="42"/>
      <c r="S429" s="40"/>
      <c r="T429" s="40"/>
      <c r="U429" s="40"/>
      <c r="V429" s="40"/>
      <c r="W429" s="40"/>
      <c r="X429" s="42"/>
      <c r="Y429" s="42"/>
      <c r="AA429" s="42"/>
    </row>
    <row r="430" spans="2:27" ht="15.75" customHeight="1">
      <c r="B430" s="40"/>
      <c r="C430" s="40"/>
      <c r="D430" s="40"/>
      <c r="F430" s="40"/>
      <c r="G430" s="40"/>
      <c r="H430" s="40"/>
      <c r="I430" s="40"/>
      <c r="J430" s="40"/>
      <c r="K430" s="40"/>
      <c r="L430" s="40"/>
      <c r="M430" s="40"/>
      <c r="N430" s="40"/>
      <c r="O430" s="42"/>
      <c r="P430" s="42"/>
      <c r="R430" s="42"/>
      <c r="S430" s="40"/>
      <c r="T430" s="40"/>
      <c r="U430" s="40"/>
      <c r="V430" s="40"/>
      <c r="W430" s="40"/>
      <c r="X430" s="42"/>
      <c r="Y430" s="42"/>
      <c r="AA430" s="42"/>
    </row>
    <row r="431" spans="2:27" ht="15.75" customHeight="1">
      <c r="B431" s="40"/>
      <c r="C431" s="40"/>
      <c r="D431" s="40"/>
      <c r="F431" s="40"/>
      <c r="G431" s="40"/>
      <c r="H431" s="40"/>
      <c r="I431" s="40"/>
      <c r="J431" s="40"/>
      <c r="K431" s="40"/>
      <c r="L431" s="40"/>
      <c r="M431" s="40"/>
      <c r="N431" s="40"/>
      <c r="O431" s="42"/>
      <c r="P431" s="42"/>
      <c r="R431" s="42"/>
      <c r="S431" s="40"/>
      <c r="T431" s="40"/>
      <c r="U431" s="40"/>
      <c r="V431" s="40"/>
      <c r="W431" s="40"/>
      <c r="X431" s="42"/>
      <c r="Y431" s="42"/>
      <c r="AA431" s="42"/>
    </row>
    <row r="432" spans="2:27" ht="15.75" customHeight="1">
      <c r="B432" s="40"/>
      <c r="C432" s="40"/>
      <c r="D432" s="40"/>
      <c r="F432" s="40"/>
      <c r="G432" s="40"/>
      <c r="H432" s="40"/>
      <c r="I432" s="40"/>
      <c r="J432" s="40"/>
      <c r="K432" s="40"/>
      <c r="L432" s="40"/>
      <c r="M432" s="40"/>
      <c r="N432" s="40"/>
      <c r="O432" s="42"/>
      <c r="P432" s="42"/>
      <c r="R432" s="42"/>
      <c r="S432" s="40"/>
      <c r="T432" s="40"/>
      <c r="U432" s="40"/>
      <c r="V432" s="40"/>
      <c r="W432" s="40"/>
      <c r="X432" s="42"/>
      <c r="Y432" s="42"/>
      <c r="AA432" s="42"/>
    </row>
    <row r="433" spans="2:27" ht="15.75" customHeight="1">
      <c r="B433" s="40"/>
      <c r="C433" s="40"/>
      <c r="D433" s="40"/>
      <c r="F433" s="40"/>
      <c r="G433" s="40"/>
      <c r="H433" s="40"/>
      <c r="I433" s="40"/>
      <c r="J433" s="40"/>
      <c r="K433" s="40"/>
      <c r="L433" s="40"/>
      <c r="M433" s="40"/>
      <c r="N433" s="40"/>
      <c r="O433" s="42"/>
      <c r="P433" s="42"/>
      <c r="R433" s="42"/>
      <c r="S433" s="40"/>
      <c r="T433" s="40"/>
      <c r="U433" s="40"/>
      <c r="V433" s="40"/>
      <c r="W433" s="40"/>
      <c r="X433" s="42"/>
      <c r="Y433" s="42"/>
      <c r="AA433" s="42"/>
    </row>
    <row r="434" spans="2:27" ht="15.75" customHeight="1">
      <c r="B434" s="40"/>
      <c r="C434" s="40"/>
      <c r="D434" s="40"/>
      <c r="F434" s="40"/>
      <c r="G434" s="40"/>
      <c r="H434" s="40"/>
      <c r="I434" s="40"/>
      <c r="J434" s="40"/>
      <c r="K434" s="40"/>
      <c r="L434" s="40"/>
      <c r="M434" s="40"/>
      <c r="N434" s="40"/>
      <c r="O434" s="42"/>
      <c r="P434" s="42"/>
      <c r="R434" s="42"/>
      <c r="S434" s="40"/>
      <c r="T434" s="40"/>
      <c r="U434" s="40"/>
      <c r="V434" s="40"/>
      <c r="W434" s="40"/>
      <c r="X434" s="42"/>
      <c r="Y434" s="42"/>
      <c r="AA434" s="42"/>
    </row>
    <row r="435" spans="2:27" ht="15.75" customHeight="1">
      <c r="B435" s="40"/>
      <c r="C435" s="40"/>
      <c r="D435" s="40"/>
      <c r="F435" s="40"/>
      <c r="G435" s="40"/>
      <c r="H435" s="40"/>
      <c r="I435" s="40"/>
      <c r="J435" s="40"/>
      <c r="K435" s="40"/>
      <c r="L435" s="40"/>
      <c r="M435" s="40"/>
      <c r="N435" s="40"/>
      <c r="O435" s="42"/>
      <c r="P435" s="42"/>
      <c r="R435" s="42"/>
      <c r="S435" s="40"/>
      <c r="T435" s="40"/>
      <c r="U435" s="40"/>
      <c r="V435" s="40"/>
      <c r="W435" s="40"/>
      <c r="X435" s="42"/>
      <c r="Y435" s="42"/>
      <c r="AA435" s="42"/>
    </row>
    <row r="436" spans="2:27" ht="15.75" customHeight="1">
      <c r="B436" s="40"/>
      <c r="C436" s="40"/>
      <c r="D436" s="40"/>
      <c r="F436" s="40"/>
      <c r="G436" s="40"/>
      <c r="H436" s="40"/>
      <c r="I436" s="40"/>
      <c r="J436" s="40"/>
      <c r="K436" s="40"/>
      <c r="L436" s="40"/>
      <c r="M436" s="40"/>
      <c r="N436" s="40"/>
      <c r="O436" s="42"/>
      <c r="P436" s="42"/>
      <c r="R436" s="42"/>
      <c r="S436" s="40"/>
      <c r="T436" s="40"/>
      <c r="U436" s="40"/>
      <c r="V436" s="40"/>
      <c r="W436" s="40"/>
      <c r="X436" s="42"/>
      <c r="Y436" s="42"/>
      <c r="AA436" s="42"/>
    </row>
    <row r="437" spans="2:27" ht="15.75" customHeight="1">
      <c r="B437" s="40"/>
      <c r="C437" s="40"/>
      <c r="D437" s="40"/>
      <c r="F437" s="40"/>
      <c r="G437" s="40"/>
      <c r="H437" s="40"/>
      <c r="I437" s="40"/>
      <c r="J437" s="40"/>
      <c r="K437" s="40"/>
      <c r="L437" s="40"/>
      <c r="M437" s="40"/>
      <c r="N437" s="40"/>
      <c r="O437" s="42"/>
      <c r="P437" s="42"/>
      <c r="R437" s="42"/>
      <c r="S437" s="40"/>
      <c r="T437" s="40"/>
      <c r="U437" s="40"/>
      <c r="V437" s="40"/>
      <c r="W437" s="40"/>
      <c r="X437" s="42"/>
      <c r="Y437" s="42"/>
      <c r="AA437" s="42"/>
    </row>
    <row r="438" spans="2:27" ht="15.75" customHeight="1">
      <c r="B438" s="40"/>
      <c r="C438" s="40"/>
      <c r="D438" s="40"/>
      <c r="F438" s="40"/>
      <c r="G438" s="40"/>
      <c r="H438" s="40"/>
      <c r="I438" s="40"/>
      <c r="J438" s="40"/>
      <c r="K438" s="40"/>
      <c r="L438" s="40"/>
      <c r="M438" s="40"/>
      <c r="N438" s="40"/>
      <c r="O438" s="42"/>
      <c r="P438" s="42"/>
      <c r="R438" s="42"/>
      <c r="S438" s="40"/>
      <c r="T438" s="40"/>
      <c r="U438" s="40"/>
      <c r="V438" s="40"/>
      <c r="W438" s="40"/>
      <c r="X438" s="42"/>
      <c r="Y438" s="42"/>
      <c r="AA438" s="42"/>
    </row>
    <row r="439" spans="2:27" ht="15.75" customHeight="1">
      <c r="B439" s="40"/>
      <c r="C439" s="40"/>
      <c r="D439" s="40"/>
      <c r="F439" s="40"/>
      <c r="G439" s="40"/>
      <c r="H439" s="40"/>
      <c r="I439" s="40"/>
      <c r="J439" s="40"/>
      <c r="K439" s="40"/>
      <c r="L439" s="40"/>
      <c r="M439" s="40"/>
      <c r="N439" s="40"/>
      <c r="O439" s="42"/>
      <c r="P439" s="42"/>
      <c r="R439" s="42"/>
      <c r="S439" s="40"/>
      <c r="T439" s="40"/>
      <c r="U439" s="40"/>
      <c r="V439" s="40"/>
      <c r="W439" s="40"/>
      <c r="X439" s="42"/>
      <c r="Y439" s="42"/>
      <c r="AA439" s="42"/>
    </row>
    <row r="440" spans="2:27" ht="15.75" customHeight="1">
      <c r="B440" s="40"/>
      <c r="C440" s="40"/>
      <c r="D440" s="40"/>
      <c r="F440" s="40"/>
      <c r="G440" s="40"/>
      <c r="H440" s="40"/>
      <c r="I440" s="40"/>
      <c r="J440" s="40"/>
      <c r="K440" s="40"/>
      <c r="L440" s="40"/>
      <c r="M440" s="40"/>
      <c r="N440" s="40"/>
      <c r="O440" s="42"/>
      <c r="P440" s="42"/>
      <c r="R440" s="42"/>
      <c r="S440" s="40"/>
      <c r="T440" s="40"/>
      <c r="U440" s="40"/>
      <c r="V440" s="40"/>
      <c r="W440" s="40"/>
      <c r="X440" s="42"/>
      <c r="Y440" s="42"/>
      <c r="AA440" s="42"/>
    </row>
    <row r="441" spans="2:27" ht="15.75" customHeight="1">
      <c r="B441" s="40"/>
      <c r="C441" s="40"/>
      <c r="D441" s="40"/>
      <c r="F441" s="40"/>
      <c r="G441" s="40"/>
      <c r="H441" s="40"/>
      <c r="I441" s="40"/>
      <c r="J441" s="40"/>
      <c r="K441" s="40"/>
      <c r="L441" s="40"/>
      <c r="M441" s="40"/>
      <c r="N441" s="40"/>
      <c r="O441" s="42"/>
      <c r="P441" s="42"/>
      <c r="R441" s="42"/>
      <c r="S441" s="40"/>
      <c r="T441" s="40"/>
      <c r="U441" s="40"/>
      <c r="V441" s="40"/>
      <c r="W441" s="40"/>
      <c r="X441" s="42"/>
      <c r="Y441" s="42"/>
      <c r="AA441" s="42"/>
    </row>
    <row r="442" spans="2:27" ht="15.75" customHeight="1">
      <c r="B442" s="40"/>
      <c r="C442" s="40"/>
      <c r="D442" s="40"/>
      <c r="F442" s="40"/>
      <c r="G442" s="40"/>
      <c r="H442" s="40"/>
      <c r="I442" s="40"/>
      <c r="J442" s="40"/>
      <c r="K442" s="40"/>
      <c r="L442" s="40"/>
      <c r="M442" s="40"/>
      <c r="N442" s="40"/>
      <c r="O442" s="42"/>
      <c r="P442" s="42"/>
      <c r="R442" s="42"/>
      <c r="S442" s="40"/>
      <c r="T442" s="40"/>
      <c r="U442" s="40"/>
      <c r="V442" s="40"/>
      <c r="W442" s="40"/>
      <c r="X442" s="42"/>
      <c r="Y442" s="42"/>
      <c r="AA442" s="42"/>
    </row>
    <row r="443" spans="2:27" ht="15.75" customHeight="1">
      <c r="B443" s="40"/>
      <c r="C443" s="40"/>
      <c r="D443" s="40"/>
      <c r="F443" s="40"/>
      <c r="G443" s="40"/>
      <c r="H443" s="40"/>
      <c r="I443" s="40"/>
      <c r="J443" s="40"/>
      <c r="K443" s="40"/>
      <c r="L443" s="40"/>
      <c r="M443" s="40"/>
      <c r="N443" s="40"/>
      <c r="O443" s="42"/>
      <c r="P443" s="42"/>
      <c r="R443" s="42"/>
      <c r="S443" s="40"/>
      <c r="T443" s="40"/>
      <c r="U443" s="40"/>
      <c r="V443" s="40"/>
      <c r="W443" s="40"/>
      <c r="X443" s="42"/>
      <c r="Y443" s="42"/>
      <c r="AA443" s="42"/>
    </row>
    <row r="444" spans="2:27" ht="15.75" customHeight="1">
      <c r="B444" s="40"/>
      <c r="C444" s="40"/>
      <c r="D444" s="40"/>
      <c r="F444" s="40"/>
      <c r="G444" s="40"/>
      <c r="H444" s="40"/>
      <c r="I444" s="40"/>
      <c r="J444" s="40"/>
      <c r="K444" s="40"/>
      <c r="L444" s="40"/>
      <c r="M444" s="40"/>
      <c r="N444" s="40"/>
      <c r="O444" s="42"/>
      <c r="P444" s="42"/>
      <c r="R444" s="42"/>
      <c r="S444" s="40"/>
      <c r="T444" s="40"/>
      <c r="U444" s="40"/>
      <c r="V444" s="40"/>
      <c r="W444" s="40"/>
      <c r="X444" s="42"/>
      <c r="Y444" s="42"/>
      <c r="AA444" s="42"/>
    </row>
    <row r="445" spans="2:27" ht="15.75" customHeight="1">
      <c r="B445" s="40"/>
      <c r="C445" s="40"/>
      <c r="D445" s="40"/>
      <c r="F445" s="40"/>
      <c r="G445" s="40"/>
      <c r="H445" s="40"/>
      <c r="I445" s="40"/>
      <c r="J445" s="40"/>
      <c r="K445" s="40"/>
      <c r="L445" s="40"/>
      <c r="M445" s="40"/>
      <c r="N445" s="40"/>
      <c r="O445" s="42"/>
      <c r="P445" s="42"/>
      <c r="R445" s="42"/>
      <c r="S445" s="40"/>
      <c r="T445" s="40"/>
      <c r="U445" s="40"/>
      <c r="V445" s="40"/>
      <c r="W445" s="40"/>
      <c r="X445" s="42"/>
      <c r="Y445" s="42"/>
      <c r="AA445" s="42"/>
    </row>
    <row r="446" spans="2:27" ht="15.75" customHeight="1">
      <c r="B446" s="40"/>
      <c r="C446" s="40"/>
      <c r="D446" s="40"/>
      <c r="F446" s="40"/>
      <c r="G446" s="40"/>
      <c r="H446" s="40"/>
      <c r="I446" s="40"/>
      <c r="J446" s="40"/>
      <c r="K446" s="40"/>
      <c r="L446" s="40"/>
      <c r="M446" s="40"/>
      <c r="N446" s="40"/>
      <c r="O446" s="42"/>
      <c r="P446" s="42"/>
      <c r="R446" s="42"/>
      <c r="S446" s="40"/>
      <c r="T446" s="40"/>
      <c r="U446" s="40"/>
      <c r="V446" s="40"/>
      <c r="W446" s="40"/>
      <c r="X446" s="42"/>
      <c r="Y446" s="42"/>
      <c r="AA446" s="42"/>
    </row>
    <row r="447" spans="2:27" ht="15.75" customHeight="1">
      <c r="B447" s="40"/>
      <c r="C447" s="40"/>
      <c r="D447" s="40"/>
      <c r="F447" s="40"/>
      <c r="G447" s="40"/>
      <c r="H447" s="40"/>
      <c r="I447" s="40"/>
      <c r="J447" s="40"/>
      <c r="K447" s="40"/>
      <c r="L447" s="40"/>
      <c r="M447" s="40"/>
      <c r="N447" s="40"/>
      <c r="O447" s="42"/>
      <c r="P447" s="42"/>
      <c r="R447" s="42"/>
      <c r="S447" s="40"/>
      <c r="T447" s="40"/>
      <c r="U447" s="40"/>
      <c r="V447" s="40"/>
      <c r="W447" s="40"/>
      <c r="X447" s="42"/>
      <c r="Y447" s="42"/>
      <c r="AA447" s="42"/>
    </row>
    <row r="448" spans="2:27" ht="15.75" customHeight="1">
      <c r="B448" s="40"/>
      <c r="C448" s="40"/>
      <c r="D448" s="40"/>
      <c r="F448" s="40"/>
      <c r="G448" s="40"/>
      <c r="H448" s="40"/>
      <c r="I448" s="40"/>
      <c r="J448" s="40"/>
      <c r="K448" s="40"/>
      <c r="L448" s="40"/>
      <c r="M448" s="40"/>
      <c r="N448" s="40"/>
      <c r="O448" s="42"/>
      <c r="P448" s="42"/>
      <c r="R448" s="42"/>
      <c r="S448" s="40"/>
      <c r="T448" s="40"/>
      <c r="U448" s="40"/>
      <c r="V448" s="40"/>
      <c r="W448" s="40"/>
      <c r="X448" s="42"/>
      <c r="Y448" s="42"/>
      <c r="AA448" s="42"/>
    </row>
    <row r="449" spans="2:27" ht="15.75" customHeight="1">
      <c r="B449" s="40"/>
      <c r="C449" s="40"/>
      <c r="D449" s="40"/>
      <c r="F449" s="40"/>
      <c r="G449" s="40"/>
      <c r="H449" s="40"/>
      <c r="I449" s="40"/>
      <c r="J449" s="40"/>
      <c r="K449" s="40"/>
      <c r="L449" s="40"/>
      <c r="M449" s="40"/>
      <c r="N449" s="40"/>
      <c r="O449" s="42"/>
      <c r="P449" s="42"/>
      <c r="R449" s="42"/>
      <c r="S449" s="40"/>
      <c r="T449" s="40"/>
      <c r="U449" s="40"/>
      <c r="V449" s="40"/>
      <c r="W449" s="40"/>
      <c r="X449" s="42"/>
      <c r="Y449" s="42"/>
      <c r="AA449" s="42"/>
    </row>
    <row r="450" spans="2:27" ht="15.75" customHeight="1">
      <c r="B450" s="40"/>
      <c r="C450" s="40"/>
      <c r="D450" s="40"/>
      <c r="F450" s="40"/>
      <c r="G450" s="40"/>
      <c r="H450" s="40"/>
      <c r="I450" s="40"/>
      <c r="J450" s="40"/>
      <c r="K450" s="40"/>
      <c r="L450" s="40"/>
      <c r="M450" s="40"/>
      <c r="N450" s="40"/>
      <c r="O450" s="42"/>
      <c r="P450" s="42"/>
      <c r="R450" s="42"/>
      <c r="S450" s="40"/>
      <c r="T450" s="40"/>
      <c r="U450" s="40"/>
      <c r="V450" s="40"/>
      <c r="W450" s="40"/>
      <c r="X450" s="42"/>
      <c r="Y450" s="42"/>
      <c r="AA450" s="42"/>
    </row>
    <row r="451" spans="2:27" ht="15.75" customHeight="1">
      <c r="B451" s="40"/>
      <c r="C451" s="40"/>
      <c r="D451" s="40"/>
      <c r="F451" s="40"/>
      <c r="G451" s="40"/>
      <c r="H451" s="40"/>
      <c r="I451" s="40"/>
      <c r="J451" s="40"/>
      <c r="K451" s="40"/>
      <c r="L451" s="40"/>
      <c r="M451" s="40"/>
      <c r="N451" s="40"/>
      <c r="O451" s="42"/>
      <c r="P451" s="42"/>
      <c r="R451" s="42"/>
      <c r="S451" s="40"/>
      <c r="T451" s="40"/>
      <c r="U451" s="40"/>
      <c r="V451" s="40"/>
      <c r="W451" s="40"/>
      <c r="X451" s="42"/>
      <c r="Y451" s="42"/>
      <c r="AA451" s="42"/>
    </row>
    <row r="452" spans="2:27" ht="15.75" customHeight="1">
      <c r="B452" s="40"/>
      <c r="C452" s="40"/>
      <c r="D452" s="40"/>
      <c r="F452" s="40"/>
      <c r="G452" s="40"/>
      <c r="H452" s="40"/>
      <c r="I452" s="40"/>
      <c r="J452" s="40"/>
      <c r="K452" s="40"/>
      <c r="L452" s="40"/>
      <c r="M452" s="40"/>
      <c r="N452" s="40"/>
      <c r="O452" s="42"/>
      <c r="P452" s="42"/>
      <c r="R452" s="42"/>
      <c r="S452" s="40"/>
      <c r="T452" s="40"/>
      <c r="U452" s="40"/>
      <c r="V452" s="40"/>
      <c r="W452" s="40"/>
      <c r="X452" s="42"/>
      <c r="Y452" s="42"/>
      <c r="AA452" s="42"/>
    </row>
    <row r="453" spans="2:27" ht="15.75" customHeight="1">
      <c r="B453" s="40"/>
      <c r="C453" s="40"/>
      <c r="D453" s="40"/>
      <c r="F453" s="40"/>
      <c r="G453" s="40"/>
      <c r="H453" s="40"/>
      <c r="I453" s="40"/>
      <c r="J453" s="40"/>
      <c r="K453" s="40"/>
      <c r="L453" s="40"/>
      <c r="M453" s="40"/>
      <c r="N453" s="40"/>
      <c r="O453" s="42"/>
      <c r="P453" s="42"/>
      <c r="R453" s="42"/>
      <c r="S453" s="40"/>
      <c r="T453" s="40"/>
      <c r="U453" s="40"/>
      <c r="V453" s="40"/>
      <c r="W453" s="40"/>
      <c r="X453" s="42"/>
      <c r="Y453" s="42"/>
      <c r="AA453" s="42"/>
    </row>
    <row r="454" spans="2:27" ht="15.75" customHeight="1">
      <c r="B454" s="40"/>
      <c r="C454" s="40"/>
      <c r="D454" s="40"/>
      <c r="F454" s="40"/>
      <c r="G454" s="40"/>
      <c r="H454" s="40"/>
      <c r="I454" s="40"/>
      <c r="J454" s="40"/>
      <c r="K454" s="40"/>
      <c r="L454" s="40"/>
      <c r="M454" s="40"/>
      <c r="N454" s="40"/>
      <c r="O454" s="42"/>
      <c r="P454" s="42"/>
      <c r="R454" s="42"/>
      <c r="S454" s="40"/>
      <c r="T454" s="40"/>
      <c r="U454" s="40"/>
      <c r="V454" s="40"/>
      <c r="W454" s="40"/>
      <c r="X454" s="42"/>
      <c r="Y454" s="42"/>
      <c r="AA454" s="42"/>
    </row>
    <row r="455" spans="2:27" ht="15.75" customHeight="1">
      <c r="B455" s="40"/>
      <c r="C455" s="40"/>
      <c r="D455" s="40"/>
      <c r="F455" s="40"/>
      <c r="G455" s="40"/>
      <c r="H455" s="40"/>
      <c r="I455" s="40"/>
      <c r="J455" s="40"/>
      <c r="K455" s="40"/>
      <c r="L455" s="40"/>
      <c r="M455" s="40"/>
      <c r="N455" s="40"/>
      <c r="O455" s="42"/>
      <c r="P455" s="42"/>
      <c r="R455" s="42"/>
      <c r="S455" s="40"/>
      <c r="T455" s="40"/>
      <c r="U455" s="40"/>
      <c r="V455" s="40"/>
      <c r="W455" s="40"/>
      <c r="X455" s="42"/>
      <c r="Y455" s="42"/>
      <c r="AA455" s="42"/>
    </row>
    <row r="456" spans="2:27" ht="15.75" customHeight="1">
      <c r="B456" s="40"/>
      <c r="C456" s="40"/>
      <c r="D456" s="40"/>
      <c r="F456" s="40"/>
      <c r="G456" s="40"/>
      <c r="H456" s="40"/>
      <c r="I456" s="40"/>
      <c r="J456" s="40"/>
      <c r="K456" s="40"/>
      <c r="L456" s="40"/>
      <c r="M456" s="40"/>
      <c r="N456" s="40"/>
      <c r="O456" s="42"/>
      <c r="P456" s="42"/>
      <c r="R456" s="42"/>
      <c r="S456" s="40"/>
      <c r="T456" s="40"/>
      <c r="U456" s="40"/>
      <c r="V456" s="40"/>
      <c r="W456" s="40"/>
      <c r="X456" s="42"/>
      <c r="Y456" s="42"/>
      <c r="AA456" s="42"/>
    </row>
    <row r="457" spans="2:27" ht="15.75" customHeight="1">
      <c r="B457" s="40"/>
      <c r="C457" s="40"/>
      <c r="D457" s="40"/>
      <c r="F457" s="40"/>
      <c r="G457" s="40"/>
      <c r="H457" s="40"/>
      <c r="I457" s="40"/>
      <c r="J457" s="40"/>
      <c r="K457" s="40"/>
      <c r="L457" s="40"/>
      <c r="M457" s="40"/>
      <c r="N457" s="40"/>
      <c r="O457" s="42"/>
      <c r="P457" s="42"/>
      <c r="R457" s="42"/>
      <c r="S457" s="40"/>
      <c r="T457" s="40"/>
      <c r="U457" s="40"/>
      <c r="V457" s="40"/>
      <c r="W457" s="40"/>
      <c r="X457" s="42"/>
      <c r="Y457" s="42"/>
      <c r="AA457" s="42"/>
    </row>
    <row r="458" spans="2:27" ht="15.75" customHeight="1">
      <c r="B458" s="40"/>
      <c r="C458" s="40"/>
      <c r="D458" s="40"/>
      <c r="F458" s="40"/>
      <c r="G458" s="40"/>
      <c r="H458" s="40"/>
      <c r="I458" s="40"/>
      <c r="J458" s="40"/>
      <c r="K458" s="40"/>
      <c r="L458" s="40"/>
      <c r="M458" s="40"/>
      <c r="N458" s="40"/>
      <c r="O458" s="42"/>
      <c r="P458" s="42"/>
      <c r="R458" s="42"/>
      <c r="S458" s="40"/>
      <c r="T458" s="40"/>
      <c r="U458" s="40"/>
      <c r="V458" s="40"/>
      <c r="W458" s="40"/>
      <c r="X458" s="42"/>
      <c r="Y458" s="42"/>
      <c r="AA458" s="42"/>
    </row>
    <row r="459" spans="2:27" ht="15.75" customHeight="1">
      <c r="B459" s="40"/>
      <c r="C459" s="40"/>
      <c r="D459" s="40"/>
      <c r="F459" s="40"/>
      <c r="G459" s="40"/>
      <c r="H459" s="40"/>
      <c r="I459" s="40"/>
      <c r="J459" s="40"/>
      <c r="K459" s="40"/>
      <c r="L459" s="40"/>
      <c r="M459" s="40"/>
      <c r="N459" s="40"/>
      <c r="O459" s="42"/>
      <c r="P459" s="42"/>
      <c r="R459" s="42"/>
      <c r="S459" s="40"/>
      <c r="T459" s="40"/>
      <c r="U459" s="40"/>
      <c r="V459" s="40"/>
      <c r="W459" s="40"/>
      <c r="X459" s="42"/>
      <c r="Y459" s="42"/>
      <c r="AA459" s="42"/>
    </row>
    <row r="460" spans="2:27" ht="15.75" customHeight="1">
      <c r="B460" s="40"/>
      <c r="C460" s="40"/>
      <c r="D460" s="40"/>
      <c r="F460" s="40"/>
      <c r="G460" s="40"/>
      <c r="H460" s="40"/>
      <c r="I460" s="40"/>
      <c r="J460" s="40"/>
      <c r="K460" s="40"/>
      <c r="L460" s="40"/>
      <c r="M460" s="40"/>
      <c r="N460" s="40"/>
      <c r="O460" s="42"/>
      <c r="P460" s="42"/>
      <c r="R460" s="42"/>
      <c r="S460" s="40"/>
      <c r="T460" s="40"/>
      <c r="U460" s="40"/>
      <c r="V460" s="40"/>
      <c r="W460" s="40"/>
      <c r="X460" s="42"/>
      <c r="Y460" s="42"/>
      <c r="AA460" s="42"/>
    </row>
    <row r="461" spans="2:27" ht="15.75" customHeight="1">
      <c r="B461" s="40"/>
      <c r="C461" s="40"/>
      <c r="D461" s="40"/>
      <c r="F461" s="40"/>
      <c r="G461" s="40"/>
      <c r="H461" s="40"/>
      <c r="I461" s="40"/>
      <c r="J461" s="40"/>
      <c r="K461" s="40"/>
      <c r="L461" s="40"/>
      <c r="M461" s="40"/>
      <c r="N461" s="40"/>
      <c r="O461" s="42"/>
      <c r="P461" s="42"/>
      <c r="R461" s="42"/>
      <c r="S461" s="40"/>
      <c r="T461" s="40"/>
      <c r="U461" s="40"/>
      <c r="V461" s="40"/>
      <c r="W461" s="40"/>
      <c r="X461" s="42"/>
      <c r="Y461" s="42"/>
      <c r="AA461" s="42"/>
    </row>
    <row r="462" spans="2:27" ht="15.75" customHeight="1">
      <c r="B462" s="40"/>
      <c r="C462" s="40"/>
      <c r="D462" s="40"/>
      <c r="F462" s="40"/>
      <c r="G462" s="40"/>
      <c r="H462" s="40"/>
      <c r="I462" s="40"/>
      <c r="J462" s="40"/>
      <c r="K462" s="40"/>
      <c r="L462" s="40"/>
      <c r="M462" s="40"/>
      <c r="N462" s="40"/>
      <c r="O462" s="42"/>
      <c r="P462" s="42"/>
      <c r="R462" s="42"/>
      <c r="S462" s="40"/>
      <c r="T462" s="40"/>
      <c r="U462" s="40"/>
      <c r="V462" s="40"/>
      <c r="W462" s="40"/>
      <c r="X462" s="42"/>
      <c r="Y462" s="42"/>
      <c r="AA462" s="42"/>
    </row>
    <row r="463" spans="2:27" ht="15.75" customHeight="1">
      <c r="B463" s="40"/>
      <c r="C463" s="40"/>
      <c r="D463" s="40"/>
      <c r="F463" s="40"/>
      <c r="G463" s="40"/>
      <c r="H463" s="40"/>
      <c r="I463" s="40"/>
      <c r="J463" s="40"/>
      <c r="K463" s="40"/>
      <c r="L463" s="40"/>
      <c r="M463" s="40"/>
      <c r="N463" s="40"/>
      <c r="O463" s="42"/>
      <c r="P463" s="42"/>
      <c r="R463" s="42"/>
      <c r="S463" s="40"/>
      <c r="T463" s="40"/>
      <c r="U463" s="40"/>
      <c r="V463" s="40"/>
      <c r="W463" s="40"/>
      <c r="X463" s="42"/>
      <c r="Y463" s="42"/>
      <c r="AA463" s="42"/>
    </row>
    <row r="464" spans="2:27" ht="15.75" customHeight="1">
      <c r="B464" s="40"/>
      <c r="C464" s="40"/>
      <c r="D464" s="40"/>
      <c r="F464" s="40"/>
      <c r="G464" s="40"/>
      <c r="H464" s="40"/>
      <c r="I464" s="40"/>
      <c r="J464" s="40"/>
      <c r="K464" s="40"/>
      <c r="L464" s="40"/>
      <c r="M464" s="40"/>
      <c r="N464" s="40"/>
      <c r="O464" s="42"/>
      <c r="P464" s="42"/>
      <c r="R464" s="42"/>
      <c r="S464" s="40"/>
      <c r="T464" s="40"/>
      <c r="U464" s="40"/>
      <c r="V464" s="40"/>
      <c r="W464" s="40"/>
      <c r="X464" s="42"/>
      <c r="Y464" s="42"/>
      <c r="AA464" s="42"/>
    </row>
    <row r="465" spans="2:27" ht="15.75" customHeight="1">
      <c r="B465" s="40"/>
      <c r="C465" s="40"/>
      <c r="D465" s="40"/>
      <c r="F465" s="40"/>
      <c r="G465" s="40"/>
      <c r="H465" s="40"/>
      <c r="I465" s="40"/>
      <c r="J465" s="40"/>
      <c r="K465" s="40"/>
      <c r="L465" s="40"/>
      <c r="M465" s="40"/>
      <c r="N465" s="40"/>
      <c r="O465" s="42"/>
      <c r="P465" s="42"/>
      <c r="R465" s="42"/>
      <c r="S465" s="40"/>
      <c r="T465" s="40"/>
      <c r="U465" s="40"/>
      <c r="V465" s="40"/>
      <c r="W465" s="40"/>
      <c r="X465" s="42"/>
      <c r="Y465" s="42"/>
      <c r="AA465" s="42"/>
    </row>
    <row r="466" spans="2:27" ht="15.75" customHeight="1">
      <c r="B466" s="40"/>
      <c r="C466" s="40"/>
      <c r="D466" s="40"/>
      <c r="F466" s="40"/>
      <c r="G466" s="40"/>
      <c r="H466" s="40"/>
      <c r="I466" s="40"/>
      <c r="J466" s="40"/>
      <c r="K466" s="40"/>
      <c r="L466" s="40"/>
      <c r="M466" s="40"/>
      <c r="N466" s="40"/>
      <c r="O466" s="42"/>
      <c r="P466" s="42"/>
      <c r="R466" s="42"/>
      <c r="S466" s="40"/>
      <c r="T466" s="40"/>
      <c r="U466" s="40"/>
      <c r="V466" s="40"/>
      <c r="W466" s="40"/>
      <c r="X466" s="42"/>
      <c r="Y466" s="42"/>
      <c r="AA466" s="42"/>
    </row>
    <row r="467" spans="2:27" ht="15.75" customHeight="1">
      <c r="B467" s="40"/>
      <c r="C467" s="40"/>
      <c r="D467" s="40"/>
      <c r="F467" s="40"/>
      <c r="G467" s="40"/>
      <c r="H467" s="40"/>
      <c r="I467" s="40"/>
      <c r="J467" s="40"/>
      <c r="K467" s="40"/>
      <c r="L467" s="40"/>
      <c r="M467" s="40"/>
      <c r="N467" s="40"/>
      <c r="O467" s="42"/>
      <c r="P467" s="42"/>
      <c r="R467" s="42"/>
      <c r="S467" s="40"/>
      <c r="T467" s="40"/>
      <c r="U467" s="40"/>
      <c r="V467" s="40"/>
      <c r="W467" s="40"/>
      <c r="X467" s="42"/>
      <c r="Y467" s="42"/>
      <c r="AA467" s="42"/>
    </row>
    <row r="468" spans="2:27" ht="15.75" customHeight="1">
      <c r="B468" s="40"/>
      <c r="C468" s="40"/>
      <c r="D468" s="40"/>
      <c r="F468" s="40"/>
      <c r="G468" s="40"/>
      <c r="H468" s="40"/>
      <c r="I468" s="40"/>
      <c r="J468" s="40"/>
      <c r="K468" s="40"/>
      <c r="L468" s="40"/>
      <c r="M468" s="40"/>
      <c r="N468" s="40"/>
      <c r="O468" s="42"/>
      <c r="P468" s="42"/>
      <c r="R468" s="42"/>
      <c r="S468" s="40"/>
      <c r="T468" s="40"/>
      <c r="U468" s="40"/>
      <c r="V468" s="40"/>
      <c r="W468" s="40"/>
      <c r="X468" s="42"/>
      <c r="Y468" s="42"/>
      <c r="AA468" s="42"/>
    </row>
    <row r="469" spans="2:27" ht="15.75" customHeight="1">
      <c r="B469" s="40"/>
      <c r="C469" s="40"/>
      <c r="D469" s="40"/>
      <c r="F469" s="40"/>
      <c r="G469" s="40"/>
      <c r="H469" s="40"/>
      <c r="I469" s="40"/>
      <c r="J469" s="40"/>
      <c r="K469" s="40"/>
      <c r="L469" s="40"/>
      <c r="M469" s="40"/>
      <c r="N469" s="40"/>
      <c r="O469" s="42"/>
      <c r="P469" s="42"/>
      <c r="R469" s="42"/>
      <c r="S469" s="40"/>
      <c r="T469" s="40"/>
      <c r="U469" s="40"/>
      <c r="V469" s="40"/>
      <c r="W469" s="40"/>
      <c r="X469" s="42"/>
      <c r="Y469" s="42"/>
      <c r="AA469" s="42"/>
    </row>
    <row r="470" spans="2:27" ht="15.75" customHeight="1">
      <c r="B470" s="40"/>
      <c r="C470" s="40"/>
      <c r="D470" s="40"/>
      <c r="F470" s="40"/>
      <c r="G470" s="40"/>
      <c r="H470" s="40"/>
      <c r="I470" s="40"/>
      <c r="J470" s="40"/>
      <c r="K470" s="40"/>
      <c r="L470" s="40"/>
      <c r="M470" s="40"/>
      <c r="N470" s="40"/>
      <c r="O470" s="42"/>
      <c r="P470" s="42"/>
      <c r="R470" s="42"/>
      <c r="S470" s="40"/>
      <c r="T470" s="40"/>
      <c r="U470" s="40"/>
      <c r="V470" s="40"/>
      <c r="W470" s="40"/>
      <c r="X470" s="42"/>
      <c r="Y470" s="42"/>
      <c r="AA470" s="42"/>
    </row>
    <row r="471" spans="2:27" ht="15.75" customHeight="1">
      <c r="B471" s="40"/>
      <c r="C471" s="40"/>
      <c r="D471" s="40"/>
      <c r="F471" s="40"/>
      <c r="G471" s="40"/>
      <c r="H471" s="40"/>
      <c r="I471" s="40"/>
      <c r="J471" s="40"/>
      <c r="K471" s="40"/>
      <c r="L471" s="40"/>
      <c r="M471" s="40"/>
      <c r="N471" s="40"/>
      <c r="O471" s="42"/>
      <c r="P471" s="42"/>
      <c r="R471" s="42"/>
      <c r="S471" s="40"/>
      <c r="T471" s="40"/>
      <c r="U471" s="40"/>
      <c r="V471" s="40"/>
      <c r="W471" s="40"/>
      <c r="X471" s="42"/>
      <c r="Y471" s="42"/>
      <c r="AA471" s="42"/>
    </row>
    <row r="472" spans="2:27" ht="15.75" customHeight="1">
      <c r="B472" s="40"/>
      <c r="C472" s="40"/>
      <c r="D472" s="40"/>
      <c r="F472" s="40"/>
      <c r="G472" s="40"/>
      <c r="H472" s="40"/>
      <c r="I472" s="40"/>
      <c r="J472" s="40"/>
      <c r="K472" s="40"/>
      <c r="L472" s="40"/>
      <c r="M472" s="40"/>
      <c r="N472" s="40"/>
      <c r="O472" s="42"/>
      <c r="P472" s="42"/>
      <c r="R472" s="42"/>
      <c r="S472" s="40"/>
      <c r="T472" s="40"/>
      <c r="U472" s="40"/>
      <c r="V472" s="40"/>
      <c r="W472" s="40"/>
      <c r="X472" s="42"/>
      <c r="Y472" s="42"/>
      <c r="AA472" s="42"/>
    </row>
    <row r="473" spans="2:27" ht="15.75" customHeight="1">
      <c r="B473" s="40"/>
      <c r="C473" s="40"/>
      <c r="D473" s="40"/>
      <c r="F473" s="40"/>
      <c r="G473" s="40"/>
      <c r="H473" s="40"/>
      <c r="I473" s="40"/>
      <c r="J473" s="40"/>
      <c r="K473" s="40"/>
      <c r="L473" s="40"/>
      <c r="M473" s="40"/>
      <c r="N473" s="40"/>
      <c r="O473" s="42"/>
      <c r="P473" s="42"/>
      <c r="R473" s="42"/>
      <c r="S473" s="40"/>
      <c r="T473" s="40"/>
      <c r="U473" s="40"/>
      <c r="V473" s="40"/>
      <c r="W473" s="40"/>
      <c r="X473" s="42"/>
      <c r="Y473" s="42"/>
      <c r="AA473" s="42"/>
    </row>
    <row r="474" spans="2:27" ht="15.75" customHeight="1">
      <c r="B474" s="40"/>
      <c r="C474" s="40"/>
      <c r="D474" s="40"/>
      <c r="F474" s="40"/>
      <c r="G474" s="40"/>
      <c r="H474" s="40"/>
      <c r="I474" s="40"/>
      <c r="J474" s="40"/>
      <c r="K474" s="40"/>
      <c r="L474" s="40"/>
      <c r="M474" s="40"/>
      <c r="N474" s="40"/>
      <c r="O474" s="42"/>
      <c r="P474" s="42"/>
      <c r="R474" s="42"/>
      <c r="S474" s="40"/>
      <c r="T474" s="40"/>
      <c r="U474" s="40"/>
      <c r="V474" s="40"/>
      <c r="W474" s="40"/>
      <c r="X474" s="42"/>
      <c r="Y474" s="42"/>
      <c r="AA474" s="42"/>
    </row>
    <row r="475" spans="2:27" ht="15.75" customHeight="1">
      <c r="B475" s="40"/>
      <c r="C475" s="40"/>
      <c r="D475" s="40"/>
      <c r="F475" s="40"/>
      <c r="G475" s="40"/>
      <c r="H475" s="40"/>
      <c r="I475" s="40"/>
      <c r="J475" s="40"/>
      <c r="K475" s="40"/>
      <c r="L475" s="40"/>
      <c r="M475" s="40"/>
      <c r="N475" s="40"/>
      <c r="O475" s="42"/>
      <c r="P475" s="42"/>
      <c r="R475" s="42"/>
      <c r="S475" s="40"/>
      <c r="T475" s="40"/>
      <c r="U475" s="40"/>
      <c r="V475" s="40"/>
      <c r="W475" s="40"/>
      <c r="X475" s="42"/>
      <c r="Y475" s="42"/>
      <c r="AA475" s="42"/>
    </row>
    <row r="476" spans="2:27" ht="15.75" customHeight="1">
      <c r="B476" s="40"/>
      <c r="C476" s="40"/>
      <c r="D476" s="40"/>
      <c r="F476" s="40"/>
      <c r="G476" s="40"/>
      <c r="H476" s="40"/>
      <c r="I476" s="40"/>
      <c r="J476" s="40"/>
      <c r="K476" s="40"/>
      <c r="L476" s="40"/>
      <c r="M476" s="40"/>
      <c r="N476" s="40"/>
      <c r="O476" s="42"/>
      <c r="P476" s="42"/>
      <c r="R476" s="42"/>
      <c r="S476" s="40"/>
      <c r="T476" s="40"/>
      <c r="U476" s="40"/>
      <c r="V476" s="40"/>
      <c r="W476" s="40"/>
      <c r="X476" s="42"/>
      <c r="Y476" s="42"/>
      <c r="AA476" s="42"/>
    </row>
    <row r="477" spans="2:27" ht="15.75" customHeight="1">
      <c r="B477" s="40"/>
      <c r="C477" s="40"/>
      <c r="D477" s="40"/>
      <c r="F477" s="40"/>
      <c r="G477" s="40"/>
      <c r="H477" s="40"/>
      <c r="I477" s="40"/>
      <c r="J477" s="40"/>
      <c r="K477" s="40"/>
      <c r="L477" s="40"/>
      <c r="M477" s="40"/>
      <c r="N477" s="40"/>
      <c r="O477" s="42"/>
      <c r="P477" s="42"/>
      <c r="R477" s="42"/>
      <c r="S477" s="40"/>
      <c r="T477" s="40"/>
      <c r="U477" s="40"/>
      <c r="V477" s="40"/>
      <c r="W477" s="40"/>
      <c r="X477" s="42"/>
      <c r="Y477" s="42"/>
      <c r="AA477" s="42"/>
    </row>
    <row r="478" spans="2:27" ht="15.75" customHeight="1">
      <c r="B478" s="40"/>
      <c r="C478" s="40"/>
      <c r="D478" s="40"/>
      <c r="F478" s="40"/>
      <c r="G478" s="40"/>
      <c r="H478" s="40"/>
      <c r="I478" s="40"/>
      <c r="J478" s="40"/>
      <c r="K478" s="40"/>
      <c r="L478" s="40"/>
      <c r="M478" s="40"/>
      <c r="N478" s="40"/>
      <c r="O478" s="42"/>
      <c r="P478" s="42"/>
      <c r="R478" s="42"/>
      <c r="S478" s="40"/>
      <c r="T478" s="40"/>
      <c r="U478" s="40"/>
      <c r="V478" s="40"/>
      <c r="W478" s="40"/>
      <c r="X478" s="42"/>
      <c r="Y478" s="42"/>
      <c r="AA478" s="42"/>
    </row>
    <row r="479" spans="2:27" ht="15.75" customHeight="1">
      <c r="B479" s="40"/>
      <c r="C479" s="40"/>
      <c r="D479" s="40"/>
      <c r="F479" s="40"/>
      <c r="G479" s="40"/>
      <c r="H479" s="40"/>
      <c r="I479" s="40"/>
      <c r="J479" s="40"/>
      <c r="K479" s="40"/>
      <c r="L479" s="40"/>
      <c r="M479" s="40"/>
      <c r="N479" s="40"/>
      <c r="O479" s="42"/>
      <c r="P479" s="42"/>
      <c r="R479" s="42"/>
      <c r="S479" s="40"/>
      <c r="T479" s="40"/>
      <c r="U479" s="40"/>
      <c r="V479" s="40"/>
      <c r="W479" s="40"/>
      <c r="X479" s="42"/>
      <c r="Y479" s="42"/>
      <c r="AA479" s="42"/>
    </row>
    <row r="480" spans="2:27" ht="15.75" customHeight="1">
      <c r="B480" s="40"/>
      <c r="C480" s="40"/>
      <c r="D480" s="40"/>
      <c r="F480" s="40"/>
      <c r="G480" s="40"/>
      <c r="H480" s="40"/>
      <c r="I480" s="40"/>
      <c r="J480" s="40"/>
      <c r="K480" s="40"/>
      <c r="L480" s="40"/>
      <c r="M480" s="40"/>
      <c r="N480" s="40"/>
      <c r="O480" s="42"/>
      <c r="P480" s="42"/>
      <c r="R480" s="42"/>
      <c r="S480" s="40"/>
      <c r="T480" s="40"/>
      <c r="U480" s="40"/>
      <c r="V480" s="40"/>
      <c r="W480" s="40"/>
      <c r="X480" s="42"/>
      <c r="Y480" s="42"/>
      <c r="AA480" s="42"/>
    </row>
    <row r="481" spans="2:27" ht="15.75" customHeight="1">
      <c r="B481" s="40"/>
      <c r="C481" s="40"/>
      <c r="D481" s="40"/>
      <c r="F481" s="40"/>
      <c r="G481" s="40"/>
      <c r="H481" s="40"/>
      <c r="I481" s="40"/>
      <c r="J481" s="40"/>
      <c r="K481" s="40"/>
      <c r="L481" s="40"/>
      <c r="M481" s="40"/>
      <c r="N481" s="40"/>
      <c r="O481" s="42"/>
      <c r="P481" s="42"/>
      <c r="R481" s="42"/>
      <c r="S481" s="40"/>
      <c r="T481" s="40"/>
      <c r="U481" s="40"/>
      <c r="V481" s="40"/>
      <c r="W481" s="40"/>
      <c r="X481" s="42"/>
      <c r="Y481" s="42"/>
      <c r="AA481" s="42"/>
    </row>
    <row r="482" spans="2:27" ht="15.75" customHeight="1">
      <c r="B482" s="40"/>
      <c r="C482" s="40"/>
      <c r="D482" s="40"/>
      <c r="F482" s="40"/>
      <c r="G482" s="40"/>
      <c r="H482" s="40"/>
      <c r="I482" s="40"/>
      <c r="J482" s="40"/>
      <c r="K482" s="40"/>
      <c r="L482" s="40"/>
      <c r="M482" s="40"/>
      <c r="N482" s="40"/>
      <c r="O482" s="42"/>
      <c r="P482" s="42"/>
      <c r="R482" s="42"/>
      <c r="S482" s="40"/>
      <c r="T482" s="40"/>
      <c r="U482" s="40"/>
      <c r="V482" s="40"/>
      <c r="W482" s="40"/>
      <c r="X482" s="42"/>
      <c r="Y482" s="42"/>
      <c r="AA482" s="42"/>
    </row>
    <row r="483" spans="2:27" ht="15.75" customHeight="1">
      <c r="B483" s="40"/>
      <c r="C483" s="40"/>
      <c r="D483" s="40"/>
      <c r="F483" s="40"/>
      <c r="G483" s="40"/>
      <c r="H483" s="40"/>
      <c r="I483" s="40"/>
      <c r="J483" s="40"/>
      <c r="K483" s="40"/>
      <c r="L483" s="40"/>
      <c r="M483" s="40"/>
      <c r="N483" s="40"/>
      <c r="O483" s="42"/>
      <c r="P483" s="42"/>
      <c r="R483" s="42"/>
      <c r="S483" s="40"/>
      <c r="T483" s="40"/>
      <c r="U483" s="40"/>
      <c r="V483" s="40"/>
      <c r="W483" s="40"/>
      <c r="X483" s="42"/>
      <c r="Y483" s="42"/>
      <c r="AA483" s="42"/>
    </row>
    <row r="484" spans="2:27" ht="15.75" customHeight="1">
      <c r="B484" s="40"/>
      <c r="C484" s="40"/>
      <c r="D484" s="40"/>
      <c r="F484" s="40"/>
      <c r="G484" s="40"/>
      <c r="H484" s="40"/>
      <c r="I484" s="40"/>
      <c r="J484" s="40"/>
      <c r="K484" s="40"/>
      <c r="L484" s="40"/>
      <c r="M484" s="40"/>
      <c r="N484" s="40"/>
      <c r="O484" s="42"/>
      <c r="P484" s="42"/>
      <c r="R484" s="42"/>
      <c r="S484" s="40"/>
      <c r="T484" s="40"/>
      <c r="U484" s="40"/>
      <c r="V484" s="40"/>
      <c r="W484" s="40"/>
      <c r="X484" s="42"/>
      <c r="Y484" s="42"/>
      <c r="AA484" s="42"/>
    </row>
    <row r="485" spans="2:27" ht="15.75" customHeight="1">
      <c r="B485" s="40"/>
      <c r="C485" s="40"/>
      <c r="D485" s="40"/>
      <c r="F485" s="40"/>
      <c r="G485" s="40"/>
      <c r="H485" s="40"/>
      <c r="I485" s="40"/>
      <c r="J485" s="40"/>
      <c r="K485" s="40"/>
      <c r="L485" s="40"/>
      <c r="M485" s="40"/>
      <c r="N485" s="40"/>
      <c r="O485" s="42"/>
      <c r="P485" s="42"/>
      <c r="R485" s="42"/>
      <c r="S485" s="40"/>
      <c r="T485" s="40"/>
      <c r="U485" s="40"/>
      <c r="V485" s="40"/>
      <c r="W485" s="40"/>
      <c r="X485" s="42"/>
      <c r="Y485" s="42"/>
      <c r="AA485" s="42"/>
    </row>
    <row r="486" spans="2:27" ht="15.75" customHeight="1">
      <c r="B486" s="40"/>
      <c r="C486" s="40"/>
      <c r="D486" s="40"/>
      <c r="F486" s="40"/>
      <c r="G486" s="40"/>
      <c r="H486" s="40"/>
      <c r="I486" s="40"/>
      <c r="J486" s="40"/>
      <c r="K486" s="40"/>
      <c r="L486" s="40"/>
      <c r="M486" s="40"/>
      <c r="N486" s="40"/>
      <c r="O486" s="42"/>
      <c r="P486" s="42"/>
      <c r="R486" s="42"/>
      <c r="S486" s="40"/>
      <c r="T486" s="40"/>
      <c r="U486" s="40"/>
      <c r="V486" s="40"/>
      <c r="W486" s="40"/>
      <c r="X486" s="42"/>
      <c r="Y486" s="42"/>
      <c r="AA486" s="42"/>
    </row>
    <row r="487" spans="2:27" ht="15.75" customHeight="1">
      <c r="B487" s="40"/>
      <c r="C487" s="40"/>
      <c r="D487" s="40"/>
      <c r="F487" s="40"/>
      <c r="G487" s="40"/>
      <c r="H487" s="40"/>
      <c r="I487" s="40"/>
      <c r="J487" s="40"/>
      <c r="K487" s="40"/>
      <c r="L487" s="40"/>
      <c r="M487" s="40"/>
      <c r="N487" s="40"/>
      <c r="O487" s="42"/>
      <c r="P487" s="42"/>
      <c r="R487" s="42"/>
      <c r="S487" s="40"/>
      <c r="T487" s="40"/>
      <c r="U487" s="40"/>
      <c r="V487" s="40"/>
      <c r="W487" s="40"/>
      <c r="X487" s="42"/>
      <c r="Y487" s="42"/>
      <c r="AA487" s="42"/>
    </row>
    <row r="488" spans="2:27" ht="15.75" customHeight="1">
      <c r="B488" s="40"/>
      <c r="C488" s="40"/>
      <c r="D488" s="40"/>
      <c r="F488" s="40"/>
      <c r="G488" s="40"/>
      <c r="H488" s="40"/>
      <c r="I488" s="40"/>
      <c r="J488" s="40"/>
      <c r="K488" s="40"/>
      <c r="L488" s="40"/>
      <c r="M488" s="40"/>
      <c r="N488" s="40"/>
      <c r="O488" s="42"/>
      <c r="P488" s="42"/>
      <c r="R488" s="42"/>
      <c r="S488" s="40"/>
      <c r="T488" s="40"/>
      <c r="U488" s="40"/>
      <c r="V488" s="40"/>
      <c r="W488" s="40"/>
      <c r="X488" s="42"/>
      <c r="Y488" s="42"/>
      <c r="AA488" s="42"/>
    </row>
    <row r="489" spans="2:27" ht="15.75" customHeight="1">
      <c r="B489" s="40"/>
      <c r="C489" s="40"/>
      <c r="D489" s="40"/>
      <c r="F489" s="40"/>
      <c r="G489" s="40"/>
      <c r="H489" s="40"/>
      <c r="I489" s="40"/>
      <c r="J489" s="40"/>
      <c r="K489" s="40"/>
      <c r="L489" s="40"/>
      <c r="M489" s="40"/>
      <c r="N489" s="40"/>
      <c r="O489" s="42"/>
      <c r="P489" s="42"/>
      <c r="R489" s="42"/>
      <c r="S489" s="40"/>
      <c r="T489" s="40"/>
      <c r="U489" s="40"/>
      <c r="V489" s="40"/>
      <c r="W489" s="40"/>
      <c r="X489" s="42"/>
      <c r="Y489" s="42"/>
      <c r="AA489" s="42"/>
    </row>
    <row r="490" spans="2:27" ht="15.75" customHeight="1">
      <c r="B490" s="40"/>
      <c r="C490" s="40"/>
      <c r="D490" s="40"/>
      <c r="F490" s="40"/>
      <c r="G490" s="40"/>
      <c r="H490" s="40"/>
      <c r="I490" s="40"/>
      <c r="J490" s="40"/>
      <c r="K490" s="40"/>
      <c r="L490" s="40"/>
      <c r="M490" s="40"/>
      <c r="N490" s="40"/>
      <c r="O490" s="42"/>
      <c r="P490" s="42"/>
      <c r="R490" s="42"/>
      <c r="S490" s="40"/>
      <c r="T490" s="40"/>
      <c r="U490" s="40"/>
      <c r="V490" s="40"/>
      <c r="W490" s="40"/>
      <c r="X490" s="42"/>
      <c r="Y490" s="42"/>
      <c r="AA490" s="42"/>
    </row>
    <row r="491" spans="2:27" ht="15.75" customHeight="1">
      <c r="B491" s="40"/>
      <c r="C491" s="40"/>
      <c r="D491" s="40"/>
      <c r="F491" s="40"/>
      <c r="G491" s="40"/>
      <c r="H491" s="40"/>
      <c r="I491" s="40"/>
      <c r="J491" s="40"/>
      <c r="K491" s="40"/>
      <c r="L491" s="40"/>
      <c r="M491" s="40"/>
      <c r="N491" s="40"/>
      <c r="O491" s="42"/>
      <c r="P491" s="42"/>
      <c r="R491" s="42"/>
      <c r="S491" s="40"/>
      <c r="T491" s="40"/>
      <c r="U491" s="40"/>
      <c r="V491" s="40"/>
      <c r="W491" s="40"/>
      <c r="X491" s="42"/>
      <c r="Y491" s="42"/>
      <c r="AA491" s="42"/>
    </row>
    <row r="492" spans="2:27" ht="15.75" customHeight="1">
      <c r="B492" s="40"/>
      <c r="C492" s="40"/>
      <c r="D492" s="40"/>
      <c r="F492" s="40"/>
      <c r="G492" s="40"/>
      <c r="H492" s="40"/>
      <c r="I492" s="40"/>
      <c r="J492" s="40"/>
      <c r="K492" s="40"/>
      <c r="L492" s="40"/>
      <c r="M492" s="40"/>
      <c r="N492" s="40"/>
      <c r="O492" s="42"/>
      <c r="P492" s="42"/>
      <c r="R492" s="42"/>
      <c r="S492" s="40"/>
      <c r="T492" s="40"/>
      <c r="U492" s="40"/>
      <c r="V492" s="40"/>
      <c r="W492" s="40"/>
      <c r="X492" s="42"/>
      <c r="Y492" s="42"/>
      <c r="AA492" s="42"/>
    </row>
    <row r="493" spans="2:27" ht="15.75" customHeight="1">
      <c r="B493" s="40"/>
      <c r="C493" s="40"/>
      <c r="D493" s="40"/>
      <c r="F493" s="40"/>
      <c r="G493" s="40"/>
      <c r="H493" s="40"/>
      <c r="I493" s="40"/>
      <c r="J493" s="40"/>
      <c r="K493" s="40"/>
      <c r="L493" s="40"/>
      <c r="M493" s="40"/>
      <c r="N493" s="40"/>
      <c r="O493" s="42"/>
      <c r="P493" s="42"/>
      <c r="R493" s="42"/>
      <c r="S493" s="40"/>
      <c r="T493" s="40"/>
      <c r="U493" s="40"/>
      <c r="V493" s="40"/>
      <c r="W493" s="40"/>
      <c r="X493" s="42"/>
      <c r="Y493" s="42"/>
      <c r="AA493" s="42"/>
    </row>
    <row r="494" spans="2:27" ht="15.75" customHeight="1">
      <c r="B494" s="40"/>
      <c r="C494" s="40"/>
      <c r="D494" s="40"/>
      <c r="F494" s="40"/>
      <c r="G494" s="40"/>
      <c r="H494" s="40"/>
      <c r="I494" s="40"/>
      <c r="J494" s="40"/>
      <c r="K494" s="40"/>
      <c r="L494" s="40"/>
      <c r="M494" s="40"/>
      <c r="N494" s="40"/>
      <c r="O494" s="42"/>
      <c r="P494" s="42"/>
      <c r="R494" s="42"/>
      <c r="S494" s="40"/>
      <c r="T494" s="40"/>
      <c r="U494" s="40"/>
      <c r="V494" s="40"/>
      <c r="W494" s="40"/>
      <c r="X494" s="42"/>
      <c r="Y494" s="42"/>
      <c r="AA494" s="42"/>
    </row>
    <row r="495" spans="2:27" ht="15.75" customHeight="1">
      <c r="B495" s="40"/>
      <c r="C495" s="40"/>
      <c r="D495" s="40"/>
      <c r="F495" s="40"/>
      <c r="G495" s="40"/>
      <c r="H495" s="40"/>
      <c r="I495" s="40"/>
      <c r="J495" s="40"/>
      <c r="K495" s="40"/>
      <c r="L495" s="40"/>
      <c r="M495" s="40"/>
      <c r="N495" s="40"/>
      <c r="O495" s="42"/>
      <c r="P495" s="42"/>
      <c r="R495" s="42"/>
      <c r="S495" s="40"/>
      <c r="T495" s="40"/>
      <c r="U495" s="40"/>
      <c r="V495" s="40"/>
      <c r="W495" s="40"/>
      <c r="X495" s="42"/>
      <c r="Y495" s="42"/>
      <c r="AA495" s="42"/>
    </row>
    <row r="496" spans="2:27" ht="15.75" customHeight="1">
      <c r="B496" s="40"/>
      <c r="C496" s="40"/>
      <c r="D496" s="40"/>
      <c r="F496" s="40"/>
      <c r="G496" s="40"/>
      <c r="H496" s="40"/>
      <c r="I496" s="40"/>
      <c r="J496" s="40"/>
      <c r="K496" s="40"/>
      <c r="L496" s="40"/>
      <c r="M496" s="40"/>
      <c r="N496" s="40"/>
      <c r="O496" s="42"/>
      <c r="P496" s="42"/>
      <c r="R496" s="42"/>
      <c r="S496" s="40"/>
      <c r="T496" s="40"/>
      <c r="U496" s="40"/>
      <c r="V496" s="40"/>
      <c r="W496" s="40"/>
      <c r="X496" s="42"/>
      <c r="Y496" s="42"/>
      <c r="AA496" s="42"/>
    </row>
    <row r="497" spans="2:27" ht="15.75" customHeight="1">
      <c r="B497" s="40"/>
      <c r="C497" s="40"/>
      <c r="D497" s="40"/>
      <c r="F497" s="40"/>
      <c r="G497" s="40"/>
      <c r="H497" s="40"/>
      <c r="I497" s="40"/>
      <c r="J497" s="40"/>
      <c r="K497" s="40"/>
      <c r="L497" s="40"/>
      <c r="M497" s="40"/>
      <c r="N497" s="40"/>
      <c r="O497" s="42"/>
      <c r="P497" s="42"/>
      <c r="R497" s="42"/>
      <c r="S497" s="40"/>
      <c r="T497" s="40"/>
      <c r="U497" s="40"/>
      <c r="V497" s="40"/>
      <c r="W497" s="40"/>
      <c r="X497" s="42"/>
      <c r="Y497" s="42"/>
      <c r="AA497" s="42"/>
    </row>
    <row r="498" spans="2:27" ht="15.75" customHeight="1">
      <c r="B498" s="40"/>
      <c r="C498" s="40"/>
      <c r="D498" s="40"/>
      <c r="F498" s="40"/>
      <c r="G498" s="40"/>
      <c r="H498" s="40"/>
      <c r="I498" s="40"/>
      <c r="J498" s="40"/>
      <c r="K498" s="40"/>
      <c r="L498" s="40"/>
      <c r="M498" s="40"/>
      <c r="N498" s="40"/>
      <c r="O498" s="42"/>
      <c r="P498" s="42"/>
      <c r="R498" s="42"/>
      <c r="S498" s="40"/>
      <c r="T498" s="40"/>
      <c r="U498" s="40"/>
      <c r="V498" s="40"/>
      <c r="W498" s="40"/>
      <c r="X498" s="42"/>
      <c r="Y498" s="42"/>
      <c r="AA498" s="42"/>
    </row>
    <row r="499" spans="2:27" ht="15.75" customHeight="1">
      <c r="B499" s="40"/>
      <c r="C499" s="40"/>
      <c r="D499" s="40"/>
      <c r="F499" s="40"/>
      <c r="G499" s="40"/>
      <c r="H499" s="40"/>
      <c r="I499" s="40"/>
      <c r="J499" s="40"/>
      <c r="K499" s="40"/>
      <c r="L499" s="40"/>
      <c r="M499" s="40"/>
      <c r="N499" s="40"/>
      <c r="O499" s="42"/>
      <c r="P499" s="42"/>
      <c r="R499" s="42"/>
      <c r="S499" s="40"/>
      <c r="T499" s="40"/>
      <c r="U499" s="40"/>
      <c r="V499" s="40"/>
      <c r="W499" s="40"/>
      <c r="X499" s="42"/>
      <c r="Y499" s="42"/>
      <c r="AA499" s="42"/>
    </row>
    <row r="500" spans="2:27" ht="15.75" customHeight="1">
      <c r="B500" s="40"/>
      <c r="C500" s="40"/>
      <c r="D500" s="40"/>
      <c r="F500" s="40"/>
      <c r="G500" s="40"/>
      <c r="H500" s="40"/>
      <c r="I500" s="40"/>
      <c r="J500" s="40"/>
      <c r="K500" s="40"/>
      <c r="L500" s="40"/>
      <c r="M500" s="40"/>
      <c r="N500" s="40"/>
      <c r="O500" s="42"/>
      <c r="P500" s="42"/>
      <c r="R500" s="42"/>
      <c r="S500" s="40"/>
      <c r="T500" s="40"/>
      <c r="U500" s="40"/>
      <c r="V500" s="40"/>
      <c r="W500" s="40"/>
      <c r="X500" s="42"/>
      <c r="Y500" s="42"/>
      <c r="AA500" s="42"/>
    </row>
    <row r="501" spans="2:27" ht="15.75" customHeight="1">
      <c r="B501" s="40"/>
      <c r="C501" s="40"/>
      <c r="D501" s="40"/>
      <c r="F501" s="40"/>
      <c r="G501" s="40"/>
      <c r="H501" s="40"/>
      <c r="I501" s="40"/>
      <c r="J501" s="40"/>
      <c r="K501" s="40"/>
      <c r="L501" s="40"/>
      <c r="M501" s="40"/>
      <c r="N501" s="40"/>
      <c r="O501" s="42"/>
      <c r="P501" s="42"/>
      <c r="R501" s="42"/>
      <c r="S501" s="40"/>
      <c r="T501" s="40"/>
      <c r="U501" s="40"/>
      <c r="V501" s="40"/>
      <c r="W501" s="40"/>
      <c r="X501" s="42"/>
      <c r="Y501" s="42"/>
      <c r="AA501" s="42"/>
    </row>
    <row r="502" spans="2:27" ht="15.75" customHeight="1">
      <c r="B502" s="40"/>
      <c r="C502" s="40"/>
      <c r="D502" s="40"/>
      <c r="F502" s="40"/>
      <c r="G502" s="40"/>
      <c r="H502" s="40"/>
      <c r="I502" s="40"/>
      <c r="J502" s="40"/>
      <c r="K502" s="40"/>
      <c r="L502" s="40"/>
      <c r="M502" s="40"/>
      <c r="N502" s="40"/>
      <c r="O502" s="42"/>
      <c r="P502" s="42"/>
      <c r="R502" s="42"/>
      <c r="S502" s="40"/>
      <c r="T502" s="40"/>
      <c r="U502" s="40"/>
      <c r="V502" s="40"/>
      <c r="W502" s="40"/>
      <c r="X502" s="42"/>
      <c r="Y502" s="42"/>
      <c r="AA502" s="42"/>
    </row>
    <row r="503" spans="2:27" ht="15.75" customHeight="1">
      <c r="B503" s="40"/>
      <c r="C503" s="40"/>
      <c r="D503" s="40"/>
      <c r="F503" s="40"/>
      <c r="G503" s="40"/>
      <c r="H503" s="40"/>
      <c r="I503" s="40"/>
      <c r="J503" s="40"/>
      <c r="K503" s="40"/>
      <c r="L503" s="40"/>
      <c r="M503" s="40"/>
      <c r="N503" s="40"/>
      <c r="O503" s="42"/>
      <c r="P503" s="42"/>
      <c r="R503" s="42"/>
      <c r="S503" s="40"/>
      <c r="T503" s="40"/>
      <c r="U503" s="40"/>
      <c r="V503" s="40"/>
      <c r="W503" s="40"/>
      <c r="X503" s="42"/>
      <c r="Y503" s="42"/>
      <c r="AA503" s="42"/>
    </row>
    <row r="504" spans="2:27" ht="15.75" customHeight="1">
      <c r="B504" s="40"/>
      <c r="C504" s="40"/>
      <c r="D504" s="40"/>
      <c r="F504" s="40"/>
      <c r="G504" s="40"/>
      <c r="H504" s="40"/>
      <c r="I504" s="40"/>
      <c r="J504" s="40"/>
      <c r="K504" s="40"/>
      <c r="L504" s="40"/>
      <c r="M504" s="40"/>
      <c r="N504" s="40"/>
      <c r="O504" s="42"/>
      <c r="P504" s="42"/>
      <c r="R504" s="42"/>
      <c r="S504" s="40"/>
      <c r="T504" s="40"/>
      <c r="U504" s="40"/>
      <c r="V504" s="40"/>
      <c r="W504" s="40"/>
      <c r="X504" s="42"/>
      <c r="Y504" s="42"/>
      <c r="AA504" s="42"/>
    </row>
    <row r="505" spans="2:27" ht="15.75" customHeight="1">
      <c r="B505" s="40"/>
      <c r="C505" s="40"/>
      <c r="D505" s="40"/>
      <c r="F505" s="40"/>
      <c r="G505" s="40"/>
      <c r="H505" s="40"/>
      <c r="I505" s="40"/>
      <c r="J505" s="40"/>
      <c r="K505" s="40"/>
      <c r="L505" s="40"/>
      <c r="M505" s="40"/>
      <c r="N505" s="40"/>
      <c r="O505" s="42"/>
      <c r="P505" s="42"/>
      <c r="R505" s="42"/>
      <c r="S505" s="40"/>
      <c r="T505" s="40"/>
      <c r="U505" s="40"/>
      <c r="V505" s="40"/>
      <c r="W505" s="40"/>
      <c r="X505" s="42"/>
      <c r="Y505" s="42"/>
      <c r="AA505" s="42"/>
    </row>
    <row r="506" spans="2:27" ht="15.75" customHeight="1">
      <c r="B506" s="40"/>
      <c r="C506" s="40"/>
      <c r="D506" s="40"/>
      <c r="F506" s="40"/>
      <c r="G506" s="40"/>
      <c r="H506" s="40"/>
      <c r="I506" s="40"/>
      <c r="J506" s="40"/>
      <c r="K506" s="40"/>
      <c r="L506" s="40"/>
      <c r="M506" s="40"/>
      <c r="N506" s="40"/>
      <c r="O506" s="42"/>
      <c r="P506" s="42"/>
      <c r="R506" s="42"/>
      <c r="S506" s="40"/>
      <c r="T506" s="40"/>
      <c r="U506" s="40"/>
      <c r="V506" s="40"/>
      <c r="W506" s="40"/>
      <c r="X506" s="42"/>
      <c r="Y506" s="42"/>
      <c r="AA506" s="42"/>
    </row>
    <row r="507" spans="2:27" ht="15.75" customHeight="1">
      <c r="B507" s="40"/>
      <c r="C507" s="40"/>
      <c r="D507" s="40"/>
      <c r="F507" s="40"/>
      <c r="G507" s="40"/>
      <c r="H507" s="40"/>
      <c r="I507" s="40"/>
      <c r="J507" s="40"/>
      <c r="K507" s="40"/>
      <c r="L507" s="40"/>
      <c r="M507" s="40"/>
      <c r="N507" s="40"/>
      <c r="O507" s="42"/>
      <c r="P507" s="42"/>
      <c r="R507" s="42"/>
      <c r="S507" s="40"/>
      <c r="T507" s="40"/>
      <c r="U507" s="40"/>
      <c r="V507" s="40"/>
      <c r="W507" s="40"/>
      <c r="X507" s="42"/>
      <c r="Y507" s="42"/>
      <c r="AA507" s="42"/>
    </row>
    <row r="508" spans="2:27" ht="15.75" customHeight="1">
      <c r="B508" s="40"/>
      <c r="C508" s="40"/>
      <c r="D508" s="40"/>
      <c r="F508" s="40"/>
      <c r="G508" s="40"/>
      <c r="H508" s="40"/>
      <c r="I508" s="40"/>
      <c r="J508" s="40"/>
      <c r="K508" s="40"/>
      <c r="L508" s="40"/>
      <c r="M508" s="40"/>
      <c r="N508" s="40"/>
      <c r="O508" s="42"/>
      <c r="P508" s="42"/>
      <c r="R508" s="42"/>
      <c r="S508" s="40"/>
      <c r="T508" s="40"/>
      <c r="U508" s="40"/>
      <c r="V508" s="40"/>
      <c r="W508" s="40"/>
      <c r="X508" s="42"/>
      <c r="Y508" s="42"/>
      <c r="AA508" s="42"/>
    </row>
    <row r="509" spans="2:27" ht="15.75" customHeight="1">
      <c r="B509" s="40"/>
      <c r="C509" s="40"/>
      <c r="D509" s="40"/>
      <c r="F509" s="40"/>
      <c r="G509" s="40"/>
      <c r="H509" s="40"/>
      <c r="I509" s="40"/>
      <c r="J509" s="40"/>
      <c r="K509" s="40"/>
      <c r="L509" s="40"/>
      <c r="M509" s="40"/>
      <c r="N509" s="40"/>
      <c r="O509" s="42"/>
      <c r="P509" s="42"/>
      <c r="R509" s="42"/>
      <c r="S509" s="40"/>
      <c r="T509" s="40"/>
      <c r="U509" s="40"/>
      <c r="V509" s="40"/>
      <c r="W509" s="40"/>
      <c r="X509" s="42"/>
      <c r="Y509" s="42"/>
      <c r="AA509" s="42"/>
    </row>
    <row r="510" spans="2:27" ht="15.75" customHeight="1">
      <c r="B510" s="40"/>
      <c r="C510" s="40"/>
      <c r="D510" s="40"/>
      <c r="F510" s="40"/>
      <c r="G510" s="40"/>
      <c r="H510" s="40"/>
      <c r="I510" s="40"/>
      <c r="J510" s="40"/>
      <c r="K510" s="40"/>
      <c r="L510" s="40"/>
      <c r="M510" s="40"/>
      <c r="N510" s="40"/>
      <c r="O510" s="42"/>
      <c r="P510" s="42"/>
      <c r="R510" s="42"/>
      <c r="S510" s="40"/>
      <c r="T510" s="40"/>
      <c r="U510" s="40"/>
      <c r="V510" s="40"/>
      <c r="W510" s="40"/>
      <c r="X510" s="42"/>
      <c r="Y510" s="42"/>
      <c r="AA510" s="42"/>
    </row>
    <row r="511" spans="2:27" ht="15.75" customHeight="1">
      <c r="B511" s="40"/>
      <c r="C511" s="40"/>
      <c r="D511" s="40"/>
      <c r="F511" s="40"/>
      <c r="G511" s="40"/>
      <c r="H511" s="40"/>
      <c r="I511" s="40"/>
      <c r="J511" s="40"/>
      <c r="K511" s="40"/>
      <c r="L511" s="40"/>
      <c r="M511" s="40"/>
      <c r="N511" s="40"/>
      <c r="O511" s="42"/>
      <c r="P511" s="42"/>
      <c r="R511" s="42"/>
      <c r="S511" s="40"/>
      <c r="T511" s="40"/>
      <c r="U511" s="40"/>
      <c r="V511" s="40"/>
      <c r="W511" s="40"/>
      <c r="X511" s="42"/>
      <c r="Y511" s="42"/>
      <c r="AA511" s="42"/>
    </row>
    <row r="512" spans="2:27" ht="15.75" customHeight="1">
      <c r="B512" s="40"/>
      <c r="C512" s="40"/>
      <c r="D512" s="40"/>
      <c r="F512" s="40"/>
      <c r="G512" s="40"/>
      <c r="H512" s="40"/>
      <c r="I512" s="40"/>
      <c r="J512" s="40"/>
      <c r="K512" s="40"/>
      <c r="L512" s="40"/>
      <c r="M512" s="40"/>
      <c r="N512" s="40"/>
      <c r="O512" s="42"/>
      <c r="P512" s="42"/>
      <c r="R512" s="42"/>
      <c r="S512" s="40"/>
      <c r="T512" s="40"/>
      <c r="U512" s="40"/>
      <c r="V512" s="40"/>
      <c r="W512" s="40"/>
      <c r="X512" s="42"/>
      <c r="Y512" s="42"/>
      <c r="AA512" s="42"/>
    </row>
    <row r="513" spans="2:27" ht="15.75" customHeight="1">
      <c r="B513" s="40"/>
      <c r="C513" s="40"/>
      <c r="D513" s="40"/>
      <c r="F513" s="40"/>
      <c r="G513" s="40"/>
      <c r="H513" s="40"/>
      <c r="I513" s="40"/>
      <c r="J513" s="40"/>
      <c r="K513" s="40"/>
      <c r="L513" s="40"/>
      <c r="M513" s="40"/>
      <c r="N513" s="40"/>
      <c r="O513" s="42"/>
      <c r="P513" s="42"/>
      <c r="R513" s="42"/>
      <c r="S513" s="40"/>
      <c r="T513" s="40"/>
      <c r="U513" s="40"/>
      <c r="V513" s="40"/>
      <c r="W513" s="40"/>
      <c r="X513" s="42"/>
      <c r="Y513" s="42"/>
      <c r="AA513" s="42"/>
    </row>
    <row r="514" spans="2:27" ht="15.75" customHeight="1">
      <c r="B514" s="40"/>
      <c r="C514" s="40"/>
      <c r="D514" s="40"/>
      <c r="F514" s="40"/>
      <c r="G514" s="40"/>
      <c r="H514" s="40"/>
      <c r="I514" s="40"/>
      <c r="J514" s="40"/>
      <c r="K514" s="40"/>
      <c r="L514" s="40"/>
      <c r="M514" s="40"/>
      <c r="N514" s="40"/>
      <c r="O514" s="42"/>
      <c r="P514" s="42"/>
      <c r="R514" s="42"/>
      <c r="S514" s="40"/>
      <c r="T514" s="40"/>
      <c r="U514" s="40"/>
      <c r="V514" s="40"/>
      <c r="W514" s="40"/>
      <c r="X514" s="42"/>
      <c r="Y514" s="42"/>
      <c r="AA514" s="42"/>
    </row>
    <row r="515" spans="2:27" ht="15.75" customHeight="1">
      <c r="B515" s="40"/>
      <c r="C515" s="40"/>
      <c r="D515" s="40"/>
      <c r="F515" s="40"/>
      <c r="G515" s="40"/>
      <c r="H515" s="40"/>
      <c r="I515" s="40"/>
      <c r="J515" s="40"/>
      <c r="K515" s="40"/>
      <c r="L515" s="40"/>
      <c r="M515" s="40"/>
      <c r="N515" s="40"/>
      <c r="O515" s="42"/>
      <c r="P515" s="42"/>
      <c r="R515" s="42"/>
      <c r="S515" s="40"/>
      <c r="T515" s="40"/>
      <c r="U515" s="40"/>
      <c r="V515" s="40"/>
      <c r="W515" s="40"/>
      <c r="X515" s="42"/>
      <c r="Y515" s="42"/>
      <c r="AA515" s="42"/>
    </row>
    <row r="516" spans="2:27" ht="15.75" customHeight="1">
      <c r="B516" s="40"/>
      <c r="C516" s="40"/>
      <c r="D516" s="40"/>
      <c r="F516" s="40"/>
      <c r="G516" s="40"/>
      <c r="H516" s="40"/>
      <c r="I516" s="40"/>
      <c r="J516" s="40"/>
      <c r="K516" s="40"/>
      <c r="L516" s="40"/>
      <c r="M516" s="40"/>
      <c r="N516" s="40"/>
      <c r="O516" s="42"/>
      <c r="P516" s="42"/>
      <c r="R516" s="42"/>
      <c r="S516" s="40"/>
      <c r="T516" s="40"/>
      <c r="U516" s="40"/>
      <c r="V516" s="40"/>
      <c r="W516" s="40"/>
      <c r="X516" s="42"/>
      <c r="Y516" s="42"/>
      <c r="AA516" s="42"/>
    </row>
    <row r="517" spans="2:27" ht="15.75" customHeight="1">
      <c r="B517" s="40"/>
      <c r="C517" s="40"/>
      <c r="D517" s="40"/>
      <c r="F517" s="40"/>
      <c r="G517" s="40"/>
      <c r="H517" s="40"/>
      <c r="I517" s="40"/>
      <c r="J517" s="40"/>
      <c r="K517" s="40"/>
      <c r="L517" s="40"/>
      <c r="M517" s="40"/>
      <c r="N517" s="40"/>
      <c r="O517" s="42"/>
      <c r="P517" s="42"/>
      <c r="R517" s="42"/>
      <c r="S517" s="40"/>
      <c r="T517" s="40"/>
      <c r="U517" s="40"/>
      <c r="V517" s="40"/>
      <c r="W517" s="40"/>
      <c r="X517" s="42"/>
      <c r="Y517" s="42"/>
      <c r="AA517" s="42"/>
    </row>
    <row r="518" spans="2:27" ht="15.75" customHeight="1">
      <c r="B518" s="40"/>
      <c r="C518" s="40"/>
      <c r="D518" s="40"/>
      <c r="F518" s="40"/>
      <c r="G518" s="40"/>
      <c r="H518" s="40"/>
      <c r="I518" s="40"/>
      <c r="J518" s="40"/>
      <c r="K518" s="40"/>
      <c r="L518" s="40"/>
      <c r="M518" s="40"/>
      <c r="N518" s="40"/>
      <c r="O518" s="42"/>
      <c r="P518" s="42"/>
      <c r="R518" s="42"/>
      <c r="S518" s="40"/>
      <c r="T518" s="40"/>
      <c r="U518" s="40"/>
      <c r="V518" s="40"/>
      <c r="W518" s="40"/>
      <c r="X518" s="42"/>
      <c r="Y518" s="42"/>
      <c r="AA518" s="42"/>
    </row>
    <row r="519" spans="2:27" ht="15.75" customHeight="1">
      <c r="B519" s="40"/>
      <c r="C519" s="40"/>
      <c r="D519" s="40"/>
      <c r="F519" s="40"/>
      <c r="G519" s="40"/>
      <c r="H519" s="40"/>
      <c r="I519" s="40"/>
      <c r="J519" s="40"/>
      <c r="K519" s="40"/>
      <c r="L519" s="40"/>
      <c r="M519" s="40"/>
      <c r="N519" s="40"/>
      <c r="O519" s="42"/>
      <c r="P519" s="42"/>
      <c r="R519" s="42"/>
      <c r="S519" s="40"/>
      <c r="T519" s="40"/>
      <c r="U519" s="40"/>
      <c r="V519" s="40"/>
      <c r="W519" s="40"/>
      <c r="X519" s="42"/>
      <c r="Y519" s="42"/>
      <c r="AA519" s="42"/>
    </row>
    <row r="520" spans="2:27" ht="15.75" customHeight="1">
      <c r="B520" s="40"/>
      <c r="C520" s="40"/>
      <c r="D520" s="40"/>
      <c r="F520" s="40"/>
      <c r="G520" s="40"/>
      <c r="H520" s="40"/>
      <c r="I520" s="40"/>
      <c r="J520" s="40"/>
      <c r="K520" s="40"/>
      <c r="L520" s="40"/>
      <c r="M520" s="40"/>
      <c r="N520" s="40"/>
      <c r="O520" s="42"/>
      <c r="P520" s="42"/>
      <c r="R520" s="42"/>
      <c r="S520" s="40"/>
      <c r="T520" s="40"/>
      <c r="U520" s="40"/>
      <c r="V520" s="40"/>
      <c r="W520" s="40"/>
      <c r="X520" s="42"/>
      <c r="Y520" s="42"/>
      <c r="AA520" s="42"/>
    </row>
    <row r="521" spans="2:27" ht="15.75" customHeight="1">
      <c r="B521" s="40"/>
      <c r="C521" s="40"/>
      <c r="D521" s="40"/>
      <c r="F521" s="40"/>
      <c r="G521" s="40"/>
      <c r="H521" s="40"/>
      <c r="I521" s="40"/>
      <c r="J521" s="40"/>
      <c r="K521" s="40"/>
      <c r="L521" s="40"/>
      <c r="M521" s="40"/>
      <c r="N521" s="40"/>
      <c r="O521" s="42"/>
      <c r="P521" s="42"/>
      <c r="R521" s="42"/>
      <c r="S521" s="40"/>
      <c r="T521" s="40"/>
      <c r="U521" s="40"/>
      <c r="V521" s="40"/>
      <c r="W521" s="40"/>
      <c r="X521" s="42"/>
      <c r="Y521" s="42"/>
      <c r="AA521" s="42"/>
    </row>
    <row r="522" spans="2:27" ht="15.75" customHeight="1">
      <c r="B522" s="40"/>
      <c r="C522" s="40"/>
      <c r="D522" s="40"/>
      <c r="F522" s="40"/>
      <c r="G522" s="40"/>
      <c r="H522" s="40"/>
      <c r="I522" s="40"/>
      <c r="J522" s="40"/>
      <c r="K522" s="40"/>
      <c r="L522" s="40"/>
      <c r="M522" s="40"/>
      <c r="N522" s="40"/>
      <c r="O522" s="42"/>
      <c r="P522" s="42"/>
      <c r="R522" s="42"/>
      <c r="S522" s="40"/>
      <c r="T522" s="40"/>
      <c r="U522" s="40"/>
      <c r="V522" s="40"/>
      <c r="W522" s="40"/>
      <c r="X522" s="42"/>
      <c r="Y522" s="42"/>
      <c r="AA522" s="42"/>
    </row>
    <row r="523" spans="2:27" ht="15.75" customHeight="1">
      <c r="B523" s="40"/>
      <c r="C523" s="40"/>
      <c r="D523" s="40"/>
      <c r="F523" s="40"/>
      <c r="G523" s="40"/>
      <c r="H523" s="40"/>
      <c r="I523" s="40"/>
      <c r="J523" s="40"/>
      <c r="K523" s="40"/>
      <c r="L523" s="40"/>
      <c r="M523" s="40"/>
      <c r="N523" s="40"/>
      <c r="O523" s="42"/>
      <c r="P523" s="42"/>
      <c r="R523" s="42"/>
      <c r="S523" s="40"/>
      <c r="T523" s="40"/>
      <c r="U523" s="40"/>
      <c r="V523" s="40"/>
      <c r="W523" s="40"/>
      <c r="X523" s="42"/>
      <c r="Y523" s="42"/>
      <c r="AA523" s="42"/>
    </row>
    <row r="524" spans="2:27" ht="15.75" customHeight="1">
      <c r="B524" s="40"/>
      <c r="C524" s="40"/>
      <c r="D524" s="40"/>
      <c r="F524" s="40"/>
      <c r="G524" s="40"/>
      <c r="H524" s="40"/>
      <c r="I524" s="40"/>
      <c r="J524" s="40"/>
      <c r="K524" s="40"/>
      <c r="L524" s="40"/>
      <c r="M524" s="40"/>
      <c r="N524" s="40"/>
      <c r="O524" s="42"/>
      <c r="P524" s="42"/>
      <c r="R524" s="42"/>
      <c r="S524" s="40"/>
      <c r="T524" s="40"/>
      <c r="U524" s="40"/>
      <c r="V524" s="40"/>
      <c r="W524" s="40"/>
      <c r="X524" s="42"/>
      <c r="Y524" s="42"/>
      <c r="AA524" s="42"/>
    </row>
    <row r="525" spans="2:27" ht="15.75" customHeight="1">
      <c r="B525" s="40"/>
      <c r="C525" s="40"/>
      <c r="D525" s="40"/>
      <c r="F525" s="40"/>
      <c r="G525" s="40"/>
      <c r="H525" s="40"/>
      <c r="I525" s="40"/>
      <c r="J525" s="40"/>
      <c r="K525" s="40"/>
      <c r="L525" s="40"/>
      <c r="M525" s="40"/>
      <c r="N525" s="40"/>
      <c r="O525" s="42"/>
      <c r="P525" s="42"/>
      <c r="R525" s="42"/>
      <c r="S525" s="40"/>
      <c r="T525" s="40"/>
      <c r="U525" s="40"/>
      <c r="V525" s="40"/>
      <c r="W525" s="40"/>
      <c r="X525" s="42"/>
      <c r="Y525" s="42"/>
      <c r="AA525" s="42"/>
    </row>
    <row r="526" spans="2:27" ht="15.75" customHeight="1">
      <c r="B526" s="40"/>
      <c r="C526" s="40"/>
      <c r="D526" s="40"/>
      <c r="F526" s="40"/>
      <c r="G526" s="40"/>
      <c r="H526" s="40"/>
      <c r="I526" s="40"/>
      <c r="J526" s="40"/>
      <c r="K526" s="40"/>
      <c r="L526" s="40"/>
      <c r="M526" s="40"/>
      <c r="N526" s="40"/>
      <c r="O526" s="42"/>
      <c r="P526" s="42"/>
      <c r="R526" s="42"/>
      <c r="S526" s="40"/>
      <c r="T526" s="40"/>
      <c r="U526" s="40"/>
      <c r="V526" s="40"/>
      <c r="W526" s="40"/>
      <c r="X526" s="42"/>
      <c r="Y526" s="42"/>
      <c r="AA526" s="42"/>
    </row>
    <row r="527" spans="2:27" ht="15.75" customHeight="1">
      <c r="B527" s="40"/>
      <c r="C527" s="40"/>
      <c r="D527" s="40"/>
      <c r="F527" s="40"/>
      <c r="G527" s="40"/>
      <c r="H527" s="40"/>
      <c r="I527" s="40"/>
      <c r="J527" s="40"/>
      <c r="K527" s="40"/>
      <c r="L527" s="40"/>
      <c r="M527" s="40"/>
      <c r="N527" s="40"/>
      <c r="O527" s="42"/>
      <c r="P527" s="42"/>
      <c r="R527" s="42"/>
      <c r="S527" s="40"/>
      <c r="T527" s="40"/>
      <c r="U527" s="40"/>
      <c r="V527" s="40"/>
      <c r="W527" s="40"/>
      <c r="X527" s="42"/>
      <c r="Y527" s="42"/>
      <c r="AA527" s="42"/>
    </row>
    <row r="528" spans="2:27" ht="15.75" customHeight="1">
      <c r="B528" s="40"/>
      <c r="C528" s="40"/>
      <c r="D528" s="40"/>
      <c r="F528" s="40"/>
      <c r="G528" s="40"/>
      <c r="H528" s="40"/>
      <c r="I528" s="40"/>
      <c r="J528" s="40"/>
      <c r="K528" s="40"/>
      <c r="L528" s="40"/>
      <c r="M528" s="40"/>
      <c r="N528" s="40"/>
      <c r="O528" s="42"/>
      <c r="P528" s="42"/>
      <c r="R528" s="42"/>
      <c r="S528" s="40"/>
      <c r="T528" s="40"/>
      <c r="U528" s="40"/>
      <c r="V528" s="40"/>
      <c r="W528" s="40"/>
      <c r="X528" s="42"/>
      <c r="Y528" s="42"/>
      <c r="AA528" s="42"/>
    </row>
    <row r="529" spans="2:27" ht="15.75" customHeight="1">
      <c r="B529" s="40"/>
      <c r="C529" s="40"/>
      <c r="D529" s="40"/>
      <c r="F529" s="40"/>
      <c r="G529" s="40"/>
      <c r="H529" s="40"/>
      <c r="I529" s="40"/>
      <c r="J529" s="40"/>
      <c r="K529" s="40"/>
      <c r="L529" s="40"/>
      <c r="M529" s="40"/>
      <c r="N529" s="40"/>
      <c r="O529" s="42"/>
      <c r="P529" s="42"/>
      <c r="R529" s="42"/>
      <c r="S529" s="40"/>
      <c r="T529" s="40"/>
      <c r="U529" s="40"/>
      <c r="V529" s="40"/>
      <c r="W529" s="40"/>
      <c r="X529" s="42"/>
      <c r="Y529" s="42"/>
      <c r="AA529" s="42"/>
    </row>
    <row r="530" spans="2:27" ht="15.75" customHeight="1">
      <c r="B530" s="40"/>
      <c r="C530" s="40"/>
      <c r="D530" s="40"/>
      <c r="F530" s="40"/>
      <c r="G530" s="40"/>
      <c r="H530" s="40"/>
      <c r="I530" s="40"/>
      <c r="J530" s="40"/>
      <c r="K530" s="40"/>
      <c r="L530" s="40"/>
      <c r="M530" s="40"/>
      <c r="N530" s="40"/>
      <c r="O530" s="42"/>
      <c r="P530" s="42"/>
      <c r="R530" s="42"/>
      <c r="S530" s="40"/>
      <c r="T530" s="40"/>
      <c r="U530" s="40"/>
      <c r="V530" s="40"/>
      <c r="W530" s="40"/>
      <c r="X530" s="42"/>
      <c r="Y530" s="42"/>
      <c r="AA530" s="42"/>
    </row>
    <row r="531" spans="2:27" ht="15.75" customHeight="1">
      <c r="B531" s="40"/>
      <c r="C531" s="40"/>
      <c r="D531" s="40"/>
      <c r="F531" s="40"/>
      <c r="G531" s="40"/>
      <c r="H531" s="40"/>
      <c r="I531" s="40"/>
      <c r="J531" s="40"/>
      <c r="K531" s="40"/>
      <c r="L531" s="40"/>
      <c r="M531" s="40"/>
      <c r="N531" s="40"/>
      <c r="O531" s="42"/>
      <c r="P531" s="42"/>
      <c r="R531" s="42"/>
      <c r="S531" s="40"/>
      <c r="T531" s="40"/>
      <c r="U531" s="40"/>
      <c r="V531" s="40"/>
      <c r="W531" s="40"/>
      <c r="X531" s="42"/>
      <c r="Y531" s="42"/>
      <c r="AA531" s="42"/>
    </row>
    <row r="532" spans="2:27" ht="15.75" customHeight="1">
      <c r="B532" s="40"/>
      <c r="C532" s="40"/>
      <c r="D532" s="40"/>
      <c r="F532" s="40"/>
      <c r="G532" s="40"/>
      <c r="H532" s="40"/>
      <c r="I532" s="40"/>
      <c r="J532" s="40"/>
      <c r="K532" s="40"/>
      <c r="L532" s="40"/>
      <c r="M532" s="40"/>
      <c r="N532" s="40"/>
      <c r="O532" s="42"/>
      <c r="P532" s="42"/>
      <c r="R532" s="42"/>
      <c r="S532" s="40"/>
      <c r="T532" s="40"/>
      <c r="U532" s="40"/>
      <c r="V532" s="40"/>
      <c r="W532" s="40"/>
      <c r="X532" s="42"/>
      <c r="Y532" s="42"/>
      <c r="AA532" s="42"/>
    </row>
    <row r="533" spans="2:27" ht="15.75" customHeight="1">
      <c r="B533" s="40"/>
      <c r="C533" s="40"/>
      <c r="D533" s="40"/>
      <c r="F533" s="40"/>
      <c r="G533" s="40"/>
      <c r="H533" s="40"/>
      <c r="I533" s="40"/>
      <c r="J533" s="40"/>
      <c r="K533" s="40"/>
      <c r="L533" s="40"/>
      <c r="M533" s="40"/>
      <c r="N533" s="40"/>
      <c r="O533" s="42"/>
      <c r="P533" s="42"/>
      <c r="R533" s="42"/>
      <c r="S533" s="40"/>
      <c r="T533" s="40"/>
      <c r="U533" s="40"/>
      <c r="V533" s="40"/>
      <c r="W533" s="40"/>
      <c r="X533" s="42"/>
      <c r="Y533" s="42"/>
      <c r="AA533" s="42"/>
    </row>
    <row r="534" spans="2:27" ht="15.75" customHeight="1">
      <c r="B534" s="40"/>
      <c r="C534" s="40"/>
      <c r="D534" s="40"/>
      <c r="F534" s="40"/>
      <c r="G534" s="40"/>
      <c r="H534" s="40"/>
      <c r="I534" s="40"/>
      <c r="J534" s="40"/>
      <c r="K534" s="40"/>
      <c r="L534" s="40"/>
      <c r="M534" s="40"/>
      <c r="N534" s="40"/>
      <c r="O534" s="42"/>
      <c r="P534" s="42"/>
      <c r="R534" s="42"/>
      <c r="S534" s="40"/>
      <c r="T534" s="40"/>
      <c r="U534" s="40"/>
      <c r="V534" s="40"/>
      <c r="W534" s="40"/>
      <c r="X534" s="42"/>
      <c r="Y534" s="42"/>
      <c r="AA534" s="42"/>
    </row>
    <row r="535" spans="2:27" ht="15.75" customHeight="1">
      <c r="B535" s="40"/>
      <c r="C535" s="40"/>
      <c r="D535" s="40"/>
      <c r="F535" s="40"/>
      <c r="G535" s="40"/>
      <c r="H535" s="40"/>
      <c r="I535" s="40"/>
      <c r="J535" s="40"/>
      <c r="K535" s="40"/>
      <c r="L535" s="40"/>
      <c r="M535" s="40"/>
      <c r="N535" s="40"/>
      <c r="O535" s="42"/>
      <c r="P535" s="42"/>
      <c r="R535" s="42"/>
      <c r="S535" s="40"/>
      <c r="T535" s="40"/>
      <c r="U535" s="40"/>
      <c r="V535" s="40"/>
      <c r="W535" s="40"/>
      <c r="X535" s="42"/>
      <c r="Y535" s="42"/>
      <c r="AA535" s="42"/>
    </row>
    <row r="536" spans="2:27" ht="15.75" customHeight="1">
      <c r="B536" s="40"/>
      <c r="C536" s="40"/>
      <c r="D536" s="40"/>
      <c r="F536" s="40"/>
      <c r="G536" s="40"/>
      <c r="H536" s="40"/>
      <c r="I536" s="40"/>
      <c r="J536" s="40"/>
      <c r="K536" s="40"/>
      <c r="L536" s="40"/>
      <c r="M536" s="40"/>
      <c r="N536" s="40"/>
      <c r="O536" s="42"/>
      <c r="P536" s="42"/>
      <c r="R536" s="42"/>
      <c r="S536" s="40"/>
      <c r="T536" s="40"/>
      <c r="U536" s="40"/>
      <c r="V536" s="40"/>
      <c r="W536" s="40"/>
      <c r="X536" s="42"/>
      <c r="Y536" s="42"/>
      <c r="AA536" s="42"/>
    </row>
    <row r="537" spans="2:27" ht="15.75" customHeight="1">
      <c r="B537" s="40"/>
      <c r="C537" s="40"/>
      <c r="D537" s="40"/>
      <c r="F537" s="40"/>
      <c r="G537" s="40"/>
      <c r="H537" s="40"/>
      <c r="I537" s="40"/>
      <c r="J537" s="40"/>
      <c r="K537" s="40"/>
      <c r="L537" s="40"/>
      <c r="M537" s="40"/>
      <c r="N537" s="40"/>
      <c r="O537" s="42"/>
      <c r="P537" s="42"/>
      <c r="R537" s="42"/>
      <c r="S537" s="40"/>
      <c r="T537" s="40"/>
      <c r="U537" s="40"/>
      <c r="V537" s="40"/>
      <c r="W537" s="40"/>
      <c r="X537" s="42"/>
      <c r="Y537" s="42"/>
      <c r="AA537" s="42"/>
    </row>
    <row r="538" spans="2:27" ht="15.75" customHeight="1">
      <c r="B538" s="40"/>
      <c r="C538" s="40"/>
      <c r="D538" s="40"/>
      <c r="F538" s="40"/>
      <c r="G538" s="40"/>
      <c r="H538" s="40"/>
      <c r="I538" s="40"/>
      <c r="J538" s="40"/>
      <c r="K538" s="40"/>
      <c r="L538" s="40"/>
      <c r="M538" s="40"/>
      <c r="N538" s="40"/>
      <c r="O538" s="42"/>
      <c r="P538" s="42"/>
      <c r="R538" s="42"/>
      <c r="S538" s="40"/>
      <c r="T538" s="40"/>
      <c r="U538" s="40"/>
      <c r="V538" s="40"/>
      <c r="W538" s="40"/>
      <c r="X538" s="42"/>
      <c r="Y538" s="42"/>
      <c r="AA538" s="42"/>
    </row>
    <row r="539" spans="2:27" ht="15.75" customHeight="1">
      <c r="B539" s="40"/>
      <c r="C539" s="40"/>
      <c r="D539" s="40"/>
      <c r="F539" s="40"/>
      <c r="G539" s="40"/>
      <c r="H539" s="40"/>
      <c r="I539" s="40"/>
      <c r="J539" s="40"/>
      <c r="K539" s="40"/>
      <c r="L539" s="40"/>
      <c r="M539" s="40"/>
      <c r="N539" s="40"/>
      <c r="O539" s="42"/>
      <c r="P539" s="42"/>
      <c r="R539" s="42"/>
      <c r="S539" s="40"/>
      <c r="T539" s="40"/>
      <c r="U539" s="40"/>
      <c r="V539" s="40"/>
      <c r="W539" s="40"/>
      <c r="X539" s="42"/>
      <c r="Y539" s="42"/>
      <c r="AA539" s="42"/>
    </row>
    <row r="540" spans="2:27" ht="15.75" customHeight="1">
      <c r="B540" s="40"/>
      <c r="C540" s="40"/>
      <c r="D540" s="40"/>
      <c r="F540" s="40"/>
      <c r="G540" s="40"/>
      <c r="H540" s="40"/>
      <c r="I540" s="40"/>
      <c r="J540" s="40"/>
      <c r="K540" s="40"/>
      <c r="L540" s="40"/>
      <c r="M540" s="40"/>
      <c r="N540" s="40"/>
      <c r="O540" s="42"/>
      <c r="P540" s="42"/>
      <c r="R540" s="42"/>
      <c r="S540" s="40"/>
      <c r="T540" s="40"/>
      <c r="U540" s="40"/>
      <c r="V540" s="40"/>
      <c r="W540" s="40"/>
      <c r="X540" s="42"/>
      <c r="Y540" s="42"/>
      <c r="AA540" s="42"/>
    </row>
    <row r="541" spans="2:27" ht="15.75" customHeight="1">
      <c r="B541" s="40"/>
      <c r="C541" s="40"/>
      <c r="D541" s="40"/>
      <c r="F541" s="40"/>
      <c r="G541" s="40"/>
      <c r="H541" s="40"/>
      <c r="I541" s="40"/>
      <c r="J541" s="40"/>
      <c r="K541" s="40"/>
      <c r="L541" s="40"/>
      <c r="M541" s="40"/>
      <c r="N541" s="40"/>
      <c r="O541" s="42"/>
      <c r="P541" s="42"/>
      <c r="R541" s="42"/>
      <c r="S541" s="40"/>
      <c r="T541" s="40"/>
      <c r="U541" s="40"/>
      <c r="V541" s="40"/>
      <c r="W541" s="40"/>
      <c r="X541" s="42"/>
      <c r="Y541" s="42"/>
      <c r="AA541" s="42"/>
    </row>
    <row r="542" spans="2:27" ht="15.75" customHeight="1">
      <c r="B542" s="40"/>
      <c r="C542" s="40"/>
      <c r="D542" s="40"/>
      <c r="F542" s="40"/>
      <c r="G542" s="40"/>
      <c r="H542" s="40"/>
      <c r="I542" s="40"/>
      <c r="J542" s="40"/>
      <c r="K542" s="40"/>
      <c r="L542" s="40"/>
      <c r="M542" s="40"/>
      <c r="N542" s="40"/>
      <c r="O542" s="42"/>
      <c r="P542" s="42"/>
      <c r="R542" s="42"/>
      <c r="S542" s="40"/>
      <c r="T542" s="40"/>
      <c r="U542" s="40"/>
      <c r="V542" s="40"/>
      <c r="W542" s="40"/>
      <c r="X542" s="42"/>
      <c r="Y542" s="42"/>
      <c r="AA542" s="42"/>
    </row>
    <row r="543" spans="2:27" ht="15.75" customHeight="1">
      <c r="B543" s="40"/>
      <c r="C543" s="40"/>
      <c r="D543" s="40"/>
      <c r="F543" s="40"/>
      <c r="G543" s="40"/>
      <c r="H543" s="40"/>
      <c r="I543" s="40"/>
      <c r="J543" s="40"/>
      <c r="K543" s="40"/>
      <c r="L543" s="40"/>
      <c r="M543" s="40"/>
      <c r="N543" s="40"/>
      <c r="O543" s="42"/>
      <c r="P543" s="42"/>
      <c r="R543" s="42"/>
      <c r="S543" s="40"/>
      <c r="T543" s="40"/>
      <c r="U543" s="40"/>
      <c r="V543" s="40"/>
      <c r="W543" s="40"/>
      <c r="X543" s="42"/>
      <c r="Y543" s="42"/>
      <c r="AA543" s="42"/>
    </row>
    <row r="544" spans="2:27" ht="15.75" customHeight="1">
      <c r="B544" s="40"/>
      <c r="C544" s="40"/>
      <c r="D544" s="40"/>
      <c r="F544" s="40"/>
      <c r="G544" s="40"/>
      <c r="H544" s="40"/>
      <c r="I544" s="40"/>
      <c r="J544" s="40"/>
      <c r="K544" s="40"/>
      <c r="L544" s="40"/>
      <c r="M544" s="40"/>
      <c r="N544" s="40"/>
      <c r="O544" s="42"/>
      <c r="P544" s="42"/>
      <c r="R544" s="42"/>
      <c r="S544" s="40"/>
      <c r="T544" s="40"/>
      <c r="U544" s="40"/>
      <c r="V544" s="40"/>
      <c r="W544" s="40"/>
      <c r="X544" s="42"/>
      <c r="Y544" s="42"/>
      <c r="AA544" s="42"/>
    </row>
    <row r="545" spans="2:27" ht="15.75" customHeight="1">
      <c r="B545" s="40"/>
      <c r="C545" s="40"/>
      <c r="D545" s="40"/>
      <c r="F545" s="40"/>
      <c r="G545" s="40"/>
      <c r="H545" s="40"/>
      <c r="I545" s="40"/>
      <c r="J545" s="40"/>
      <c r="K545" s="40"/>
      <c r="L545" s="40"/>
      <c r="M545" s="40"/>
      <c r="N545" s="40"/>
      <c r="O545" s="42"/>
      <c r="P545" s="42"/>
      <c r="R545" s="42"/>
      <c r="S545" s="40"/>
      <c r="T545" s="40"/>
      <c r="U545" s="40"/>
      <c r="V545" s="40"/>
      <c r="W545" s="40"/>
      <c r="X545" s="42"/>
      <c r="Y545" s="42"/>
      <c r="AA545" s="42"/>
    </row>
    <row r="546" spans="2:27" ht="15.75" customHeight="1">
      <c r="B546" s="40"/>
      <c r="C546" s="40"/>
      <c r="D546" s="40"/>
      <c r="F546" s="40"/>
      <c r="G546" s="40"/>
      <c r="H546" s="40"/>
      <c r="I546" s="40"/>
      <c r="J546" s="40"/>
      <c r="K546" s="40"/>
      <c r="L546" s="40"/>
      <c r="M546" s="40"/>
      <c r="N546" s="40"/>
      <c r="O546" s="42"/>
      <c r="P546" s="42"/>
      <c r="R546" s="42"/>
      <c r="S546" s="40"/>
      <c r="T546" s="40"/>
      <c r="U546" s="40"/>
      <c r="V546" s="40"/>
      <c r="W546" s="40"/>
      <c r="X546" s="42"/>
      <c r="Y546" s="42"/>
      <c r="AA546" s="42"/>
    </row>
    <row r="547" spans="2:27" ht="15.75" customHeight="1">
      <c r="B547" s="40"/>
      <c r="C547" s="40"/>
      <c r="D547" s="40"/>
      <c r="F547" s="40"/>
      <c r="G547" s="40"/>
      <c r="H547" s="40"/>
      <c r="I547" s="40"/>
      <c r="J547" s="40"/>
      <c r="K547" s="40"/>
      <c r="L547" s="40"/>
      <c r="M547" s="40"/>
      <c r="N547" s="40"/>
      <c r="O547" s="42"/>
      <c r="P547" s="42"/>
      <c r="R547" s="42"/>
      <c r="S547" s="40"/>
      <c r="T547" s="40"/>
      <c r="U547" s="40"/>
      <c r="V547" s="40"/>
      <c r="W547" s="40"/>
      <c r="X547" s="42"/>
      <c r="Y547" s="42"/>
      <c r="AA547" s="42"/>
    </row>
    <row r="548" spans="2:27" ht="15.75" customHeight="1">
      <c r="B548" s="40"/>
      <c r="C548" s="40"/>
      <c r="D548" s="40"/>
      <c r="F548" s="40"/>
      <c r="G548" s="40"/>
      <c r="H548" s="40"/>
      <c r="I548" s="40"/>
      <c r="J548" s="40"/>
      <c r="K548" s="40"/>
      <c r="L548" s="40"/>
      <c r="M548" s="40"/>
      <c r="N548" s="40"/>
      <c r="O548" s="42"/>
      <c r="P548" s="42"/>
      <c r="R548" s="42"/>
      <c r="S548" s="40"/>
      <c r="T548" s="40"/>
      <c r="U548" s="40"/>
      <c r="V548" s="40"/>
      <c r="W548" s="40"/>
      <c r="X548" s="42"/>
      <c r="Y548" s="42"/>
      <c r="AA548" s="42"/>
    </row>
    <row r="549" spans="2:27" ht="15.75" customHeight="1">
      <c r="B549" s="40"/>
      <c r="C549" s="40"/>
      <c r="D549" s="40"/>
      <c r="F549" s="40"/>
      <c r="G549" s="40"/>
      <c r="H549" s="40"/>
      <c r="I549" s="40"/>
      <c r="J549" s="40"/>
      <c r="K549" s="40"/>
      <c r="L549" s="40"/>
      <c r="M549" s="40"/>
      <c r="N549" s="40"/>
      <c r="O549" s="42"/>
      <c r="P549" s="42"/>
      <c r="R549" s="42"/>
      <c r="S549" s="40"/>
      <c r="T549" s="40"/>
      <c r="U549" s="40"/>
      <c r="V549" s="40"/>
      <c r="W549" s="40"/>
      <c r="X549" s="42"/>
      <c r="Y549" s="42"/>
      <c r="AA549" s="42"/>
    </row>
    <row r="550" spans="2:27" ht="15.75" customHeight="1">
      <c r="B550" s="40"/>
      <c r="C550" s="40"/>
      <c r="D550" s="40"/>
      <c r="F550" s="40"/>
      <c r="G550" s="40"/>
      <c r="H550" s="40"/>
      <c r="I550" s="40"/>
      <c r="J550" s="40"/>
      <c r="K550" s="40"/>
      <c r="L550" s="40"/>
      <c r="M550" s="40"/>
      <c r="N550" s="40"/>
      <c r="O550" s="42"/>
      <c r="P550" s="42"/>
      <c r="R550" s="42"/>
      <c r="S550" s="40"/>
      <c r="T550" s="40"/>
      <c r="U550" s="40"/>
      <c r="V550" s="40"/>
      <c r="W550" s="40"/>
      <c r="X550" s="42"/>
      <c r="Y550" s="42"/>
      <c r="AA550" s="42"/>
    </row>
    <row r="551" spans="2:27" ht="15.75" customHeight="1">
      <c r="B551" s="40"/>
      <c r="C551" s="40"/>
      <c r="D551" s="40"/>
      <c r="F551" s="40"/>
      <c r="G551" s="40"/>
      <c r="H551" s="40"/>
      <c r="I551" s="40"/>
      <c r="J551" s="40"/>
      <c r="K551" s="40"/>
      <c r="L551" s="40"/>
      <c r="M551" s="40"/>
      <c r="N551" s="40"/>
      <c r="O551" s="42"/>
      <c r="P551" s="42"/>
      <c r="R551" s="42"/>
      <c r="S551" s="40"/>
      <c r="T551" s="40"/>
      <c r="U551" s="40"/>
      <c r="V551" s="40"/>
      <c r="W551" s="40"/>
      <c r="X551" s="42"/>
      <c r="Y551" s="42"/>
      <c r="AA551" s="42"/>
    </row>
    <row r="552" spans="2:27" ht="15.75" customHeight="1">
      <c r="B552" s="40"/>
      <c r="C552" s="40"/>
      <c r="D552" s="40"/>
      <c r="F552" s="40"/>
      <c r="G552" s="40"/>
      <c r="H552" s="40"/>
      <c r="I552" s="40"/>
      <c r="J552" s="40"/>
      <c r="K552" s="40"/>
      <c r="L552" s="40"/>
      <c r="M552" s="40"/>
      <c r="N552" s="40"/>
      <c r="O552" s="42"/>
      <c r="P552" s="42"/>
      <c r="R552" s="42"/>
      <c r="S552" s="40"/>
      <c r="T552" s="40"/>
      <c r="U552" s="40"/>
      <c r="V552" s="40"/>
      <c r="W552" s="40"/>
      <c r="X552" s="42"/>
      <c r="Y552" s="42"/>
      <c r="AA552" s="42"/>
    </row>
    <row r="553" spans="2:27" ht="15.75" customHeight="1">
      <c r="B553" s="40"/>
      <c r="C553" s="40"/>
      <c r="D553" s="40"/>
      <c r="F553" s="40"/>
      <c r="G553" s="40"/>
      <c r="H553" s="40"/>
      <c r="I553" s="40"/>
      <c r="J553" s="40"/>
      <c r="K553" s="40"/>
      <c r="L553" s="40"/>
      <c r="M553" s="40"/>
      <c r="N553" s="40"/>
      <c r="O553" s="42"/>
      <c r="P553" s="42"/>
      <c r="R553" s="42"/>
      <c r="S553" s="40"/>
      <c r="T553" s="40"/>
      <c r="U553" s="40"/>
      <c r="V553" s="40"/>
      <c r="W553" s="40"/>
      <c r="X553" s="42"/>
      <c r="Y553" s="42"/>
      <c r="AA553" s="42"/>
    </row>
    <row r="554" spans="2:27" ht="15.75" customHeight="1">
      <c r="B554" s="40"/>
      <c r="C554" s="40"/>
      <c r="D554" s="40"/>
      <c r="F554" s="40"/>
      <c r="G554" s="40"/>
      <c r="H554" s="40"/>
      <c r="I554" s="40"/>
      <c r="J554" s="40"/>
      <c r="K554" s="40"/>
      <c r="L554" s="40"/>
      <c r="M554" s="40"/>
      <c r="N554" s="40"/>
      <c r="O554" s="42"/>
      <c r="P554" s="42"/>
      <c r="R554" s="42"/>
      <c r="S554" s="40"/>
      <c r="T554" s="40"/>
      <c r="U554" s="40"/>
      <c r="V554" s="40"/>
      <c r="W554" s="40"/>
      <c r="X554" s="42"/>
      <c r="Y554" s="42"/>
      <c r="AA554" s="42"/>
    </row>
    <row r="555" spans="2:27" ht="15.75" customHeight="1">
      <c r="B555" s="40"/>
      <c r="C555" s="40"/>
      <c r="D555" s="40"/>
      <c r="F555" s="40"/>
      <c r="G555" s="40"/>
      <c r="H555" s="40"/>
      <c r="I555" s="40"/>
      <c r="J555" s="40"/>
      <c r="K555" s="40"/>
      <c r="L555" s="40"/>
      <c r="M555" s="40"/>
      <c r="N555" s="40"/>
      <c r="O555" s="42"/>
      <c r="P555" s="42"/>
      <c r="R555" s="42"/>
      <c r="S555" s="40"/>
      <c r="T555" s="40"/>
      <c r="U555" s="40"/>
      <c r="V555" s="40"/>
      <c r="W555" s="40"/>
      <c r="X555" s="42"/>
      <c r="Y555" s="42"/>
      <c r="AA555" s="42"/>
    </row>
    <row r="556" spans="2:27" ht="15.75" customHeight="1">
      <c r="B556" s="40"/>
      <c r="C556" s="40"/>
      <c r="D556" s="40"/>
      <c r="F556" s="40"/>
      <c r="G556" s="40"/>
      <c r="H556" s="40"/>
      <c r="I556" s="40"/>
      <c r="J556" s="40"/>
      <c r="K556" s="40"/>
      <c r="L556" s="40"/>
      <c r="M556" s="40"/>
      <c r="N556" s="40"/>
      <c r="O556" s="42"/>
      <c r="P556" s="42"/>
      <c r="R556" s="42"/>
      <c r="S556" s="40"/>
      <c r="T556" s="40"/>
      <c r="U556" s="40"/>
      <c r="V556" s="40"/>
      <c r="W556" s="40"/>
      <c r="X556" s="42"/>
      <c r="Y556" s="42"/>
      <c r="AA556" s="42"/>
    </row>
    <row r="557" spans="2:27" ht="15.75" customHeight="1">
      <c r="B557" s="40"/>
      <c r="C557" s="40"/>
      <c r="D557" s="40"/>
      <c r="F557" s="40"/>
      <c r="G557" s="40"/>
      <c r="H557" s="40"/>
      <c r="I557" s="40"/>
      <c r="J557" s="40"/>
      <c r="K557" s="40"/>
      <c r="L557" s="40"/>
      <c r="M557" s="40"/>
      <c r="N557" s="40"/>
      <c r="O557" s="42"/>
      <c r="P557" s="42"/>
      <c r="R557" s="42"/>
      <c r="S557" s="40"/>
      <c r="T557" s="40"/>
      <c r="U557" s="40"/>
      <c r="V557" s="40"/>
      <c r="W557" s="40"/>
      <c r="X557" s="42"/>
      <c r="Y557" s="42"/>
      <c r="AA557" s="42"/>
    </row>
    <row r="558" spans="2:27" ht="15.75" customHeight="1">
      <c r="B558" s="40"/>
      <c r="C558" s="40"/>
      <c r="D558" s="40"/>
      <c r="F558" s="40"/>
      <c r="G558" s="40"/>
      <c r="H558" s="40"/>
      <c r="I558" s="40"/>
      <c r="J558" s="40"/>
      <c r="K558" s="40"/>
      <c r="L558" s="40"/>
      <c r="M558" s="40"/>
      <c r="N558" s="40"/>
      <c r="O558" s="42"/>
      <c r="P558" s="42"/>
      <c r="R558" s="42"/>
      <c r="S558" s="40"/>
      <c r="T558" s="40"/>
      <c r="U558" s="40"/>
      <c r="V558" s="40"/>
      <c r="W558" s="40"/>
      <c r="X558" s="42"/>
      <c r="Y558" s="42"/>
      <c r="AA558" s="42"/>
    </row>
    <row r="559" spans="2:27" ht="15.75" customHeight="1">
      <c r="B559" s="40"/>
      <c r="C559" s="40"/>
      <c r="D559" s="40"/>
      <c r="F559" s="40"/>
      <c r="G559" s="40"/>
      <c r="H559" s="40"/>
      <c r="I559" s="40"/>
      <c r="J559" s="40"/>
      <c r="K559" s="40"/>
      <c r="L559" s="40"/>
      <c r="M559" s="40"/>
      <c r="N559" s="40"/>
      <c r="O559" s="42"/>
      <c r="P559" s="42"/>
      <c r="R559" s="42"/>
      <c r="S559" s="40"/>
      <c r="T559" s="40"/>
      <c r="U559" s="40"/>
      <c r="V559" s="40"/>
      <c r="W559" s="40"/>
      <c r="X559" s="42"/>
      <c r="Y559" s="42"/>
      <c r="AA559" s="42"/>
    </row>
    <row r="560" spans="2:27" ht="15.75" customHeight="1">
      <c r="B560" s="40"/>
      <c r="C560" s="40"/>
      <c r="D560" s="40"/>
      <c r="F560" s="40"/>
      <c r="G560" s="40"/>
      <c r="H560" s="40"/>
      <c r="I560" s="40"/>
      <c r="J560" s="40"/>
      <c r="K560" s="40"/>
      <c r="L560" s="40"/>
      <c r="M560" s="40"/>
      <c r="N560" s="40"/>
      <c r="O560" s="42"/>
      <c r="P560" s="42"/>
      <c r="R560" s="42"/>
      <c r="S560" s="40"/>
      <c r="T560" s="40"/>
      <c r="U560" s="40"/>
      <c r="V560" s="40"/>
      <c r="W560" s="40"/>
      <c r="X560" s="42"/>
      <c r="Y560" s="42"/>
      <c r="AA560" s="42"/>
    </row>
    <row r="561" spans="2:27" ht="15.75" customHeight="1">
      <c r="B561" s="40"/>
      <c r="C561" s="40"/>
      <c r="D561" s="40"/>
      <c r="F561" s="40"/>
      <c r="G561" s="40"/>
      <c r="H561" s="40"/>
      <c r="I561" s="40"/>
      <c r="J561" s="40"/>
      <c r="K561" s="40"/>
      <c r="L561" s="40"/>
      <c r="M561" s="40"/>
      <c r="N561" s="40"/>
      <c r="O561" s="42"/>
      <c r="P561" s="42"/>
      <c r="R561" s="42"/>
      <c r="S561" s="40"/>
      <c r="T561" s="40"/>
      <c r="U561" s="40"/>
      <c r="V561" s="40"/>
      <c r="W561" s="40"/>
      <c r="X561" s="42"/>
      <c r="Y561" s="42"/>
      <c r="AA561" s="42"/>
    </row>
    <row r="562" spans="2:27" ht="15.75" customHeight="1">
      <c r="B562" s="40"/>
      <c r="C562" s="40"/>
      <c r="D562" s="40"/>
      <c r="F562" s="40"/>
      <c r="G562" s="40"/>
      <c r="H562" s="40"/>
      <c r="I562" s="40"/>
      <c r="J562" s="40"/>
      <c r="K562" s="40"/>
      <c r="L562" s="40"/>
      <c r="M562" s="40"/>
      <c r="N562" s="40"/>
      <c r="O562" s="42"/>
      <c r="P562" s="42"/>
      <c r="R562" s="42"/>
      <c r="S562" s="40"/>
      <c r="T562" s="40"/>
      <c r="U562" s="40"/>
      <c r="V562" s="40"/>
      <c r="W562" s="40"/>
      <c r="X562" s="42"/>
      <c r="Y562" s="42"/>
      <c r="AA562" s="42"/>
    </row>
    <row r="563" spans="2:27" ht="15.75" customHeight="1">
      <c r="B563" s="40"/>
      <c r="C563" s="40"/>
      <c r="D563" s="40"/>
      <c r="F563" s="40"/>
      <c r="G563" s="40"/>
      <c r="H563" s="40"/>
      <c r="I563" s="40"/>
      <c r="J563" s="40"/>
      <c r="K563" s="40"/>
      <c r="L563" s="40"/>
      <c r="M563" s="40"/>
      <c r="N563" s="40"/>
      <c r="O563" s="42"/>
      <c r="P563" s="42"/>
      <c r="R563" s="42"/>
      <c r="S563" s="40"/>
      <c r="T563" s="40"/>
      <c r="U563" s="40"/>
      <c r="V563" s="40"/>
      <c r="W563" s="40"/>
      <c r="X563" s="42"/>
      <c r="Y563" s="42"/>
      <c r="AA563" s="42"/>
    </row>
    <row r="564" spans="2:27" ht="15.75" customHeight="1">
      <c r="B564" s="40"/>
      <c r="C564" s="40"/>
      <c r="D564" s="40"/>
      <c r="F564" s="40"/>
      <c r="G564" s="40"/>
      <c r="H564" s="40"/>
      <c r="I564" s="40"/>
      <c r="J564" s="40"/>
      <c r="K564" s="40"/>
      <c r="L564" s="40"/>
      <c r="M564" s="40"/>
      <c r="N564" s="40"/>
      <c r="O564" s="42"/>
      <c r="P564" s="42"/>
      <c r="R564" s="42"/>
      <c r="S564" s="40"/>
      <c r="T564" s="40"/>
      <c r="U564" s="40"/>
      <c r="V564" s="40"/>
      <c r="W564" s="40"/>
      <c r="X564" s="42"/>
      <c r="Y564" s="42"/>
      <c r="AA564" s="42"/>
    </row>
    <row r="565" spans="2:27" ht="15.75" customHeight="1">
      <c r="B565" s="40"/>
      <c r="C565" s="40"/>
      <c r="D565" s="40"/>
      <c r="F565" s="40"/>
      <c r="G565" s="40"/>
      <c r="H565" s="40"/>
      <c r="I565" s="40"/>
      <c r="J565" s="40"/>
      <c r="K565" s="40"/>
      <c r="L565" s="40"/>
      <c r="M565" s="40"/>
      <c r="N565" s="40"/>
      <c r="O565" s="42"/>
      <c r="P565" s="42"/>
      <c r="R565" s="42"/>
      <c r="S565" s="40"/>
      <c r="T565" s="40"/>
      <c r="U565" s="40"/>
      <c r="V565" s="40"/>
      <c r="W565" s="40"/>
      <c r="X565" s="42"/>
      <c r="Y565" s="42"/>
      <c r="AA565" s="42"/>
    </row>
    <row r="566" spans="2:27" ht="15.75" customHeight="1">
      <c r="B566" s="40"/>
      <c r="C566" s="40"/>
      <c r="D566" s="40"/>
      <c r="F566" s="40"/>
      <c r="G566" s="40"/>
      <c r="H566" s="40"/>
      <c r="I566" s="40"/>
      <c r="J566" s="40"/>
      <c r="K566" s="40"/>
      <c r="L566" s="40"/>
      <c r="M566" s="40"/>
      <c r="N566" s="40"/>
      <c r="O566" s="42"/>
      <c r="P566" s="42"/>
      <c r="R566" s="42"/>
      <c r="S566" s="40"/>
      <c r="T566" s="40"/>
      <c r="U566" s="40"/>
      <c r="V566" s="40"/>
      <c r="W566" s="40"/>
      <c r="X566" s="42"/>
      <c r="Y566" s="42"/>
      <c r="AA566" s="42"/>
    </row>
    <row r="567" spans="2:27" ht="15.75" customHeight="1">
      <c r="B567" s="40"/>
      <c r="C567" s="40"/>
      <c r="D567" s="40"/>
      <c r="F567" s="40"/>
      <c r="G567" s="40"/>
      <c r="H567" s="40"/>
      <c r="I567" s="40"/>
      <c r="J567" s="40"/>
      <c r="K567" s="40"/>
      <c r="L567" s="40"/>
      <c r="M567" s="40"/>
      <c r="N567" s="40"/>
      <c r="O567" s="42"/>
      <c r="P567" s="42"/>
      <c r="R567" s="42"/>
      <c r="S567" s="40"/>
      <c r="T567" s="40"/>
      <c r="U567" s="40"/>
      <c r="V567" s="40"/>
      <c r="W567" s="40"/>
      <c r="X567" s="42"/>
      <c r="Y567" s="42"/>
      <c r="AA567" s="42"/>
    </row>
    <row r="568" spans="2:27" ht="15.75" customHeight="1">
      <c r="B568" s="40"/>
      <c r="C568" s="40"/>
      <c r="D568" s="40"/>
      <c r="F568" s="40"/>
      <c r="G568" s="40"/>
      <c r="H568" s="40"/>
      <c r="I568" s="40"/>
      <c r="J568" s="40"/>
      <c r="K568" s="40"/>
      <c r="L568" s="40"/>
      <c r="M568" s="40"/>
      <c r="N568" s="40"/>
      <c r="O568" s="42"/>
      <c r="P568" s="42"/>
      <c r="R568" s="42"/>
      <c r="S568" s="40"/>
      <c r="T568" s="40"/>
      <c r="U568" s="40"/>
      <c r="V568" s="40"/>
      <c r="W568" s="40"/>
      <c r="X568" s="42"/>
      <c r="Y568" s="42"/>
      <c r="AA568" s="42"/>
    </row>
    <row r="569" spans="2:27" ht="15.75" customHeight="1">
      <c r="B569" s="40"/>
      <c r="C569" s="40"/>
      <c r="D569" s="40"/>
      <c r="F569" s="40"/>
      <c r="G569" s="40"/>
      <c r="H569" s="40"/>
      <c r="I569" s="40"/>
      <c r="J569" s="40"/>
      <c r="K569" s="40"/>
      <c r="L569" s="40"/>
      <c r="M569" s="40"/>
      <c r="N569" s="40"/>
      <c r="O569" s="42"/>
      <c r="P569" s="42"/>
      <c r="R569" s="42"/>
      <c r="S569" s="40"/>
      <c r="T569" s="40"/>
      <c r="U569" s="40"/>
      <c r="V569" s="40"/>
      <c r="W569" s="40"/>
      <c r="X569" s="42"/>
      <c r="Y569" s="42"/>
      <c r="AA569" s="42"/>
    </row>
    <row r="570" spans="2:27" ht="15.75" customHeight="1">
      <c r="B570" s="40"/>
      <c r="C570" s="40"/>
      <c r="D570" s="40"/>
      <c r="F570" s="40"/>
      <c r="G570" s="40"/>
      <c r="H570" s="40"/>
      <c r="I570" s="40"/>
      <c r="J570" s="40"/>
      <c r="K570" s="40"/>
      <c r="L570" s="40"/>
      <c r="M570" s="40"/>
      <c r="N570" s="40"/>
      <c r="O570" s="42"/>
      <c r="P570" s="42"/>
      <c r="R570" s="42"/>
      <c r="S570" s="40"/>
      <c r="T570" s="40"/>
      <c r="U570" s="40"/>
      <c r="V570" s="40"/>
      <c r="W570" s="40"/>
      <c r="X570" s="42"/>
      <c r="Y570" s="42"/>
      <c r="AA570" s="42"/>
    </row>
    <row r="571" spans="2:27" ht="15.75" customHeight="1">
      <c r="B571" s="40"/>
      <c r="C571" s="40"/>
      <c r="D571" s="40"/>
      <c r="F571" s="40"/>
      <c r="G571" s="40"/>
      <c r="H571" s="40"/>
      <c r="I571" s="40"/>
      <c r="J571" s="40"/>
      <c r="K571" s="40"/>
      <c r="L571" s="40"/>
      <c r="M571" s="40"/>
      <c r="N571" s="40"/>
      <c r="O571" s="42"/>
      <c r="P571" s="42"/>
      <c r="R571" s="42"/>
      <c r="S571" s="40"/>
      <c r="T571" s="40"/>
      <c r="U571" s="40"/>
      <c r="V571" s="40"/>
      <c r="W571" s="40"/>
      <c r="X571" s="42"/>
      <c r="Y571" s="42"/>
      <c r="AA571" s="42"/>
    </row>
    <row r="572" spans="2:27" ht="15.75" customHeight="1">
      <c r="B572" s="40"/>
      <c r="C572" s="40"/>
      <c r="D572" s="40"/>
      <c r="F572" s="40"/>
      <c r="G572" s="40"/>
      <c r="H572" s="40"/>
      <c r="I572" s="40"/>
      <c r="J572" s="40"/>
      <c r="K572" s="40"/>
      <c r="L572" s="40"/>
      <c r="M572" s="40"/>
      <c r="N572" s="40"/>
      <c r="O572" s="42"/>
      <c r="P572" s="42"/>
      <c r="R572" s="42"/>
      <c r="S572" s="40"/>
      <c r="T572" s="40"/>
      <c r="U572" s="40"/>
      <c r="V572" s="40"/>
      <c r="W572" s="40"/>
      <c r="X572" s="42"/>
      <c r="Y572" s="42"/>
      <c r="AA572" s="42"/>
    </row>
    <row r="573" spans="2:27" ht="15.75" customHeight="1">
      <c r="B573" s="40"/>
      <c r="C573" s="40"/>
      <c r="D573" s="40"/>
      <c r="F573" s="40"/>
      <c r="G573" s="40"/>
      <c r="H573" s="40"/>
      <c r="I573" s="40"/>
      <c r="J573" s="40"/>
      <c r="K573" s="40"/>
      <c r="L573" s="40"/>
      <c r="M573" s="40"/>
      <c r="N573" s="40"/>
      <c r="O573" s="42"/>
      <c r="P573" s="42"/>
      <c r="R573" s="42"/>
      <c r="S573" s="40"/>
      <c r="T573" s="40"/>
      <c r="U573" s="40"/>
      <c r="V573" s="40"/>
      <c r="W573" s="40"/>
      <c r="X573" s="42"/>
      <c r="Y573" s="42"/>
      <c r="AA573" s="42"/>
    </row>
    <row r="574" spans="2:27" ht="15.75" customHeight="1">
      <c r="B574" s="40"/>
      <c r="C574" s="40"/>
      <c r="D574" s="40"/>
      <c r="F574" s="40"/>
      <c r="G574" s="40"/>
      <c r="H574" s="40"/>
      <c r="I574" s="40"/>
      <c r="J574" s="40"/>
      <c r="K574" s="40"/>
      <c r="L574" s="40"/>
      <c r="M574" s="40"/>
      <c r="N574" s="40"/>
      <c r="O574" s="42"/>
      <c r="P574" s="42"/>
      <c r="R574" s="42"/>
      <c r="S574" s="40"/>
      <c r="T574" s="40"/>
      <c r="U574" s="40"/>
      <c r="V574" s="40"/>
      <c r="W574" s="40"/>
      <c r="X574" s="42"/>
      <c r="Y574" s="42"/>
      <c r="AA574" s="42"/>
    </row>
    <row r="575" spans="2:27" ht="15.75" customHeight="1">
      <c r="B575" s="40"/>
      <c r="C575" s="40"/>
      <c r="D575" s="40"/>
      <c r="F575" s="40"/>
      <c r="G575" s="40"/>
      <c r="H575" s="40"/>
      <c r="I575" s="40"/>
      <c r="J575" s="40"/>
      <c r="K575" s="40"/>
      <c r="L575" s="40"/>
      <c r="M575" s="40"/>
      <c r="N575" s="40"/>
      <c r="O575" s="42"/>
      <c r="P575" s="42"/>
      <c r="R575" s="42"/>
      <c r="S575" s="40"/>
      <c r="T575" s="40"/>
      <c r="U575" s="40"/>
      <c r="V575" s="40"/>
      <c r="W575" s="40"/>
      <c r="X575" s="42"/>
      <c r="Y575" s="42"/>
      <c r="AA575" s="42"/>
    </row>
    <row r="576" spans="2:27" ht="15.75" customHeight="1">
      <c r="B576" s="40"/>
      <c r="C576" s="40"/>
      <c r="D576" s="40"/>
      <c r="F576" s="40"/>
      <c r="G576" s="40"/>
      <c r="H576" s="40"/>
      <c r="I576" s="40"/>
      <c r="J576" s="40"/>
      <c r="K576" s="40"/>
      <c r="L576" s="40"/>
      <c r="M576" s="40"/>
      <c r="N576" s="40"/>
      <c r="O576" s="42"/>
      <c r="P576" s="42"/>
      <c r="R576" s="42"/>
      <c r="S576" s="40"/>
      <c r="T576" s="40"/>
      <c r="U576" s="40"/>
      <c r="V576" s="40"/>
      <c r="W576" s="40"/>
      <c r="X576" s="42"/>
      <c r="Y576" s="42"/>
      <c r="AA576" s="42"/>
    </row>
    <row r="577" spans="2:27" ht="15.75" customHeight="1">
      <c r="B577" s="40"/>
      <c r="C577" s="40"/>
      <c r="D577" s="40"/>
      <c r="F577" s="40"/>
      <c r="G577" s="40"/>
      <c r="H577" s="40"/>
      <c r="I577" s="40"/>
      <c r="J577" s="40"/>
      <c r="K577" s="40"/>
      <c r="L577" s="40"/>
      <c r="M577" s="40"/>
      <c r="N577" s="40"/>
      <c r="O577" s="42"/>
      <c r="P577" s="42"/>
      <c r="R577" s="42"/>
      <c r="S577" s="40"/>
      <c r="T577" s="40"/>
      <c r="U577" s="40"/>
      <c r="V577" s="40"/>
      <c r="W577" s="40"/>
      <c r="X577" s="42"/>
      <c r="Y577" s="42"/>
      <c r="AA577" s="42"/>
    </row>
    <row r="578" spans="2:27" ht="15.75" customHeight="1">
      <c r="B578" s="40"/>
      <c r="C578" s="40"/>
      <c r="D578" s="40"/>
      <c r="F578" s="40"/>
      <c r="G578" s="40"/>
      <c r="H578" s="40"/>
      <c r="I578" s="40"/>
      <c r="J578" s="40"/>
      <c r="K578" s="40"/>
      <c r="L578" s="40"/>
      <c r="M578" s="40"/>
      <c r="N578" s="40"/>
      <c r="O578" s="42"/>
      <c r="P578" s="42"/>
      <c r="R578" s="42"/>
      <c r="S578" s="40"/>
      <c r="T578" s="40"/>
      <c r="U578" s="40"/>
      <c r="V578" s="40"/>
      <c r="W578" s="40"/>
      <c r="X578" s="42"/>
      <c r="Y578" s="42"/>
      <c r="AA578" s="42"/>
    </row>
    <row r="579" spans="2:27" ht="15.75" customHeight="1">
      <c r="B579" s="40"/>
      <c r="C579" s="40"/>
      <c r="D579" s="40"/>
      <c r="F579" s="40"/>
      <c r="G579" s="40"/>
      <c r="H579" s="40"/>
      <c r="I579" s="40"/>
      <c r="J579" s="40"/>
      <c r="K579" s="40"/>
      <c r="L579" s="40"/>
      <c r="M579" s="40"/>
      <c r="N579" s="40"/>
      <c r="O579" s="42"/>
      <c r="P579" s="42"/>
      <c r="R579" s="42"/>
      <c r="S579" s="40"/>
      <c r="T579" s="40"/>
      <c r="U579" s="40"/>
      <c r="V579" s="40"/>
      <c r="W579" s="40"/>
      <c r="X579" s="42"/>
      <c r="Y579" s="42"/>
      <c r="AA579" s="42"/>
    </row>
    <row r="580" spans="2:27" ht="15.75" customHeight="1">
      <c r="B580" s="40"/>
      <c r="C580" s="40"/>
      <c r="D580" s="40"/>
      <c r="F580" s="40"/>
      <c r="G580" s="40"/>
      <c r="H580" s="40"/>
      <c r="I580" s="40"/>
      <c r="J580" s="40"/>
      <c r="K580" s="40"/>
      <c r="L580" s="40"/>
      <c r="M580" s="40"/>
      <c r="N580" s="40"/>
      <c r="O580" s="42"/>
      <c r="P580" s="42"/>
      <c r="R580" s="42"/>
      <c r="S580" s="40"/>
      <c r="T580" s="40"/>
      <c r="U580" s="40"/>
      <c r="V580" s="40"/>
      <c r="W580" s="40"/>
      <c r="X580" s="42"/>
      <c r="Y580" s="42"/>
      <c r="AA580" s="42"/>
    </row>
    <row r="581" spans="2:27" ht="15.75" customHeight="1">
      <c r="B581" s="40"/>
      <c r="C581" s="40"/>
      <c r="D581" s="40"/>
      <c r="F581" s="40"/>
      <c r="G581" s="40"/>
      <c r="H581" s="40"/>
      <c r="I581" s="40"/>
      <c r="J581" s="40"/>
      <c r="K581" s="40"/>
      <c r="L581" s="40"/>
      <c r="M581" s="40"/>
      <c r="N581" s="40"/>
      <c r="O581" s="42"/>
      <c r="P581" s="42"/>
      <c r="R581" s="42"/>
      <c r="S581" s="40"/>
      <c r="T581" s="40"/>
      <c r="U581" s="40"/>
      <c r="V581" s="40"/>
      <c r="W581" s="40"/>
      <c r="X581" s="42"/>
      <c r="Y581" s="42"/>
      <c r="AA581" s="42"/>
    </row>
    <row r="582" spans="2:27" ht="15.75" customHeight="1">
      <c r="B582" s="40"/>
      <c r="C582" s="40"/>
      <c r="D582" s="40"/>
      <c r="F582" s="40"/>
      <c r="G582" s="40"/>
      <c r="H582" s="40"/>
      <c r="I582" s="40"/>
      <c r="J582" s="40"/>
      <c r="K582" s="40"/>
      <c r="L582" s="40"/>
      <c r="M582" s="40"/>
      <c r="N582" s="40"/>
      <c r="O582" s="42"/>
      <c r="P582" s="42"/>
      <c r="R582" s="42"/>
      <c r="S582" s="40"/>
      <c r="T582" s="40"/>
      <c r="U582" s="40"/>
      <c r="V582" s="40"/>
      <c r="W582" s="40"/>
      <c r="X582" s="42"/>
      <c r="Y582" s="42"/>
      <c r="AA582" s="42"/>
    </row>
    <row r="583" spans="2:27" ht="15.75" customHeight="1">
      <c r="B583" s="40"/>
      <c r="C583" s="40"/>
      <c r="D583" s="40"/>
      <c r="F583" s="40"/>
      <c r="G583" s="40"/>
      <c r="H583" s="40"/>
      <c r="I583" s="40"/>
      <c r="J583" s="40"/>
      <c r="K583" s="40"/>
      <c r="L583" s="40"/>
      <c r="M583" s="40"/>
      <c r="N583" s="40"/>
      <c r="O583" s="42"/>
      <c r="P583" s="42"/>
      <c r="R583" s="42"/>
      <c r="S583" s="40"/>
      <c r="T583" s="40"/>
      <c r="U583" s="40"/>
      <c r="V583" s="40"/>
      <c r="W583" s="40"/>
      <c r="X583" s="42"/>
      <c r="Y583" s="42"/>
      <c r="AA583" s="42"/>
    </row>
    <row r="584" spans="2:27" ht="15.75" customHeight="1">
      <c r="B584" s="40"/>
      <c r="C584" s="40"/>
      <c r="D584" s="40"/>
      <c r="F584" s="40"/>
      <c r="G584" s="40"/>
      <c r="H584" s="40"/>
      <c r="I584" s="40"/>
      <c r="J584" s="40"/>
      <c r="K584" s="40"/>
      <c r="L584" s="40"/>
      <c r="M584" s="40"/>
      <c r="N584" s="40"/>
      <c r="O584" s="42"/>
      <c r="P584" s="42"/>
      <c r="R584" s="42"/>
      <c r="S584" s="40"/>
      <c r="T584" s="40"/>
      <c r="U584" s="40"/>
      <c r="V584" s="40"/>
      <c r="W584" s="40"/>
      <c r="X584" s="42"/>
      <c r="Y584" s="42"/>
      <c r="AA584" s="42"/>
    </row>
    <row r="585" spans="2:27" ht="15.75" customHeight="1">
      <c r="B585" s="40"/>
      <c r="C585" s="40"/>
      <c r="D585" s="40"/>
      <c r="F585" s="40"/>
      <c r="G585" s="40"/>
      <c r="H585" s="40"/>
      <c r="I585" s="40"/>
      <c r="J585" s="40"/>
      <c r="K585" s="40"/>
      <c r="L585" s="40"/>
      <c r="M585" s="40"/>
      <c r="N585" s="40"/>
      <c r="O585" s="42"/>
      <c r="P585" s="42"/>
      <c r="R585" s="42"/>
      <c r="S585" s="40"/>
      <c r="T585" s="40"/>
      <c r="U585" s="40"/>
      <c r="V585" s="40"/>
      <c r="W585" s="40"/>
      <c r="X585" s="42"/>
      <c r="Y585" s="42"/>
      <c r="AA585" s="42"/>
    </row>
    <row r="586" spans="2:27" ht="15.75" customHeight="1">
      <c r="B586" s="40"/>
      <c r="C586" s="40"/>
      <c r="D586" s="40"/>
      <c r="F586" s="40"/>
      <c r="G586" s="40"/>
      <c r="H586" s="40"/>
      <c r="I586" s="40"/>
      <c r="J586" s="40"/>
      <c r="K586" s="40"/>
      <c r="L586" s="40"/>
      <c r="M586" s="40"/>
      <c r="N586" s="40"/>
      <c r="O586" s="42"/>
      <c r="P586" s="42"/>
      <c r="R586" s="42"/>
      <c r="S586" s="40"/>
      <c r="T586" s="40"/>
      <c r="U586" s="40"/>
      <c r="V586" s="40"/>
      <c r="W586" s="40"/>
      <c r="X586" s="42"/>
      <c r="Y586" s="42"/>
      <c r="AA586" s="42"/>
    </row>
    <row r="587" spans="2:27" ht="15.75" customHeight="1">
      <c r="B587" s="40"/>
      <c r="C587" s="40"/>
      <c r="D587" s="40"/>
      <c r="F587" s="40"/>
      <c r="G587" s="40"/>
      <c r="H587" s="40"/>
      <c r="I587" s="40"/>
      <c r="J587" s="40"/>
      <c r="K587" s="40"/>
      <c r="L587" s="40"/>
      <c r="M587" s="40"/>
      <c r="N587" s="40"/>
      <c r="O587" s="42"/>
      <c r="P587" s="42"/>
      <c r="R587" s="42"/>
      <c r="S587" s="40"/>
      <c r="T587" s="40"/>
      <c r="U587" s="40"/>
      <c r="V587" s="40"/>
      <c r="W587" s="40"/>
      <c r="X587" s="42"/>
      <c r="Y587" s="42"/>
      <c r="AA587" s="42"/>
    </row>
    <row r="588" spans="2:27" ht="15.75" customHeight="1">
      <c r="B588" s="40"/>
      <c r="C588" s="40"/>
      <c r="D588" s="40"/>
      <c r="F588" s="40"/>
      <c r="G588" s="40"/>
      <c r="H588" s="40"/>
      <c r="I588" s="40"/>
      <c r="J588" s="40"/>
      <c r="K588" s="40"/>
      <c r="L588" s="40"/>
      <c r="M588" s="40"/>
      <c r="N588" s="40"/>
      <c r="O588" s="42"/>
      <c r="P588" s="42"/>
      <c r="R588" s="42"/>
      <c r="S588" s="40"/>
      <c r="T588" s="40"/>
      <c r="U588" s="40"/>
      <c r="V588" s="40"/>
      <c r="W588" s="40"/>
      <c r="X588" s="42"/>
      <c r="Y588" s="42"/>
      <c r="AA588" s="42"/>
    </row>
    <row r="589" spans="2:27" ht="15.75" customHeight="1">
      <c r="B589" s="40"/>
      <c r="C589" s="40"/>
      <c r="D589" s="40"/>
      <c r="F589" s="40"/>
      <c r="G589" s="40"/>
      <c r="H589" s="40"/>
      <c r="I589" s="40"/>
      <c r="J589" s="40"/>
      <c r="K589" s="40"/>
      <c r="L589" s="40"/>
      <c r="M589" s="40"/>
      <c r="N589" s="40"/>
      <c r="O589" s="42"/>
      <c r="P589" s="42"/>
      <c r="R589" s="42"/>
      <c r="S589" s="40"/>
      <c r="T589" s="40"/>
      <c r="U589" s="40"/>
      <c r="V589" s="40"/>
      <c r="W589" s="40"/>
      <c r="X589" s="42"/>
      <c r="Y589" s="42"/>
      <c r="AA589" s="42"/>
    </row>
    <row r="590" spans="2:27" ht="15.75" customHeight="1">
      <c r="B590" s="40"/>
      <c r="C590" s="40"/>
      <c r="D590" s="40"/>
      <c r="F590" s="40"/>
      <c r="G590" s="40"/>
      <c r="H590" s="40"/>
      <c r="I590" s="40"/>
      <c r="J590" s="40"/>
      <c r="K590" s="40"/>
      <c r="L590" s="40"/>
      <c r="M590" s="40"/>
      <c r="N590" s="40"/>
      <c r="O590" s="42"/>
      <c r="P590" s="42"/>
      <c r="R590" s="42"/>
      <c r="S590" s="40"/>
      <c r="T590" s="40"/>
      <c r="U590" s="40"/>
      <c r="V590" s="40"/>
      <c r="W590" s="40"/>
      <c r="X590" s="42"/>
      <c r="Y590" s="42"/>
      <c r="AA590" s="42"/>
    </row>
    <row r="591" spans="2:27" ht="15.75" customHeight="1">
      <c r="B591" s="40"/>
      <c r="C591" s="40"/>
      <c r="D591" s="40"/>
      <c r="F591" s="40"/>
      <c r="G591" s="40"/>
      <c r="H591" s="40"/>
      <c r="I591" s="40"/>
      <c r="J591" s="40"/>
      <c r="K591" s="40"/>
      <c r="L591" s="40"/>
      <c r="M591" s="40"/>
      <c r="N591" s="40"/>
      <c r="O591" s="42"/>
      <c r="P591" s="42"/>
      <c r="R591" s="42"/>
      <c r="S591" s="40"/>
      <c r="T591" s="40"/>
      <c r="U591" s="40"/>
      <c r="V591" s="40"/>
      <c r="W591" s="40"/>
      <c r="X591" s="42"/>
      <c r="Y591" s="42"/>
      <c r="AA591" s="42"/>
    </row>
    <row r="592" spans="2:27" ht="15.75" customHeight="1">
      <c r="B592" s="40"/>
      <c r="C592" s="40"/>
      <c r="D592" s="40"/>
      <c r="F592" s="40"/>
      <c r="G592" s="40"/>
      <c r="H592" s="40"/>
      <c r="I592" s="40"/>
      <c r="J592" s="40"/>
      <c r="K592" s="40"/>
      <c r="L592" s="40"/>
      <c r="M592" s="40"/>
      <c r="N592" s="40"/>
      <c r="O592" s="42"/>
      <c r="P592" s="42"/>
      <c r="R592" s="42"/>
      <c r="S592" s="40"/>
      <c r="T592" s="40"/>
      <c r="U592" s="40"/>
      <c r="V592" s="40"/>
      <c r="W592" s="40"/>
      <c r="X592" s="42"/>
      <c r="Y592" s="42"/>
      <c r="AA592" s="42"/>
    </row>
    <row r="593" spans="2:27" ht="15.75" customHeight="1">
      <c r="B593" s="40"/>
      <c r="C593" s="40"/>
      <c r="D593" s="40"/>
      <c r="F593" s="40"/>
      <c r="G593" s="40"/>
      <c r="H593" s="40"/>
      <c r="I593" s="40"/>
      <c r="J593" s="40"/>
      <c r="K593" s="40"/>
      <c r="L593" s="40"/>
      <c r="M593" s="40"/>
      <c r="N593" s="40"/>
      <c r="O593" s="42"/>
      <c r="P593" s="42"/>
      <c r="R593" s="42"/>
      <c r="S593" s="40"/>
      <c r="T593" s="40"/>
      <c r="U593" s="40"/>
      <c r="V593" s="40"/>
      <c r="W593" s="40"/>
      <c r="X593" s="42"/>
      <c r="Y593" s="42"/>
      <c r="AA593" s="42"/>
    </row>
    <row r="594" spans="2:27" ht="15.75" customHeight="1">
      <c r="B594" s="40"/>
      <c r="C594" s="40"/>
      <c r="D594" s="40"/>
      <c r="F594" s="40"/>
      <c r="G594" s="40"/>
      <c r="H594" s="40"/>
      <c r="I594" s="40"/>
      <c r="J594" s="40"/>
      <c r="K594" s="40"/>
      <c r="L594" s="40"/>
      <c r="M594" s="40"/>
      <c r="N594" s="40"/>
      <c r="O594" s="42"/>
      <c r="P594" s="42"/>
      <c r="R594" s="42"/>
      <c r="S594" s="40"/>
      <c r="T594" s="40"/>
      <c r="U594" s="40"/>
      <c r="V594" s="40"/>
      <c r="W594" s="40"/>
      <c r="X594" s="42"/>
      <c r="Y594" s="42"/>
      <c r="AA594" s="42"/>
    </row>
    <row r="595" spans="2:27" ht="15.75" customHeight="1">
      <c r="B595" s="40"/>
      <c r="C595" s="40"/>
      <c r="D595" s="40"/>
      <c r="F595" s="40"/>
      <c r="G595" s="40"/>
      <c r="H595" s="40"/>
      <c r="I595" s="40"/>
      <c r="J595" s="40"/>
      <c r="K595" s="40"/>
      <c r="L595" s="40"/>
      <c r="M595" s="40"/>
      <c r="N595" s="40"/>
      <c r="O595" s="42"/>
      <c r="P595" s="42"/>
      <c r="R595" s="42"/>
      <c r="S595" s="40"/>
      <c r="T595" s="40"/>
      <c r="U595" s="40"/>
      <c r="V595" s="40"/>
      <c r="W595" s="40"/>
      <c r="X595" s="42"/>
      <c r="Y595" s="42"/>
      <c r="AA595" s="42"/>
    </row>
    <row r="596" spans="2:27" ht="15.75" customHeight="1">
      <c r="B596" s="40"/>
      <c r="C596" s="40"/>
      <c r="D596" s="40"/>
      <c r="F596" s="40"/>
      <c r="G596" s="40"/>
      <c r="H596" s="40"/>
      <c r="I596" s="40"/>
      <c r="J596" s="40"/>
      <c r="K596" s="40"/>
      <c r="L596" s="40"/>
      <c r="M596" s="40"/>
      <c r="N596" s="40"/>
      <c r="O596" s="42"/>
      <c r="P596" s="42"/>
      <c r="R596" s="42"/>
      <c r="S596" s="40"/>
      <c r="T596" s="40"/>
      <c r="U596" s="40"/>
      <c r="V596" s="40"/>
      <c r="W596" s="40"/>
      <c r="X596" s="42"/>
      <c r="Y596" s="42"/>
      <c r="AA596" s="42"/>
    </row>
    <row r="597" spans="2:27" ht="15.75" customHeight="1">
      <c r="B597" s="40"/>
      <c r="C597" s="40"/>
      <c r="D597" s="40"/>
      <c r="F597" s="40"/>
      <c r="G597" s="40"/>
      <c r="H597" s="40"/>
      <c r="I597" s="40"/>
      <c r="J597" s="40"/>
      <c r="K597" s="40"/>
      <c r="L597" s="40"/>
      <c r="M597" s="40"/>
      <c r="N597" s="40"/>
      <c r="O597" s="42"/>
      <c r="P597" s="42"/>
      <c r="R597" s="42"/>
      <c r="S597" s="40"/>
      <c r="T597" s="40"/>
      <c r="U597" s="40"/>
      <c r="V597" s="40"/>
      <c r="W597" s="40"/>
      <c r="X597" s="42"/>
      <c r="Y597" s="42"/>
      <c r="AA597" s="42"/>
    </row>
    <row r="598" spans="2:27" ht="15.75" customHeight="1">
      <c r="B598" s="40"/>
      <c r="C598" s="40"/>
      <c r="D598" s="40"/>
      <c r="F598" s="40"/>
      <c r="G598" s="40"/>
      <c r="H598" s="40"/>
      <c r="I598" s="40"/>
      <c r="J598" s="40"/>
      <c r="K598" s="40"/>
      <c r="L598" s="40"/>
      <c r="M598" s="40"/>
      <c r="N598" s="40"/>
      <c r="O598" s="42"/>
      <c r="P598" s="42"/>
      <c r="R598" s="42"/>
      <c r="S598" s="40"/>
      <c r="T598" s="40"/>
      <c r="U598" s="40"/>
      <c r="V598" s="40"/>
      <c r="W598" s="40"/>
      <c r="X598" s="42"/>
      <c r="Y598" s="42"/>
      <c r="AA598" s="42"/>
    </row>
    <row r="599" spans="2:27" ht="15.75" customHeight="1">
      <c r="B599" s="40"/>
      <c r="C599" s="40"/>
      <c r="D599" s="40"/>
      <c r="F599" s="40"/>
      <c r="G599" s="40"/>
      <c r="H599" s="40"/>
      <c r="I599" s="40"/>
      <c r="J599" s="40"/>
      <c r="K599" s="40"/>
      <c r="L599" s="40"/>
      <c r="M599" s="40"/>
      <c r="N599" s="40"/>
      <c r="O599" s="42"/>
      <c r="P599" s="42"/>
      <c r="R599" s="42"/>
      <c r="S599" s="40"/>
      <c r="T599" s="40"/>
      <c r="U599" s="40"/>
      <c r="V599" s="40"/>
      <c r="W599" s="40"/>
      <c r="X599" s="42"/>
      <c r="Y599" s="42"/>
      <c r="AA599" s="42"/>
    </row>
    <row r="600" spans="2:27" ht="15.75" customHeight="1">
      <c r="B600" s="40"/>
      <c r="C600" s="40"/>
      <c r="D600" s="40"/>
      <c r="F600" s="40"/>
      <c r="G600" s="40"/>
      <c r="H600" s="40"/>
      <c r="I600" s="40"/>
      <c r="J600" s="40"/>
      <c r="K600" s="40"/>
      <c r="L600" s="40"/>
      <c r="M600" s="40"/>
      <c r="N600" s="40"/>
      <c r="O600" s="42"/>
      <c r="P600" s="42"/>
      <c r="R600" s="42"/>
      <c r="S600" s="40"/>
      <c r="T600" s="40"/>
      <c r="U600" s="40"/>
      <c r="V600" s="40"/>
      <c r="W600" s="40"/>
      <c r="X600" s="42"/>
      <c r="Y600" s="42"/>
      <c r="AA600" s="42"/>
    </row>
    <row r="601" spans="2:27" ht="15.75" customHeight="1">
      <c r="B601" s="40"/>
      <c r="C601" s="40"/>
      <c r="D601" s="40"/>
      <c r="F601" s="40"/>
      <c r="G601" s="40"/>
      <c r="H601" s="40"/>
      <c r="I601" s="40"/>
      <c r="J601" s="40"/>
      <c r="K601" s="40"/>
      <c r="L601" s="40"/>
      <c r="M601" s="40"/>
      <c r="N601" s="40"/>
      <c r="O601" s="42"/>
      <c r="P601" s="42"/>
      <c r="R601" s="42"/>
      <c r="S601" s="40"/>
      <c r="T601" s="40"/>
      <c r="U601" s="40"/>
      <c r="V601" s="40"/>
      <c r="W601" s="40"/>
      <c r="X601" s="42"/>
      <c r="Y601" s="42"/>
      <c r="AA601" s="42"/>
    </row>
    <row r="602" spans="2:27" ht="15.75" customHeight="1">
      <c r="B602" s="40"/>
      <c r="C602" s="40"/>
      <c r="D602" s="40"/>
      <c r="F602" s="40"/>
      <c r="G602" s="40"/>
      <c r="H602" s="40"/>
      <c r="I602" s="40"/>
      <c r="J602" s="40"/>
      <c r="K602" s="40"/>
      <c r="L602" s="40"/>
      <c r="M602" s="40"/>
      <c r="N602" s="40"/>
      <c r="O602" s="42"/>
      <c r="P602" s="42"/>
      <c r="R602" s="42"/>
      <c r="S602" s="40"/>
      <c r="T602" s="40"/>
      <c r="U602" s="40"/>
      <c r="V602" s="40"/>
      <c r="W602" s="40"/>
      <c r="X602" s="42"/>
      <c r="Y602" s="42"/>
      <c r="AA602" s="42"/>
    </row>
    <row r="603" spans="2:27" ht="15.75" customHeight="1">
      <c r="B603" s="40"/>
      <c r="C603" s="40"/>
      <c r="D603" s="40"/>
      <c r="F603" s="40"/>
      <c r="G603" s="40"/>
      <c r="H603" s="40"/>
      <c r="I603" s="40"/>
      <c r="J603" s="40"/>
      <c r="K603" s="40"/>
      <c r="L603" s="40"/>
      <c r="M603" s="40"/>
      <c r="N603" s="40"/>
      <c r="O603" s="42"/>
      <c r="P603" s="42"/>
      <c r="R603" s="42"/>
      <c r="S603" s="40"/>
      <c r="T603" s="40"/>
      <c r="U603" s="40"/>
      <c r="V603" s="40"/>
      <c r="W603" s="40"/>
      <c r="X603" s="42"/>
      <c r="Y603" s="42"/>
      <c r="AA603" s="42"/>
    </row>
    <row r="604" spans="2:27" ht="15.75" customHeight="1">
      <c r="B604" s="40"/>
      <c r="C604" s="40"/>
      <c r="D604" s="40"/>
      <c r="F604" s="40"/>
      <c r="G604" s="40"/>
      <c r="H604" s="40"/>
      <c r="I604" s="40"/>
      <c r="J604" s="40"/>
      <c r="K604" s="40"/>
      <c r="L604" s="40"/>
      <c r="M604" s="40"/>
      <c r="N604" s="40"/>
      <c r="O604" s="42"/>
      <c r="P604" s="42"/>
      <c r="R604" s="42"/>
      <c r="S604" s="40"/>
      <c r="T604" s="40"/>
      <c r="U604" s="40"/>
      <c r="V604" s="40"/>
      <c r="W604" s="40"/>
      <c r="X604" s="42"/>
      <c r="Y604" s="42"/>
      <c r="AA604" s="42"/>
    </row>
    <row r="605" spans="2:27" ht="15.75" customHeight="1">
      <c r="B605" s="40"/>
      <c r="C605" s="40"/>
      <c r="D605" s="40"/>
      <c r="F605" s="40"/>
      <c r="G605" s="40"/>
      <c r="H605" s="40"/>
      <c r="I605" s="40"/>
      <c r="J605" s="40"/>
      <c r="K605" s="40"/>
      <c r="L605" s="40"/>
      <c r="M605" s="40"/>
      <c r="N605" s="40"/>
      <c r="O605" s="42"/>
      <c r="P605" s="42"/>
      <c r="R605" s="42"/>
      <c r="S605" s="40"/>
      <c r="T605" s="40"/>
      <c r="U605" s="40"/>
      <c r="V605" s="40"/>
      <c r="W605" s="40"/>
      <c r="X605" s="42"/>
      <c r="Y605" s="42"/>
      <c r="AA605" s="42"/>
    </row>
    <row r="606" spans="2:27" ht="15.75" customHeight="1">
      <c r="B606" s="40"/>
      <c r="C606" s="40"/>
      <c r="D606" s="40"/>
      <c r="F606" s="40"/>
      <c r="G606" s="40"/>
      <c r="H606" s="40"/>
      <c r="I606" s="40"/>
      <c r="J606" s="40"/>
      <c r="K606" s="40"/>
      <c r="L606" s="40"/>
      <c r="M606" s="40"/>
      <c r="N606" s="40"/>
      <c r="O606" s="42"/>
      <c r="P606" s="42"/>
      <c r="R606" s="42"/>
      <c r="S606" s="40"/>
      <c r="T606" s="40"/>
      <c r="U606" s="40"/>
      <c r="V606" s="40"/>
      <c r="W606" s="40"/>
      <c r="X606" s="42"/>
      <c r="Y606" s="42"/>
      <c r="AA606" s="42"/>
    </row>
    <row r="607" spans="2:27" ht="15.75" customHeight="1">
      <c r="B607" s="40"/>
      <c r="C607" s="40"/>
      <c r="D607" s="40"/>
      <c r="F607" s="40"/>
      <c r="G607" s="40"/>
      <c r="H607" s="40"/>
      <c r="I607" s="40"/>
      <c r="J607" s="40"/>
      <c r="K607" s="40"/>
      <c r="L607" s="40"/>
      <c r="M607" s="40"/>
      <c r="N607" s="40"/>
      <c r="O607" s="42"/>
      <c r="P607" s="42"/>
      <c r="R607" s="42"/>
      <c r="S607" s="40"/>
      <c r="T607" s="40"/>
      <c r="U607" s="40"/>
      <c r="V607" s="40"/>
      <c r="W607" s="40"/>
      <c r="X607" s="42"/>
      <c r="Y607" s="42"/>
      <c r="AA607" s="42"/>
    </row>
    <row r="608" spans="2:27" ht="15.75" customHeight="1">
      <c r="B608" s="40"/>
      <c r="C608" s="40"/>
      <c r="D608" s="40"/>
      <c r="F608" s="40"/>
      <c r="G608" s="40"/>
      <c r="H608" s="40"/>
      <c r="I608" s="40"/>
      <c r="J608" s="40"/>
      <c r="K608" s="40"/>
      <c r="L608" s="40"/>
      <c r="M608" s="40"/>
      <c r="N608" s="40"/>
      <c r="O608" s="42"/>
      <c r="P608" s="42"/>
      <c r="R608" s="42"/>
      <c r="S608" s="40"/>
      <c r="T608" s="40"/>
      <c r="U608" s="40"/>
      <c r="V608" s="40"/>
      <c r="W608" s="40"/>
      <c r="X608" s="42"/>
      <c r="Y608" s="42"/>
      <c r="AA608" s="42"/>
    </row>
    <row r="609" spans="2:27" ht="15.75" customHeight="1">
      <c r="B609" s="40"/>
      <c r="C609" s="40"/>
      <c r="D609" s="40"/>
      <c r="F609" s="40"/>
      <c r="G609" s="40"/>
      <c r="H609" s="40"/>
      <c r="I609" s="40"/>
      <c r="J609" s="40"/>
      <c r="K609" s="40"/>
      <c r="L609" s="40"/>
      <c r="M609" s="40"/>
      <c r="N609" s="40"/>
      <c r="O609" s="42"/>
      <c r="P609" s="42"/>
      <c r="R609" s="42"/>
      <c r="S609" s="40"/>
      <c r="T609" s="40"/>
      <c r="U609" s="40"/>
      <c r="V609" s="40"/>
      <c r="W609" s="40"/>
      <c r="X609" s="42"/>
      <c r="Y609" s="42"/>
      <c r="AA609" s="42"/>
    </row>
    <row r="610" spans="2:27" ht="15.75" customHeight="1">
      <c r="B610" s="40"/>
      <c r="C610" s="40"/>
      <c r="D610" s="40"/>
      <c r="F610" s="40"/>
      <c r="G610" s="40"/>
      <c r="H610" s="40"/>
      <c r="I610" s="40"/>
      <c r="J610" s="40"/>
      <c r="K610" s="40"/>
      <c r="L610" s="40"/>
      <c r="M610" s="40"/>
      <c r="N610" s="40"/>
      <c r="O610" s="42"/>
      <c r="P610" s="42"/>
      <c r="R610" s="42"/>
      <c r="S610" s="40"/>
      <c r="T610" s="40"/>
      <c r="U610" s="40"/>
      <c r="V610" s="40"/>
      <c r="W610" s="40"/>
      <c r="X610" s="42"/>
      <c r="Y610" s="42"/>
      <c r="AA610" s="42"/>
    </row>
    <row r="611" spans="2:27" ht="15.75" customHeight="1">
      <c r="B611" s="40"/>
      <c r="C611" s="40"/>
      <c r="D611" s="40"/>
      <c r="F611" s="40"/>
      <c r="G611" s="40"/>
      <c r="H611" s="40"/>
      <c r="I611" s="40"/>
      <c r="J611" s="40"/>
      <c r="K611" s="40"/>
      <c r="L611" s="40"/>
      <c r="M611" s="40"/>
      <c r="N611" s="40"/>
      <c r="O611" s="42"/>
      <c r="P611" s="42"/>
      <c r="R611" s="42"/>
      <c r="S611" s="40"/>
      <c r="T611" s="40"/>
      <c r="U611" s="40"/>
      <c r="V611" s="40"/>
      <c r="W611" s="40"/>
      <c r="X611" s="42"/>
      <c r="Y611" s="42"/>
      <c r="AA611" s="42"/>
    </row>
    <row r="612" spans="2:27" ht="15.75" customHeight="1">
      <c r="B612" s="40"/>
      <c r="C612" s="40"/>
      <c r="D612" s="40"/>
      <c r="F612" s="40"/>
      <c r="G612" s="40"/>
      <c r="H612" s="40"/>
      <c r="I612" s="40"/>
      <c r="J612" s="40"/>
      <c r="K612" s="40"/>
      <c r="L612" s="40"/>
      <c r="M612" s="40"/>
      <c r="N612" s="40"/>
      <c r="O612" s="42"/>
      <c r="P612" s="42"/>
      <c r="R612" s="42"/>
      <c r="S612" s="40"/>
      <c r="T612" s="40"/>
      <c r="U612" s="40"/>
      <c r="V612" s="40"/>
      <c r="W612" s="40"/>
      <c r="X612" s="42"/>
      <c r="Y612" s="42"/>
      <c r="AA612" s="42"/>
    </row>
    <row r="613" spans="2:27" ht="15.75" customHeight="1">
      <c r="B613" s="40"/>
      <c r="C613" s="40"/>
      <c r="D613" s="40"/>
      <c r="F613" s="40"/>
      <c r="G613" s="40"/>
      <c r="H613" s="40"/>
      <c r="I613" s="40"/>
      <c r="J613" s="40"/>
      <c r="K613" s="40"/>
      <c r="L613" s="40"/>
      <c r="M613" s="40"/>
      <c r="N613" s="40"/>
      <c r="O613" s="42"/>
      <c r="P613" s="42"/>
      <c r="R613" s="42"/>
      <c r="S613" s="40"/>
      <c r="T613" s="40"/>
      <c r="U613" s="40"/>
      <c r="V613" s="40"/>
      <c r="W613" s="40"/>
      <c r="X613" s="42"/>
      <c r="Y613" s="42"/>
      <c r="AA613" s="42"/>
    </row>
    <row r="614" spans="2:27" ht="15.75" customHeight="1">
      <c r="B614" s="40"/>
      <c r="C614" s="40"/>
      <c r="D614" s="40"/>
      <c r="F614" s="40"/>
      <c r="G614" s="40"/>
      <c r="H614" s="40"/>
      <c r="I614" s="40"/>
      <c r="J614" s="40"/>
      <c r="K614" s="40"/>
      <c r="L614" s="40"/>
      <c r="M614" s="40"/>
      <c r="N614" s="40"/>
      <c r="O614" s="42"/>
      <c r="P614" s="42"/>
      <c r="R614" s="42"/>
      <c r="S614" s="40"/>
      <c r="T614" s="40"/>
      <c r="U614" s="40"/>
      <c r="V614" s="40"/>
      <c r="W614" s="40"/>
      <c r="X614" s="42"/>
      <c r="Y614" s="42"/>
      <c r="AA614" s="42"/>
    </row>
    <row r="615" spans="2:27" ht="15.75" customHeight="1">
      <c r="B615" s="40"/>
      <c r="C615" s="40"/>
      <c r="D615" s="40"/>
      <c r="F615" s="40"/>
      <c r="G615" s="40"/>
      <c r="H615" s="40"/>
      <c r="I615" s="40"/>
      <c r="J615" s="40"/>
      <c r="K615" s="40"/>
      <c r="L615" s="40"/>
      <c r="M615" s="40"/>
      <c r="N615" s="40"/>
      <c r="O615" s="42"/>
      <c r="P615" s="42"/>
      <c r="R615" s="42"/>
      <c r="S615" s="40"/>
      <c r="T615" s="40"/>
      <c r="U615" s="40"/>
      <c r="V615" s="40"/>
      <c r="W615" s="40"/>
      <c r="X615" s="42"/>
      <c r="Y615" s="42"/>
      <c r="AA615" s="42"/>
    </row>
    <row r="616" spans="2:27" ht="15.75" customHeight="1">
      <c r="B616" s="40"/>
      <c r="C616" s="40"/>
      <c r="D616" s="40"/>
      <c r="F616" s="40"/>
      <c r="G616" s="40"/>
      <c r="H616" s="40"/>
      <c r="I616" s="40"/>
      <c r="J616" s="40"/>
      <c r="K616" s="40"/>
      <c r="L616" s="40"/>
      <c r="M616" s="40"/>
      <c r="N616" s="40"/>
      <c r="O616" s="42"/>
      <c r="P616" s="42"/>
      <c r="R616" s="42"/>
      <c r="S616" s="40"/>
      <c r="T616" s="40"/>
      <c r="U616" s="40"/>
      <c r="V616" s="40"/>
      <c r="W616" s="40"/>
      <c r="X616" s="42"/>
      <c r="Y616" s="42"/>
      <c r="AA616" s="42"/>
    </row>
    <row r="617" spans="2:27" ht="15.75" customHeight="1">
      <c r="B617" s="40"/>
      <c r="C617" s="40"/>
      <c r="D617" s="40"/>
      <c r="F617" s="40"/>
      <c r="G617" s="40"/>
      <c r="H617" s="40"/>
      <c r="I617" s="40"/>
      <c r="J617" s="40"/>
      <c r="K617" s="40"/>
      <c r="L617" s="40"/>
      <c r="M617" s="40"/>
      <c r="N617" s="40"/>
      <c r="O617" s="42"/>
      <c r="P617" s="42"/>
      <c r="R617" s="42"/>
      <c r="S617" s="40"/>
      <c r="T617" s="40"/>
      <c r="U617" s="40"/>
      <c r="V617" s="40"/>
      <c r="W617" s="40"/>
      <c r="X617" s="42"/>
      <c r="Y617" s="42"/>
      <c r="AA617" s="42"/>
    </row>
    <row r="618" spans="2:27" ht="15.75" customHeight="1">
      <c r="B618" s="40"/>
      <c r="C618" s="40"/>
      <c r="D618" s="40"/>
      <c r="F618" s="40"/>
      <c r="G618" s="40"/>
      <c r="H618" s="40"/>
      <c r="I618" s="40"/>
      <c r="J618" s="40"/>
      <c r="K618" s="40"/>
      <c r="L618" s="40"/>
      <c r="M618" s="40"/>
      <c r="N618" s="40"/>
      <c r="O618" s="42"/>
      <c r="P618" s="42"/>
      <c r="R618" s="42"/>
      <c r="S618" s="40"/>
      <c r="T618" s="40"/>
      <c r="U618" s="40"/>
      <c r="V618" s="40"/>
      <c r="W618" s="40"/>
      <c r="X618" s="42"/>
      <c r="Y618" s="42"/>
      <c r="AA618" s="42"/>
    </row>
    <row r="619" spans="2:27" ht="15.75" customHeight="1">
      <c r="B619" s="40"/>
      <c r="C619" s="40"/>
      <c r="D619" s="40"/>
      <c r="F619" s="40"/>
      <c r="G619" s="40"/>
      <c r="H619" s="40"/>
      <c r="I619" s="40"/>
      <c r="J619" s="40"/>
      <c r="K619" s="40"/>
      <c r="L619" s="40"/>
      <c r="M619" s="40"/>
      <c r="N619" s="40"/>
      <c r="O619" s="42"/>
      <c r="P619" s="42"/>
      <c r="R619" s="42"/>
      <c r="S619" s="40"/>
      <c r="T619" s="40"/>
      <c r="U619" s="40"/>
      <c r="V619" s="40"/>
      <c r="W619" s="40"/>
      <c r="X619" s="42"/>
      <c r="Y619" s="42"/>
      <c r="AA619" s="42"/>
    </row>
    <row r="620" spans="2:27" ht="15.75" customHeight="1">
      <c r="B620" s="40"/>
      <c r="C620" s="40"/>
      <c r="D620" s="40"/>
      <c r="F620" s="40"/>
      <c r="G620" s="40"/>
      <c r="H620" s="40"/>
      <c r="I620" s="40"/>
      <c r="J620" s="40"/>
      <c r="K620" s="40"/>
      <c r="L620" s="40"/>
      <c r="M620" s="40"/>
      <c r="N620" s="40"/>
      <c r="O620" s="42"/>
      <c r="P620" s="42"/>
      <c r="R620" s="42"/>
      <c r="S620" s="40"/>
      <c r="T620" s="40"/>
      <c r="U620" s="40"/>
      <c r="V620" s="40"/>
      <c r="W620" s="40"/>
      <c r="X620" s="42"/>
      <c r="Y620" s="42"/>
      <c r="AA620" s="42"/>
    </row>
    <row r="621" spans="2:27" ht="15.75" customHeight="1">
      <c r="B621" s="40"/>
      <c r="C621" s="40"/>
      <c r="D621" s="40"/>
      <c r="F621" s="40"/>
      <c r="G621" s="40"/>
      <c r="H621" s="40"/>
      <c r="I621" s="40"/>
      <c r="J621" s="40"/>
      <c r="K621" s="40"/>
      <c r="L621" s="40"/>
      <c r="M621" s="40"/>
      <c r="N621" s="40"/>
      <c r="O621" s="42"/>
      <c r="P621" s="42"/>
      <c r="R621" s="42"/>
      <c r="S621" s="40"/>
      <c r="T621" s="40"/>
      <c r="U621" s="40"/>
      <c r="V621" s="40"/>
      <c r="W621" s="40"/>
      <c r="X621" s="42"/>
      <c r="Y621" s="42"/>
      <c r="AA621" s="42"/>
    </row>
    <row r="622" spans="2:27" ht="15.75" customHeight="1">
      <c r="B622" s="40"/>
      <c r="C622" s="40"/>
      <c r="D622" s="40"/>
      <c r="F622" s="40"/>
      <c r="G622" s="40"/>
      <c r="H622" s="40"/>
      <c r="I622" s="40"/>
      <c r="J622" s="40"/>
      <c r="K622" s="40"/>
      <c r="L622" s="40"/>
      <c r="M622" s="40"/>
      <c r="N622" s="40"/>
      <c r="O622" s="42"/>
      <c r="P622" s="42"/>
      <c r="R622" s="42"/>
      <c r="S622" s="40"/>
      <c r="T622" s="40"/>
      <c r="U622" s="40"/>
      <c r="V622" s="40"/>
      <c r="W622" s="40"/>
      <c r="X622" s="42"/>
      <c r="Y622" s="42"/>
      <c r="AA622" s="42"/>
    </row>
    <row r="623" spans="2:27" ht="15.75" customHeight="1">
      <c r="B623" s="40"/>
      <c r="C623" s="40"/>
      <c r="D623" s="40"/>
      <c r="F623" s="40"/>
      <c r="G623" s="40"/>
      <c r="H623" s="40"/>
      <c r="I623" s="40"/>
      <c r="J623" s="40"/>
      <c r="K623" s="40"/>
      <c r="L623" s="40"/>
      <c r="M623" s="40"/>
      <c r="N623" s="40"/>
      <c r="O623" s="42"/>
      <c r="P623" s="42"/>
      <c r="R623" s="42"/>
      <c r="S623" s="40"/>
      <c r="T623" s="40"/>
      <c r="U623" s="40"/>
      <c r="V623" s="40"/>
      <c r="W623" s="40"/>
      <c r="X623" s="42"/>
      <c r="Y623" s="42"/>
      <c r="AA623" s="42"/>
    </row>
    <row r="624" spans="2:27" ht="15.75" customHeight="1">
      <c r="B624" s="40"/>
      <c r="C624" s="40"/>
      <c r="D624" s="40"/>
      <c r="F624" s="40"/>
      <c r="G624" s="40"/>
      <c r="H624" s="40"/>
      <c r="I624" s="40"/>
      <c r="J624" s="40"/>
      <c r="K624" s="40"/>
      <c r="L624" s="40"/>
      <c r="M624" s="40"/>
      <c r="N624" s="40"/>
      <c r="O624" s="42"/>
      <c r="P624" s="42"/>
      <c r="R624" s="42"/>
      <c r="S624" s="40"/>
      <c r="T624" s="40"/>
      <c r="U624" s="40"/>
      <c r="V624" s="40"/>
      <c r="W624" s="40"/>
      <c r="X624" s="42"/>
      <c r="Y624" s="42"/>
      <c r="AA624" s="42"/>
    </row>
    <row r="625" spans="2:27" ht="15.75" customHeight="1">
      <c r="B625" s="40"/>
      <c r="C625" s="40"/>
      <c r="D625" s="40"/>
      <c r="F625" s="40"/>
      <c r="G625" s="40"/>
      <c r="H625" s="40"/>
      <c r="I625" s="40"/>
      <c r="J625" s="40"/>
      <c r="K625" s="40"/>
      <c r="L625" s="40"/>
      <c r="M625" s="40"/>
      <c r="N625" s="40"/>
      <c r="O625" s="42"/>
      <c r="P625" s="42"/>
      <c r="R625" s="42"/>
      <c r="S625" s="40"/>
      <c r="T625" s="40"/>
      <c r="U625" s="40"/>
      <c r="V625" s="40"/>
      <c r="W625" s="40"/>
      <c r="X625" s="42"/>
      <c r="Y625" s="42"/>
      <c r="AA625" s="42"/>
    </row>
    <row r="626" spans="2:27" ht="15.75" customHeight="1">
      <c r="B626" s="40"/>
      <c r="C626" s="40"/>
      <c r="D626" s="40"/>
      <c r="F626" s="40"/>
      <c r="G626" s="40"/>
      <c r="H626" s="40"/>
      <c r="I626" s="40"/>
      <c r="J626" s="40"/>
      <c r="K626" s="40"/>
      <c r="L626" s="40"/>
      <c r="M626" s="40"/>
      <c r="N626" s="40"/>
      <c r="O626" s="42"/>
      <c r="P626" s="42"/>
      <c r="R626" s="42"/>
      <c r="S626" s="40"/>
      <c r="T626" s="40"/>
      <c r="U626" s="40"/>
      <c r="V626" s="40"/>
      <c r="W626" s="40"/>
      <c r="X626" s="42"/>
      <c r="Y626" s="42"/>
      <c r="AA626" s="42"/>
    </row>
    <row r="627" spans="2:27" ht="15.75" customHeight="1">
      <c r="B627" s="40"/>
      <c r="C627" s="40"/>
      <c r="D627" s="40"/>
      <c r="F627" s="40"/>
      <c r="G627" s="40"/>
      <c r="H627" s="40"/>
      <c r="I627" s="40"/>
      <c r="J627" s="40"/>
      <c r="K627" s="40"/>
      <c r="L627" s="40"/>
      <c r="M627" s="40"/>
      <c r="N627" s="40"/>
      <c r="O627" s="42"/>
      <c r="P627" s="42"/>
      <c r="R627" s="42"/>
      <c r="S627" s="40"/>
      <c r="T627" s="40"/>
      <c r="U627" s="40"/>
      <c r="V627" s="40"/>
      <c r="W627" s="40"/>
      <c r="X627" s="42"/>
      <c r="Y627" s="42"/>
      <c r="AA627" s="42"/>
    </row>
    <row r="628" spans="2:27" ht="15.75" customHeight="1">
      <c r="B628" s="40"/>
      <c r="C628" s="40"/>
      <c r="D628" s="40"/>
      <c r="F628" s="40"/>
      <c r="G628" s="40"/>
      <c r="H628" s="40"/>
      <c r="I628" s="40"/>
      <c r="J628" s="40"/>
      <c r="K628" s="40"/>
      <c r="L628" s="40"/>
      <c r="M628" s="40"/>
      <c r="N628" s="40"/>
      <c r="O628" s="42"/>
      <c r="P628" s="42"/>
      <c r="R628" s="42"/>
      <c r="S628" s="40"/>
      <c r="T628" s="40"/>
      <c r="U628" s="40"/>
      <c r="V628" s="40"/>
      <c r="W628" s="40"/>
      <c r="X628" s="42"/>
      <c r="Y628" s="42"/>
      <c r="AA628" s="42"/>
    </row>
    <row r="629" spans="2:27" ht="15.75" customHeight="1">
      <c r="B629" s="40"/>
      <c r="C629" s="40"/>
      <c r="D629" s="40"/>
      <c r="F629" s="40"/>
      <c r="G629" s="40"/>
      <c r="H629" s="40"/>
      <c r="I629" s="40"/>
      <c r="J629" s="40"/>
      <c r="K629" s="40"/>
      <c r="L629" s="40"/>
      <c r="M629" s="40"/>
      <c r="N629" s="40"/>
      <c r="O629" s="42"/>
      <c r="P629" s="42"/>
      <c r="R629" s="42"/>
      <c r="S629" s="40"/>
      <c r="T629" s="40"/>
      <c r="U629" s="40"/>
      <c r="V629" s="40"/>
      <c r="W629" s="40"/>
      <c r="X629" s="42"/>
      <c r="Y629" s="42"/>
      <c r="AA629" s="42"/>
    </row>
    <row r="630" spans="2:27" ht="15.75" customHeight="1">
      <c r="B630" s="40"/>
      <c r="C630" s="40"/>
      <c r="D630" s="40"/>
      <c r="F630" s="40"/>
      <c r="G630" s="40"/>
      <c r="H630" s="40"/>
      <c r="I630" s="40"/>
      <c r="J630" s="40"/>
      <c r="K630" s="40"/>
      <c r="L630" s="40"/>
      <c r="M630" s="40"/>
      <c r="N630" s="40"/>
      <c r="O630" s="42"/>
      <c r="P630" s="42"/>
      <c r="R630" s="42"/>
      <c r="S630" s="40"/>
      <c r="T630" s="40"/>
      <c r="U630" s="40"/>
      <c r="V630" s="40"/>
      <c r="W630" s="40"/>
      <c r="X630" s="42"/>
      <c r="Y630" s="42"/>
      <c r="AA630" s="42"/>
    </row>
    <row r="631" spans="2:27" ht="15.75" customHeight="1">
      <c r="B631" s="40"/>
      <c r="C631" s="40"/>
      <c r="D631" s="40"/>
      <c r="F631" s="40"/>
      <c r="G631" s="40"/>
      <c r="H631" s="40"/>
      <c r="I631" s="40"/>
      <c r="J631" s="40"/>
      <c r="K631" s="40"/>
      <c r="L631" s="40"/>
      <c r="M631" s="40"/>
      <c r="N631" s="40"/>
      <c r="O631" s="42"/>
      <c r="P631" s="42"/>
      <c r="R631" s="42"/>
      <c r="S631" s="40"/>
      <c r="T631" s="40"/>
      <c r="U631" s="40"/>
      <c r="V631" s="40"/>
      <c r="W631" s="40"/>
      <c r="X631" s="42"/>
      <c r="Y631" s="42"/>
      <c r="AA631" s="42"/>
    </row>
    <row r="632" spans="2:27" ht="15.75" customHeight="1">
      <c r="B632" s="40"/>
      <c r="C632" s="40"/>
      <c r="D632" s="40"/>
      <c r="F632" s="40"/>
      <c r="G632" s="40"/>
      <c r="H632" s="40"/>
      <c r="I632" s="40"/>
      <c r="J632" s="40"/>
      <c r="K632" s="40"/>
      <c r="L632" s="40"/>
      <c r="M632" s="40"/>
      <c r="N632" s="40"/>
      <c r="O632" s="42"/>
      <c r="P632" s="42"/>
      <c r="R632" s="42"/>
      <c r="S632" s="40"/>
      <c r="T632" s="40"/>
      <c r="U632" s="40"/>
      <c r="V632" s="40"/>
      <c r="W632" s="40"/>
      <c r="X632" s="42"/>
      <c r="Y632" s="42"/>
      <c r="AA632" s="42"/>
    </row>
    <row r="633" spans="2:27" ht="15.75" customHeight="1">
      <c r="B633" s="40"/>
      <c r="C633" s="40"/>
      <c r="D633" s="40"/>
      <c r="F633" s="40"/>
      <c r="G633" s="40"/>
      <c r="H633" s="40"/>
      <c r="I633" s="40"/>
      <c r="J633" s="40"/>
      <c r="K633" s="40"/>
      <c r="L633" s="40"/>
      <c r="M633" s="40"/>
      <c r="N633" s="40"/>
      <c r="O633" s="42"/>
      <c r="P633" s="42"/>
      <c r="R633" s="42"/>
      <c r="S633" s="40"/>
      <c r="T633" s="40"/>
      <c r="U633" s="40"/>
      <c r="V633" s="40"/>
      <c r="W633" s="40"/>
      <c r="X633" s="42"/>
      <c r="Y633" s="42"/>
      <c r="AA633" s="42"/>
    </row>
    <row r="634" spans="2:27" ht="15.75" customHeight="1">
      <c r="B634" s="40"/>
      <c r="C634" s="40"/>
      <c r="D634" s="40"/>
      <c r="F634" s="40"/>
      <c r="G634" s="40"/>
      <c r="H634" s="40"/>
      <c r="I634" s="40"/>
      <c r="J634" s="40"/>
      <c r="K634" s="40"/>
      <c r="L634" s="40"/>
      <c r="M634" s="40"/>
      <c r="N634" s="40"/>
      <c r="O634" s="42"/>
      <c r="P634" s="42"/>
      <c r="R634" s="42"/>
      <c r="S634" s="40"/>
      <c r="T634" s="40"/>
      <c r="U634" s="40"/>
      <c r="V634" s="40"/>
      <c r="W634" s="40"/>
      <c r="X634" s="42"/>
      <c r="Y634" s="42"/>
      <c r="AA634" s="42"/>
    </row>
    <row r="635" spans="2:27" ht="15.75" customHeight="1">
      <c r="B635" s="40"/>
      <c r="C635" s="40"/>
      <c r="D635" s="40"/>
      <c r="F635" s="40"/>
      <c r="G635" s="40"/>
      <c r="H635" s="40"/>
      <c r="I635" s="40"/>
      <c r="J635" s="40"/>
      <c r="K635" s="40"/>
      <c r="L635" s="40"/>
      <c r="M635" s="40"/>
      <c r="N635" s="40"/>
      <c r="O635" s="42"/>
      <c r="P635" s="42"/>
      <c r="R635" s="42"/>
      <c r="S635" s="40"/>
      <c r="T635" s="40"/>
      <c r="U635" s="40"/>
      <c r="V635" s="40"/>
      <c r="W635" s="40"/>
      <c r="X635" s="42"/>
      <c r="Y635" s="42"/>
      <c r="AA635" s="42"/>
    </row>
    <row r="636" spans="2:27" ht="15.75" customHeight="1">
      <c r="B636" s="40"/>
      <c r="C636" s="40"/>
      <c r="D636" s="40"/>
      <c r="F636" s="40"/>
      <c r="G636" s="40"/>
      <c r="H636" s="40"/>
      <c r="I636" s="40"/>
      <c r="J636" s="40"/>
      <c r="K636" s="40"/>
      <c r="L636" s="40"/>
      <c r="M636" s="40"/>
      <c r="N636" s="40"/>
      <c r="O636" s="42"/>
      <c r="P636" s="42"/>
      <c r="R636" s="42"/>
      <c r="S636" s="40"/>
      <c r="T636" s="40"/>
      <c r="U636" s="40"/>
      <c r="V636" s="40"/>
      <c r="W636" s="40"/>
      <c r="X636" s="42"/>
      <c r="Y636" s="42"/>
      <c r="AA636" s="42"/>
    </row>
    <row r="637" spans="2:27" ht="15.75" customHeight="1">
      <c r="B637" s="40"/>
      <c r="C637" s="40"/>
      <c r="D637" s="40"/>
      <c r="F637" s="40"/>
      <c r="G637" s="40"/>
      <c r="H637" s="40"/>
      <c r="I637" s="40"/>
      <c r="J637" s="40"/>
      <c r="K637" s="40"/>
      <c r="L637" s="40"/>
      <c r="M637" s="40"/>
      <c r="N637" s="40"/>
      <c r="O637" s="42"/>
      <c r="P637" s="42"/>
      <c r="R637" s="42"/>
      <c r="S637" s="40"/>
      <c r="T637" s="40"/>
      <c r="U637" s="40"/>
      <c r="V637" s="40"/>
      <c r="W637" s="40"/>
      <c r="X637" s="42"/>
      <c r="Y637" s="42"/>
      <c r="AA637" s="42"/>
    </row>
    <row r="638" spans="2:27" ht="15.75" customHeight="1">
      <c r="B638" s="40"/>
      <c r="C638" s="40"/>
      <c r="D638" s="40"/>
      <c r="F638" s="40"/>
      <c r="G638" s="40"/>
      <c r="H638" s="40"/>
      <c r="I638" s="40"/>
      <c r="J638" s="40"/>
      <c r="K638" s="40"/>
      <c r="L638" s="40"/>
      <c r="M638" s="40"/>
      <c r="N638" s="40"/>
      <c r="O638" s="42"/>
      <c r="P638" s="42"/>
      <c r="R638" s="42"/>
      <c r="S638" s="40"/>
      <c r="T638" s="40"/>
      <c r="U638" s="40"/>
      <c r="V638" s="40"/>
      <c r="W638" s="40"/>
      <c r="X638" s="42"/>
      <c r="Y638" s="42"/>
      <c r="AA638" s="42"/>
    </row>
    <row r="639" spans="2:27" ht="15.75" customHeight="1">
      <c r="B639" s="40"/>
      <c r="C639" s="40"/>
      <c r="D639" s="40"/>
      <c r="F639" s="40"/>
      <c r="G639" s="40"/>
      <c r="H639" s="40"/>
      <c r="I639" s="40"/>
      <c r="J639" s="40"/>
      <c r="K639" s="40"/>
      <c r="L639" s="40"/>
      <c r="M639" s="40"/>
      <c r="N639" s="40"/>
      <c r="O639" s="42"/>
      <c r="P639" s="42"/>
      <c r="R639" s="42"/>
      <c r="S639" s="40"/>
      <c r="T639" s="40"/>
      <c r="U639" s="40"/>
      <c r="V639" s="40"/>
      <c r="W639" s="40"/>
      <c r="X639" s="42"/>
      <c r="Y639" s="42"/>
      <c r="AA639" s="42"/>
    </row>
    <row r="640" spans="2:27" ht="15.75" customHeight="1">
      <c r="B640" s="40"/>
      <c r="C640" s="40"/>
      <c r="D640" s="40"/>
      <c r="F640" s="40"/>
      <c r="G640" s="40"/>
      <c r="H640" s="40"/>
      <c r="I640" s="40"/>
      <c r="J640" s="40"/>
      <c r="K640" s="40"/>
      <c r="L640" s="40"/>
      <c r="M640" s="40"/>
      <c r="N640" s="40"/>
      <c r="O640" s="42"/>
      <c r="P640" s="42"/>
      <c r="R640" s="42"/>
      <c r="S640" s="40"/>
      <c r="T640" s="40"/>
      <c r="U640" s="40"/>
      <c r="V640" s="40"/>
      <c r="W640" s="40"/>
      <c r="X640" s="42"/>
      <c r="Y640" s="42"/>
      <c r="AA640" s="42"/>
    </row>
    <row r="641" spans="2:27" ht="15.75" customHeight="1">
      <c r="B641" s="40"/>
      <c r="C641" s="40"/>
      <c r="D641" s="40"/>
      <c r="F641" s="40"/>
      <c r="G641" s="40"/>
      <c r="H641" s="40"/>
      <c r="I641" s="40"/>
      <c r="J641" s="40"/>
      <c r="K641" s="40"/>
      <c r="L641" s="40"/>
      <c r="M641" s="40"/>
      <c r="N641" s="40"/>
      <c r="O641" s="42"/>
      <c r="P641" s="42"/>
      <c r="R641" s="42"/>
      <c r="S641" s="40"/>
      <c r="T641" s="40"/>
      <c r="U641" s="40"/>
      <c r="V641" s="40"/>
      <c r="W641" s="40"/>
      <c r="X641" s="42"/>
      <c r="Y641" s="42"/>
      <c r="AA641" s="42"/>
    </row>
    <row r="642" spans="2:27" ht="15.75" customHeight="1">
      <c r="B642" s="40"/>
      <c r="C642" s="40"/>
      <c r="D642" s="40"/>
      <c r="F642" s="40"/>
      <c r="G642" s="40"/>
      <c r="H642" s="40"/>
      <c r="I642" s="40"/>
      <c r="J642" s="40"/>
      <c r="K642" s="40"/>
      <c r="L642" s="40"/>
      <c r="M642" s="40"/>
      <c r="N642" s="40"/>
      <c r="O642" s="42"/>
      <c r="P642" s="42"/>
      <c r="R642" s="42"/>
      <c r="S642" s="40"/>
      <c r="T642" s="40"/>
      <c r="U642" s="40"/>
      <c r="V642" s="40"/>
      <c r="W642" s="40"/>
      <c r="X642" s="42"/>
      <c r="Y642" s="42"/>
      <c r="AA642" s="42"/>
    </row>
    <row r="643" spans="2:27" ht="15.75" customHeight="1">
      <c r="B643" s="40"/>
      <c r="C643" s="40"/>
      <c r="D643" s="40"/>
      <c r="F643" s="40"/>
      <c r="G643" s="40"/>
      <c r="H643" s="40"/>
      <c r="I643" s="40"/>
      <c r="J643" s="40"/>
      <c r="K643" s="40"/>
      <c r="L643" s="40"/>
      <c r="M643" s="40"/>
      <c r="N643" s="40"/>
      <c r="O643" s="42"/>
      <c r="P643" s="42"/>
      <c r="R643" s="42"/>
      <c r="S643" s="40"/>
      <c r="T643" s="40"/>
      <c r="U643" s="40"/>
      <c r="V643" s="40"/>
      <c r="W643" s="40"/>
      <c r="X643" s="42"/>
      <c r="Y643" s="42"/>
      <c r="AA643" s="42"/>
    </row>
    <row r="644" spans="2:27" ht="15.75" customHeight="1">
      <c r="B644" s="40"/>
      <c r="C644" s="40"/>
      <c r="D644" s="40"/>
      <c r="F644" s="40"/>
      <c r="G644" s="40"/>
      <c r="H644" s="40"/>
      <c r="I644" s="40"/>
      <c r="J644" s="40"/>
      <c r="K644" s="40"/>
      <c r="L644" s="40"/>
      <c r="M644" s="40"/>
      <c r="N644" s="40"/>
      <c r="O644" s="42"/>
      <c r="P644" s="42"/>
      <c r="R644" s="42"/>
      <c r="S644" s="40"/>
      <c r="T644" s="40"/>
      <c r="U644" s="40"/>
      <c r="V644" s="40"/>
      <c r="W644" s="40"/>
      <c r="X644" s="42"/>
      <c r="Y644" s="42"/>
      <c r="AA644" s="42"/>
    </row>
    <row r="645" spans="2:27" ht="15.75" customHeight="1">
      <c r="B645" s="40"/>
      <c r="C645" s="40"/>
      <c r="D645" s="40"/>
      <c r="F645" s="40"/>
      <c r="G645" s="40"/>
      <c r="H645" s="40"/>
      <c r="I645" s="40"/>
      <c r="J645" s="40"/>
      <c r="K645" s="40"/>
      <c r="L645" s="40"/>
      <c r="M645" s="40"/>
      <c r="N645" s="40"/>
      <c r="O645" s="42"/>
      <c r="P645" s="42"/>
      <c r="R645" s="42"/>
      <c r="S645" s="40"/>
      <c r="T645" s="40"/>
      <c r="U645" s="40"/>
      <c r="V645" s="40"/>
      <c r="W645" s="40"/>
      <c r="X645" s="42"/>
      <c r="Y645" s="42"/>
      <c r="AA645" s="42"/>
    </row>
    <row r="646" spans="2:27" ht="15.75" customHeight="1">
      <c r="B646" s="40"/>
      <c r="C646" s="40"/>
      <c r="D646" s="40"/>
      <c r="F646" s="40"/>
      <c r="G646" s="40"/>
      <c r="H646" s="40"/>
      <c r="I646" s="40"/>
      <c r="J646" s="40"/>
      <c r="K646" s="40"/>
      <c r="L646" s="40"/>
      <c r="M646" s="40"/>
      <c r="N646" s="40"/>
      <c r="O646" s="42"/>
      <c r="P646" s="42"/>
      <c r="R646" s="42"/>
      <c r="S646" s="40"/>
      <c r="T646" s="40"/>
      <c r="U646" s="40"/>
      <c r="V646" s="40"/>
      <c r="W646" s="40"/>
      <c r="X646" s="42"/>
      <c r="Y646" s="42"/>
      <c r="AA646" s="42"/>
    </row>
    <row r="647" spans="2:27" ht="15.75" customHeight="1">
      <c r="B647" s="40"/>
      <c r="C647" s="40"/>
      <c r="D647" s="40"/>
      <c r="F647" s="40"/>
      <c r="G647" s="40"/>
      <c r="H647" s="40"/>
      <c r="I647" s="40"/>
      <c r="J647" s="40"/>
      <c r="K647" s="40"/>
      <c r="L647" s="40"/>
      <c r="M647" s="40"/>
      <c r="N647" s="40"/>
      <c r="O647" s="42"/>
      <c r="P647" s="42"/>
      <c r="R647" s="42"/>
      <c r="S647" s="40"/>
      <c r="T647" s="40"/>
      <c r="U647" s="40"/>
      <c r="V647" s="40"/>
      <c r="W647" s="40"/>
      <c r="X647" s="42"/>
      <c r="Y647" s="42"/>
      <c r="AA647" s="42"/>
    </row>
    <row r="648" spans="2:27" ht="15.75" customHeight="1">
      <c r="B648" s="40"/>
      <c r="C648" s="40"/>
      <c r="D648" s="40"/>
      <c r="F648" s="40"/>
      <c r="G648" s="40"/>
      <c r="H648" s="40"/>
      <c r="I648" s="40"/>
      <c r="J648" s="40"/>
      <c r="K648" s="40"/>
      <c r="L648" s="40"/>
      <c r="M648" s="40"/>
      <c r="N648" s="40"/>
      <c r="O648" s="42"/>
      <c r="P648" s="42"/>
      <c r="R648" s="42"/>
      <c r="S648" s="40"/>
      <c r="T648" s="40"/>
      <c r="U648" s="40"/>
      <c r="V648" s="40"/>
      <c r="W648" s="40"/>
      <c r="X648" s="42"/>
      <c r="Y648" s="42"/>
      <c r="AA648" s="42"/>
    </row>
    <row r="649" spans="2:27" ht="15.75" customHeight="1">
      <c r="B649" s="40"/>
      <c r="C649" s="40"/>
      <c r="D649" s="40"/>
      <c r="F649" s="40"/>
      <c r="G649" s="40"/>
      <c r="H649" s="40"/>
      <c r="I649" s="40"/>
      <c r="J649" s="40"/>
      <c r="K649" s="40"/>
      <c r="L649" s="40"/>
      <c r="M649" s="40"/>
      <c r="N649" s="40"/>
      <c r="O649" s="42"/>
      <c r="P649" s="42"/>
      <c r="R649" s="42"/>
      <c r="S649" s="40"/>
      <c r="T649" s="40"/>
      <c r="U649" s="40"/>
      <c r="V649" s="40"/>
      <c r="W649" s="40"/>
      <c r="X649" s="42"/>
      <c r="Y649" s="42"/>
      <c r="AA649" s="42"/>
    </row>
    <row r="650" spans="2:27" ht="15.75" customHeight="1">
      <c r="B650" s="40"/>
      <c r="C650" s="40"/>
      <c r="D650" s="40"/>
      <c r="F650" s="40"/>
      <c r="G650" s="40"/>
      <c r="H650" s="40"/>
      <c r="I650" s="40"/>
      <c r="J650" s="40"/>
      <c r="K650" s="40"/>
      <c r="L650" s="40"/>
      <c r="M650" s="40"/>
      <c r="N650" s="40"/>
      <c r="O650" s="42"/>
      <c r="P650" s="42"/>
      <c r="R650" s="42"/>
      <c r="S650" s="40"/>
      <c r="T650" s="40"/>
      <c r="U650" s="40"/>
      <c r="V650" s="40"/>
      <c r="W650" s="40"/>
      <c r="X650" s="42"/>
      <c r="Y650" s="42"/>
      <c r="AA650" s="42"/>
    </row>
    <row r="651" spans="2:27" ht="15.75" customHeight="1">
      <c r="B651" s="40"/>
      <c r="C651" s="40"/>
      <c r="D651" s="40"/>
      <c r="F651" s="40"/>
      <c r="G651" s="40"/>
      <c r="H651" s="40"/>
      <c r="I651" s="40"/>
      <c r="J651" s="40"/>
      <c r="K651" s="40"/>
      <c r="L651" s="40"/>
      <c r="M651" s="40"/>
      <c r="N651" s="40"/>
      <c r="O651" s="42"/>
      <c r="P651" s="42"/>
      <c r="R651" s="42"/>
      <c r="S651" s="40"/>
      <c r="T651" s="40"/>
      <c r="U651" s="40"/>
      <c r="V651" s="40"/>
      <c r="W651" s="40"/>
      <c r="X651" s="42"/>
      <c r="Y651" s="42"/>
      <c r="AA651" s="42"/>
    </row>
    <row r="652" spans="2:27" ht="15.75" customHeight="1">
      <c r="B652" s="40"/>
      <c r="C652" s="40"/>
      <c r="D652" s="40"/>
      <c r="F652" s="40"/>
      <c r="G652" s="40"/>
      <c r="H652" s="40"/>
      <c r="I652" s="40"/>
      <c r="J652" s="40"/>
      <c r="K652" s="40"/>
      <c r="L652" s="40"/>
      <c r="M652" s="40"/>
      <c r="N652" s="40"/>
      <c r="O652" s="42"/>
      <c r="P652" s="42"/>
      <c r="R652" s="42"/>
      <c r="S652" s="40"/>
      <c r="T652" s="40"/>
      <c r="U652" s="40"/>
      <c r="V652" s="40"/>
      <c r="W652" s="40"/>
      <c r="X652" s="42"/>
      <c r="Y652" s="42"/>
      <c r="AA652" s="42"/>
    </row>
    <row r="653" spans="2:27" ht="15.75" customHeight="1">
      <c r="B653" s="40"/>
      <c r="C653" s="40"/>
      <c r="D653" s="40"/>
      <c r="F653" s="40"/>
      <c r="G653" s="40"/>
      <c r="H653" s="40"/>
      <c r="I653" s="40"/>
      <c r="J653" s="40"/>
      <c r="K653" s="40"/>
      <c r="L653" s="40"/>
      <c r="M653" s="40"/>
      <c r="N653" s="40"/>
      <c r="O653" s="42"/>
      <c r="P653" s="42"/>
      <c r="R653" s="42"/>
      <c r="S653" s="40"/>
      <c r="T653" s="40"/>
      <c r="U653" s="40"/>
      <c r="V653" s="40"/>
      <c r="W653" s="40"/>
      <c r="X653" s="42"/>
      <c r="Y653" s="42"/>
      <c r="AA653" s="42"/>
    </row>
    <row r="654" spans="2:27" ht="15.75" customHeight="1">
      <c r="B654" s="40"/>
      <c r="C654" s="40"/>
      <c r="D654" s="40"/>
      <c r="F654" s="40"/>
      <c r="G654" s="40"/>
      <c r="H654" s="40"/>
      <c r="I654" s="40"/>
      <c r="J654" s="40"/>
      <c r="K654" s="40"/>
      <c r="L654" s="40"/>
      <c r="M654" s="40"/>
      <c r="N654" s="40"/>
      <c r="O654" s="42"/>
      <c r="P654" s="42"/>
      <c r="R654" s="42"/>
      <c r="S654" s="40"/>
      <c r="T654" s="40"/>
      <c r="U654" s="40"/>
      <c r="V654" s="40"/>
      <c r="W654" s="40"/>
      <c r="X654" s="42"/>
      <c r="Y654" s="42"/>
      <c r="AA654" s="42"/>
    </row>
    <row r="655" spans="2:27" ht="15.75" customHeight="1">
      <c r="B655" s="40"/>
      <c r="C655" s="40"/>
      <c r="D655" s="40"/>
      <c r="F655" s="40"/>
      <c r="G655" s="40"/>
      <c r="H655" s="40"/>
      <c r="I655" s="40"/>
      <c r="J655" s="40"/>
      <c r="K655" s="40"/>
      <c r="L655" s="40"/>
      <c r="M655" s="40"/>
      <c r="N655" s="40"/>
      <c r="O655" s="42"/>
      <c r="P655" s="42"/>
      <c r="R655" s="42"/>
      <c r="S655" s="40"/>
      <c r="T655" s="40"/>
      <c r="U655" s="40"/>
      <c r="V655" s="40"/>
      <c r="W655" s="40"/>
      <c r="X655" s="42"/>
      <c r="Y655" s="42"/>
      <c r="AA655" s="42"/>
    </row>
    <row r="656" spans="2:27" ht="15.75" customHeight="1">
      <c r="B656" s="40"/>
      <c r="C656" s="40"/>
      <c r="D656" s="40"/>
      <c r="F656" s="40"/>
      <c r="G656" s="40"/>
      <c r="H656" s="40"/>
      <c r="I656" s="40"/>
      <c r="J656" s="40"/>
      <c r="K656" s="40"/>
      <c r="L656" s="40"/>
      <c r="M656" s="40"/>
      <c r="N656" s="40"/>
      <c r="O656" s="42"/>
      <c r="P656" s="42"/>
      <c r="R656" s="42"/>
      <c r="S656" s="40"/>
      <c r="T656" s="40"/>
      <c r="U656" s="40"/>
      <c r="V656" s="40"/>
      <c r="W656" s="40"/>
      <c r="X656" s="42"/>
      <c r="Y656" s="42"/>
      <c r="AA656" s="42"/>
    </row>
    <row r="657" spans="2:27" ht="15.75" customHeight="1">
      <c r="B657" s="40"/>
      <c r="C657" s="40"/>
      <c r="D657" s="40"/>
      <c r="F657" s="40"/>
      <c r="G657" s="40"/>
      <c r="H657" s="40"/>
      <c r="I657" s="40"/>
      <c r="J657" s="40"/>
      <c r="K657" s="40"/>
      <c r="L657" s="40"/>
      <c r="M657" s="40"/>
      <c r="N657" s="40"/>
      <c r="O657" s="42"/>
      <c r="P657" s="42"/>
      <c r="R657" s="42"/>
      <c r="S657" s="40"/>
      <c r="T657" s="40"/>
      <c r="U657" s="40"/>
      <c r="V657" s="40"/>
      <c r="W657" s="40"/>
      <c r="X657" s="42"/>
      <c r="Y657" s="42"/>
      <c r="AA657" s="42"/>
    </row>
    <row r="658" spans="2:27" ht="15.75" customHeight="1">
      <c r="B658" s="40"/>
      <c r="C658" s="40"/>
      <c r="D658" s="40"/>
      <c r="F658" s="40"/>
      <c r="G658" s="40"/>
      <c r="H658" s="40"/>
      <c r="I658" s="40"/>
      <c r="J658" s="40"/>
      <c r="K658" s="40"/>
      <c r="L658" s="40"/>
      <c r="M658" s="40"/>
      <c r="N658" s="40"/>
      <c r="O658" s="42"/>
      <c r="P658" s="42"/>
      <c r="R658" s="42"/>
      <c r="S658" s="40"/>
      <c r="T658" s="40"/>
      <c r="U658" s="40"/>
      <c r="V658" s="40"/>
      <c r="W658" s="40"/>
      <c r="X658" s="42"/>
      <c r="Y658" s="42"/>
      <c r="AA658" s="42"/>
    </row>
    <row r="659" spans="2:27" ht="15.75" customHeight="1">
      <c r="B659" s="40"/>
      <c r="C659" s="40"/>
      <c r="D659" s="40"/>
      <c r="F659" s="40"/>
      <c r="G659" s="40"/>
      <c r="H659" s="40"/>
      <c r="I659" s="40"/>
      <c r="J659" s="40"/>
      <c r="K659" s="40"/>
      <c r="L659" s="40"/>
      <c r="M659" s="40"/>
      <c r="N659" s="40"/>
      <c r="O659" s="42"/>
      <c r="P659" s="42"/>
      <c r="R659" s="42"/>
      <c r="S659" s="40"/>
      <c r="T659" s="40"/>
      <c r="U659" s="40"/>
      <c r="V659" s="40"/>
      <c r="W659" s="40"/>
      <c r="X659" s="42"/>
      <c r="Y659" s="42"/>
      <c r="AA659" s="42"/>
    </row>
    <row r="660" spans="2:27" ht="15.75" customHeight="1">
      <c r="B660" s="40"/>
      <c r="C660" s="40"/>
      <c r="D660" s="40"/>
      <c r="F660" s="40"/>
      <c r="G660" s="40"/>
      <c r="H660" s="40"/>
      <c r="I660" s="40"/>
      <c r="J660" s="40"/>
      <c r="K660" s="40"/>
      <c r="L660" s="40"/>
      <c r="M660" s="40"/>
      <c r="N660" s="40"/>
      <c r="O660" s="42"/>
      <c r="P660" s="42"/>
      <c r="R660" s="42"/>
      <c r="S660" s="40"/>
      <c r="T660" s="40"/>
      <c r="U660" s="40"/>
      <c r="V660" s="40"/>
      <c r="W660" s="40"/>
      <c r="X660" s="42"/>
      <c r="Y660" s="42"/>
      <c r="AA660" s="42"/>
    </row>
    <row r="661" spans="2:27" ht="15.75" customHeight="1">
      <c r="B661" s="40"/>
      <c r="C661" s="40"/>
      <c r="D661" s="40"/>
      <c r="F661" s="40"/>
      <c r="G661" s="40"/>
      <c r="H661" s="40"/>
      <c r="I661" s="40"/>
      <c r="J661" s="40"/>
      <c r="K661" s="40"/>
      <c r="L661" s="40"/>
      <c r="M661" s="40"/>
      <c r="N661" s="40"/>
      <c r="O661" s="42"/>
      <c r="P661" s="42"/>
      <c r="R661" s="42"/>
      <c r="S661" s="40"/>
      <c r="T661" s="40"/>
      <c r="U661" s="40"/>
      <c r="V661" s="40"/>
      <c r="W661" s="40"/>
      <c r="X661" s="42"/>
      <c r="Y661" s="42"/>
      <c r="AA661" s="42"/>
    </row>
    <row r="662" spans="2:27" ht="15.75" customHeight="1">
      <c r="B662" s="40"/>
      <c r="C662" s="40"/>
      <c r="D662" s="40"/>
      <c r="F662" s="40"/>
      <c r="G662" s="40"/>
      <c r="H662" s="40"/>
      <c r="I662" s="40"/>
      <c r="J662" s="40"/>
      <c r="K662" s="40"/>
      <c r="L662" s="40"/>
      <c r="M662" s="40"/>
      <c r="N662" s="40"/>
      <c r="O662" s="42"/>
      <c r="P662" s="42"/>
      <c r="R662" s="42"/>
      <c r="S662" s="40"/>
      <c r="T662" s="40"/>
      <c r="U662" s="40"/>
      <c r="V662" s="40"/>
      <c r="W662" s="40"/>
      <c r="X662" s="42"/>
      <c r="Y662" s="42"/>
      <c r="AA662" s="42"/>
    </row>
    <row r="663" spans="2:27" ht="15.75" customHeight="1">
      <c r="B663" s="40"/>
      <c r="C663" s="40"/>
      <c r="D663" s="40"/>
      <c r="F663" s="40"/>
      <c r="G663" s="40"/>
      <c r="H663" s="40"/>
      <c r="I663" s="40"/>
      <c r="J663" s="40"/>
      <c r="K663" s="40"/>
      <c r="L663" s="40"/>
      <c r="M663" s="40"/>
      <c r="N663" s="40"/>
      <c r="O663" s="42"/>
      <c r="P663" s="42"/>
      <c r="R663" s="42"/>
      <c r="S663" s="40"/>
      <c r="T663" s="40"/>
      <c r="U663" s="40"/>
      <c r="V663" s="40"/>
      <c r="W663" s="40"/>
      <c r="X663" s="42"/>
      <c r="Y663" s="42"/>
      <c r="AA663" s="42"/>
    </row>
    <row r="664" spans="2:27" ht="15.75" customHeight="1">
      <c r="B664" s="40"/>
      <c r="C664" s="40"/>
      <c r="D664" s="40"/>
      <c r="F664" s="40"/>
      <c r="G664" s="40"/>
      <c r="H664" s="40"/>
      <c r="I664" s="40"/>
      <c r="J664" s="40"/>
      <c r="K664" s="40"/>
      <c r="L664" s="40"/>
      <c r="M664" s="40"/>
      <c r="N664" s="40"/>
      <c r="O664" s="42"/>
      <c r="P664" s="42"/>
      <c r="R664" s="42"/>
      <c r="S664" s="40"/>
      <c r="T664" s="40"/>
      <c r="U664" s="40"/>
      <c r="V664" s="40"/>
      <c r="W664" s="40"/>
      <c r="X664" s="42"/>
      <c r="Y664" s="42"/>
      <c r="AA664" s="42"/>
    </row>
    <row r="665" spans="2:27" ht="15.75" customHeight="1">
      <c r="B665" s="40"/>
      <c r="C665" s="40"/>
      <c r="D665" s="40"/>
      <c r="F665" s="40"/>
      <c r="G665" s="40"/>
      <c r="H665" s="40"/>
      <c r="I665" s="40"/>
      <c r="J665" s="40"/>
      <c r="K665" s="40"/>
      <c r="L665" s="40"/>
      <c r="M665" s="40"/>
      <c r="N665" s="40"/>
      <c r="O665" s="42"/>
      <c r="P665" s="42"/>
      <c r="R665" s="42"/>
      <c r="S665" s="40"/>
      <c r="T665" s="40"/>
      <c r="U665" s="40"/>
      <c r="V665" s="40"/>
      <c r="W665" s="40"/>
      <c r="X665" s="42"/>
      <c r="Y665" s="42"/>
      <c r="AA665" s="42"/>
    </row>
    <row r="666" spans="2:27" ht="15.75" customHeight="1">
      <c r="B666" s="40"/>
      <c r="C666" s="40"/>
      <c r="D666" s="40"/>
      <c r="F666" s="40"/>
      <c r="G666" s="40"/>
      <c r="H666" s="40"/>
      <c r="I666" s="40"/>
      <c r="J666" s="40"/>
      <c r="K666" s="40"/>
      <c r="L666" s="40"/>
      <c r="M666" s="40"/>
      <c r="N666" s="40"/>
      <c r="O666" s="42"/>
      <c r="P666" s="42"/>
      <c r="R666" s="42"/>
      <c r="S666" s="40"/>
      <c r="T666" s="40"/>
      <c r="U666" s="40"/>
      <c r="V666" s="40"/>
      <c r="W666" s="40"/>
      <c r="X666" s="42"/>
      <c r="Y666" s="42"/>
      <c r="AA666" s="42"/>
    </row>
    <row r="667" spans="2:27" ht="15.75" customHeight="1">
      <c r="B667" s="40"/>
      <c r="C667" s="40"/>
      <c r="D667" s="40"/>
      <c r="F667" s="40"/>
      <c r="G667" s="40"/>
      <c r="H667" s="40"/>
      <c r="I667" s="40"/>
      <c r="J667" s="40"/>
      <c r="K667" s="40"/>
      <c r="L667" s="40"/>
      <c r="M667" s="40"/>
      <c r="N667" s="40"/>
      <c r="O667" s="42"/>
      <c r="P667" s="42"/>
      <c r="R667" s="42"/>
      <c r="S667" s="40"/>
      <c r="T667" s="40"/>
      <c r="U667" s="40"/>
      <c r="V667" s="40"/>
      <c r="W667" s="40"/>
      <c r="X667" s="42"/>
      <c r="Y667" s="42"/>
      <c r="AA667" s="42"/>
    </row>
    <row r="668" spans="2:27" ht="15.75" customHeight="1">
      <c r="B668" s="40"/>
      <c r="C668" s="40"/>
      <c r="D668" s="40"/>
      <c r="F668" s="40"/>
      <c r="G668" s="40"/>
      <c r="H668" s="40"/>
      <c r="I668" s="40"/>
      <c r="J668" s="40"/>
      <c r="K668" s="40"/>
      <c r="L668" s="40"/>
      <c r="M668" s="40"/>
      <c r="N668" s="40"/>
      <c r="O668" s="42"/>
      <c r="P668" s="42"/>
      <c r="R668" s="42"/>
      <c r="S668" s="40"/>
      <c r="T668" s="40"/>
      <c r="U668" s="40"/>
      <c r="V668" s="40"/>
      <c r="W668" s="40"/>
      <c r="X668" s="42"/>
      <c r="Y668" s="42"/>
      <c r="AA668" s="42"/>
    </row>
    <row r="669" spans="2:27" ht="15.75" customHeight="1">
      <c r="B669" s="40"/>
      <c r="C669" s="40"/>
      <c r="D669" s="40"/>
      <c r="F669" s="40"/>
      <c r="G669" s="40"/>
      <c r="H669" s="40"/>
      <c r="I669" s="40"/>
      <c r="J669" s="40"/>
      <c r="K669" s="40"/>
      <c r="L669" s="40"/>
      <c r="M669" s="40"/>
      <c r="N669" s="40"/>
      <c r="O669" s="42"/>
      <c r="P669" s="42"/>
      <c r="R669" s="42"/>
      <c r="S669" s="40"/>
      <c r="T669" s="40"/>
      <c r="U669" s="40"/>
      <c r="V669" s="40"/>
      <c r="W669" s="40"/>
      <c r="X669" s="42"/>
      <c r="Y669" s="42"/>
      <c r="AA669" s="42"/>
    </row>
    <row r="670" spans="2:27" ht="15.75" customHeight="1">
      <c r="B670" s="40"/>
      <c r="C670" s="40"/>
      <c r="D670" s="40"/>
      <c r="F670" s="40"/>
      <c r="G670" s="40"/>
      <c r="H670" s="40"/>
      <c r="I670" s="40"/>
      <c r="J670" s="40"/>
      <c r="K670" s="40"/>
      <c r="L670" s="40"/>
      <c r="M670" s="40"/>
      <c r="N670" s="40"/>
      <c r="O670" s="42"/>
      <c r="P670" s="42"/>
      <c r="R670" s="42"/>
      <c r="S670" s="40"/>
      <c r="T670" s="40"/>
      <c r="U670" s="40"/>
      <c r="V670" s="40"/>
      <c r="W670" s="40"/>
      <c r="X670" s="42"/>
      <c r="Y670" s="42"/>
      <c r="AA670" s="42"/>
    </row>
    <row r="671" spans="2:27" ht="15.75" customHeight="1">
      <c r="B671" s="40"/>
      <c r="C671" s="40"/>
      <c r="D671" s="40"/>
      <c r="F671" s="40"/>
      <c r="G671" s="40"/>
      <c r="H671" s="40"/>
      <c r="I671" s="40"/>
      <c r="J671" s="40"/>
      <c r="K671" s="40"/>
      <c r="L671" s="40"/>
      <c r="M671" s="40"/>
      <c r="N671" s="40"/>
      <c r="O671" s="42"/>
      <c r="P671" s="42"/>
      <c r="R671" s="42"/>
      <c r="S671" s="40"/>
      <c r="T671" s="40"/>
      <c r="U671" s="40"/>
      <c r="V671" s="40"/>
      <c r="W671" s="40"/>
      <c r="X671" s="42"/>
      <c r="Y671" s="42"/>
      <c r="AA671" s="42"/>
    </row>
    <row r="672" spans="2:27" ht="15.75" customHeight="1">
      <c r="B672" s="40"/>
      <c r="C672" s="40"/>
      <c r="D672" s="40"/>
      <c r="F672" s="40"/>
      <c r="G672" s="40"/>
      <c r="H672" s="40"/>
      <c r="I672" s="40"/>
      <c r="J672" s="40"/>
      <c r="K672" s="40"/>
      <c r="L672" s="40"/>
      <c r="M672" s="40"/>
      <c r="N672" s="40"/>
      <c r="O672" s="42"/>
      <c r="P672" s="42"/>
      <c r="R672" s="42"/>
      <c r="S672" s="40"/>
      <c r="T672" s="40"/>
      <c r="U672" s="40"/>
      <c r="V672" s="40"/>
      <c r="W672" s="40"/>
      <c r="X672" s="42"/>
      <c r="Y672" s="42"/>
      <c r="AA672" s="42"/>
    </row>
    <row r="673" spans="2:27" ht="15.75" customHeight="1">
      <c r="B673" s="40"/>
      <c r="C673" s="40"/>
      <c r="D673" s="40"/>
      <c r="F673" s="40"/>
      <c r="G673" s="40"/>
      <c r="H673" s="40"/>
      <c r="I673" s="40"/>
      <c r="J673" s="40"/>
      <c r="K673" s="40"/>
      <c r="L673" s="40"/>
      <c r="M673" s="40"/>
      <c r="N673" s="40"/>
      <c r="O673" s="42"/>
      <c r="P673" s="42"/>
      <c r="R673" s="42"/>
      <c r="S673" s="40"/>
      <c r="T673" s="40"/>
      <c r="U673" s="40"/>
      <c r="V673" s="40"/>
      <c r="W673" s="40"/>
      <c r="X673" s="42"/>
      <c r="Y673" s="42"/>
      <c r="AA673" s="42"/>
    </row>
    <row r="674" spans="2:27" ht="15.75" customHeight="1">
      <c r="B674" s="40"/>
      <c r="C674" s="40"/>
      <c r="D674" s="40"/>
      <c r="F674" s="40"/>
      <c r="G674" s="40"/>
      <c r="H674" s="40"/>
      <c r="I674" s="40"/>
      <c r="J674" s="40"/>
      <c r="K674" s="40"/>
      <c r="L674" s="40"/>
      <c r="M674" s="40"/>
      <c r="N674" s="40"/>
      <c r="O674" s="42"/>
      <c r="P674" s="42"/>
      <c r="R674" s="42"/>
      <c r="S674" s="40"/>
      <c r="T674" s="40"/>
      <c r="U674" s="40"/>
      <c r="V674" s="40"/>
      <c r="W674" s="40"/>
      <c r="X674" s="42"/>
      <c r="Y674" s="42"/>
      <c r="AA674" s="42"/>
    </row>
    <row r="675" spans="2:27" ht="15.75" customHeight="1">
      <c r="B675" s="40"/>
      <c r="C675" s="40"/>
      <c r="D675" s="40"/>
      <c r="F675" s="40"/>
      <c r="G675" s="40"/>
      <c r="H675" s="40"/>
      <c r="I675" s="40"/>
      <c r="J675" s="40"/>
      <c r="K675" s="40"/>
      <c r="L675" s="40"/>
      <c r="M675" s="40"/>
      <c r="N675" s="40"/>
      <c r="O675" s="42"/>
      <c r="P675" s="42"/>
      <c r="R675" s="42"/>
      <c r="S675" s="40"/>
      <c r="T675" s="40"/>
      <c r="U675" s="40"/>
      <c r="V675" s="40"/>
      <c r="W675" s="40"/>
      <c r="X675" s="42"/>
      <c r="Y675" s="42"/>
      <c r="AA675" s="42"/>
    </row>
    <row r="676" spans="2:27" ht="15.75" customHeight="1">
      <c r="B676" s="40"/>
      <c r="C676" s="40"/>
      <c r="D676" s="40"/>
      <c r="F676" s="40"/>
      <c r="G676" s="40"/>
      <c r="H676" s="40"/>
      <c r="I676" s="40"/>
      <c r="J676" s="40"/>
      <c r="K676" s="40"/>
      <c r="L676" s="40"/>
      <c r="M676" s="40"/>
      <c r="N676" s="40"/>
      <c r="O676" s="42"/>
      <c r="P676" s="42"/>
      <c r="R676" s="42"/>
      <c r="S676" s="40"/>
      <c r="T676" s="40"/>
      <c r="U676" s="40"/>
      <c r="V676" s="40"/>
      <c r="W676" s="40"/>
      <c r="X676" s="42"/>
      <c r="Y676" s="42"/>
      <c r="AA676" s="42"/>
    </row>
    <row r="677" spans="2:27" ht="15.75" customHeight="1">
      <c r="B677" s="40"/>
      <c r="C677" s="40"/>
      <c r="D677" s="40"/>
      <c r="F677" s="40"/>
      <c r="G677" s="40"/>
      <c r="H677" s="40"/>
      <c r="I677" s="40"/>
      <c r="J677" s="40"/>
      <c r="K677" s="40"/>
      <c r="L677" s="40"/>
      <c r="M677" s="40"/>
      <c r="N677" s="40"/>
      <c r="O677" s="42"/>
      <c r="P677" s="42"/>
      <c r="R677" s="42"/>
      <c r="S677" s="40"/>
      <c r="T677" s="40"/>
      <c r="U677" s="40"/>
      <c r="V677" s="40"/>
      <c r="W677" s="40"/>
      <c r="X677" s="42"/>
      <c r="Y677" s="42"/>
      <c r="AA677" s="42"/>
    </row>
    <row r="678" spans="2:27" ht="15.75" customHeight="1">
      <c r="B678" s="40"/>
      <c r="C678" s="40"/>
      <c r="D678" s="40"/>
      <c r="F678" s="40"/>
      <c r="G678" s="40"/>
      <c r="H678" s="40"/>
      <c r="I678" s="40"/>
      <c r="J678" s="40"/>
      <c r="K678" s="40"/>
      <c r="L678" s="40"/>
      <c r="M678" s="40"/>
      <c r="N678" s="40"/>
      <c r="O678" s="42"/>
      <c r="P678" s="42"/>
      <c r="R678" s="42"/>
      <c r="S678" s="40"/>
      <c r="T678" s="40"/>
      <c r="U678" s="40"/>
      <c r="V678" s="40"/>
      <c r="W678" s="40"/>
      <c r="X678" s="42"/>
      <c r="Y678" s="42"/>
      <c r="AA678" s="42"/>
    </row>
    <row r="679" spans="2:27" ht="15.75" customHeight="1">
      <c r="B679" s="40"/>
      <c r="C679" s="40"/>
      <c r="D679" s="40"/>
      <c r="F679" s="40"/>
      <c r="G679" s="40"/>
      <c r="H679" s="40"/>
      <c r="I679" s="40"/>
      <c r="J679" s="40"/>
      <c r="K679" s="40"/>
      <c r="L679" s="40"/>
      <c r="M679" s="40"/>
      <c r="N679" s="40"/>
      <c r="O679" s="42"/>
      <c r="P679" s="42"/>
      <c r="R679" s="42"/>
      <c r="S679" s="40"/>
      <c r="T679" s="40"/>
      <c r="U679" s="40"/>
      <c r="V679" s="40"/>
      <c r="W679" s="40"/>
      <c r="X679" s="42"/>
      <c r="Y679" s="42"/>
      <c r="AA679" s="42"/>
    </row>
    <row r="680" spans="2:27" ht="15.75" customHeight="1">
      <c r="B680" s="40"/>
      <c r="C680" s="40"/>
      <c r="D680" s="40"/>
      <c r="F680" s="40"/>
      <c r="G680" s="40"/>
      <c r="H680" s="40"/>
      <c r="I680" s="40"/>
      <c r="J680" s="40"/>
      <c r="K680" s="40"/>
      <c r="L680" s="40"/>
      <c r="M680" s="40"/>
      <c r="N680" s="40"/>
      <c r="O680" s="42"/>
      <c r="P680" s="42"/>
      <c r="R680" s="42"/>
      <c r="S680" s="40"/>
      <c r="T680" s="40"/>
      <c r="U680" s="40"/>
      <c r="V680" s="40"/>
      <c r="W680" s="40"/>
      <c r="X680" s="42"/>
      <c r="Y680" s="42"/>
      <c r="AA680" s="42"/>
    </row>
    <row r="681" spans="2:27" ht="15.75" customHeight="1">
      <c r="B681" s="40"/>
      <c r="C681" s="40"/>
      <c r="D681" s="40"/>
      <c r="F681" s="40"/>
      <c r="G681" s="40"/>
      <c r="H681" s="40"/>
      <c r="I681" s="40"/>
      <c r="J681" s="40"/>
      <c r="K681" s="40"/>
      <c r="L681" s="40"/>
      <c r="M681" s="40"/>
      <c r="N681" s="40"/>
      <c r="O681" s="42"/>
      <c r="P681" s="42"/>
      <c r="R681" s="42"/>
      <c r="S681" s="40"/>
      <c r="T681" s="40"/>
      <c r="U681" s="40"/>
      <c r="V681" s="40"/>
      <c r="W681" s="40"/>
      <c r="X681" s="42"/>
      <c r="Y681" s="42"/>
      <c r="AA681" s="42"/>
    </row>
    <row r="682" spans="2:27" ht="15.75" customHeight="1">
      <c r="B682" s="40"/>
      <c r="C682" s="40"/>
      <c r="D682" s="40"/>
      <c r="F682" s="40"/>
      <c r="G682" s="40"/>
      <c r="H682" s="40"/>
      <c r="I682" s="40"/>
      <c r="J682" s="40"/>
      <c r="K682" s="40"/>
      <c r="L682" s="40"/>
      <c r="M682" s="40"/>
      <c r="N682" s="40"/>
      <c r="O682" s="42"/>
      <c r="P682" s="42"/>
      <c r="R682" s="42"/>
      <c r="S682" s="40"/>
      <c r="T682" s="40"/>
      <c r="U682" s="40"/>
      <c r="V682" s="40"/>
      <c r="W682" s="40"/>
      <c r="X682" s="42"/>
      <c r="Y682" s="42"/>
      <c r="AA682" s="42"/>
    </row>
    <row r="683" spans="2:27" ht="15.75" customHeight="1">
      <c r="B683" s="40"/>
      <c r="C683" s="40"/>
      <c r="D683" s="40"/>
      <c r="F683" s="40"/>
      <c r="G683" s="40"/>
      <c r="H683" s="40"/>
      <c r="I683" s="40"/>
      <c r="J683" s="40"/>
      <c r="K683" s="40"/>
      <c r="L683" s="40"/>
      <c r="M683" s="40"/>
      <c r="N683" s="40"/>
      <c r="O683" s="42"/>
      <c r="P683" s="42"/>
      <c r="R683" s="42"/>
      <c r="S683" s="40"/>
      <c r="T683" s="40"/>
      <c r="U683" s="40"/>
      <c r="V683" s="40"/>
      <c r="W683" s="40"/>
      <c r="X683" s="42"/>
      <c r="Y683" s="42"/>
      <c r="AA683" s="42"/>
    </row>
    <row r="684" spans="2:27" ht="15.75" customHeight="1">
      <c r="B684" s="40"/>
      <c r="C684" s="40"/>
      <c r="D684" s="40"/>
      <c r="F684" s="40"/>
      <c r="G684" s="40"/>
      <c r="H684" s="40"/>
      <c r="I684" s="40"/>
      <c r="J684" s="40"/>
      <c r="K684" s="40"/>
      <c r="L684" s="40"/>
      <c r="M684" s="40"/>
      <c r="N684" s="40"/>
      <c r="O684" s="42"/>
      <c r="P684" s="42"/>
      <c r="R684" s="42"/>
      <c r="S684" s="40"/>
      <c r="T684" s="40"/>
      <c r="U684" s="40"/>
      <c r="V684" s="40"/>
      <c r="W684" s="40"/>
      <c r="X684" s="42"/>
      <c r="Y684" s="42"/>
      <c r="AA684" s="42"/>
    </row>
    <row r="685" spans="2:27" ht="15.75" customHeight="1">
      <c r="B685" s="40"/>
      <c r="C685" s="40"/>
      <c r="D685" s="40"/>
      <c r="F685" s="40"/>
      <c r="G685" s="40"/>
      <c r="H685" s="40"/>
      <c r="I685" s="40"/>
      <c r="J685" s="40"/>
      <c r="K685" s="40"/>
      <c r="L685" s="40"/>
      <c r="M685" s="40"/>
      <c r="N685" s="40"/>
      <c r="O685" s="42"/>
      <c r="P685" s="42"/>
      <c r="R685" s="42"/>
      <c r="S685" s="40"/>
      <c r="T685" s="40"/>
      <c r="U685" s="40"/>
      <c r="V685" s="40"/>
      <c r="W685" s="40"/>
      <c r="X685" s="42"/>
      <c r="Y685" s="42"/>
      <c r="AA685" s="42"/>
    </row>
    <row r="686" spans="2:27" ht="15.75" customHeight="1">
      <c r="B686" s="40"/>
      <c r="C686" s="40"/>
      <c r="D686" s="40"/>
      <c r="F686" s="40"/>
      <c r="G686" s="40"/>
      <c r="H686" s="40"/>
      <c r="I686" s="40"/>
      <c r="J686" s="40"/>
      <c r="K686" s="40"/>
      <c r="L686" s="40"/>
      <c r="M686" s="40"/>
      <c r="N686" s="40"/>
      <c r="O686" s="42"/>
      <c r="P686" s="42"/>
      <c r="R686" s="42"/>
      <c r="S686" s="40"/>
      <c r="T686" s="40"/>
      <c r="U686" s="40"/>
      <c r="V686" s="40"/>
      <c r="W686" s="40"/>
      <c r="X686" s="42"/>
      <c r="Y686" s="42"/>
      <c r="AA686" s="42"/>
    </row>
    <row r="687" spans="2:27" ht="15.75" customHeight="1">
      <c r="B687" s="40"/>
      <c r="C687" s="40"/>
      <c r="D687" s="40"/>
      <c r="F687" s="40"/>
      <c r="G687" s="40"/>
      <c r="H687" s="40"/>
      <c r="I687" s="40"/>
      <c r="J687" s="40"/>
      <c r="K687" s="40"/>
      <c r="L687" s="40"/>
      <c r="M687" s="40"/>
      <c r="N687" s="40"/>
      <c r="O687" s="42"/>
      <c r="P687" s="42"/>
      <c r="R687" s="42"/>
      <c r="S687" s="40"/>
      <c r="T687" s="40"/>
      <c r="U687" s="40"/>
      <c r="V687" s="40"/>
      <c r="W687" s="40"/>
      <c r="X687" s="42"/>
      <c r="Y687" s="42"/>
      <c r="AA687" s="42"/>
    </row>
    <row r="688" spans="2:27" ht="15.75" customHeight="1">
      <c r="B688" s="40"/>
      <c r="C688" s="40"/>
      <c r="D688" s="40"/>
      <c r="F688" s="40"/>
      <c r="G688" s="40"/>
      <c r="H688" s="40"/>
      <c r="I688" s="40"/>
      <c r="J688" s="40"/>
      <c r="K688" s="40"/>
      <c r="L688" s="40"/>
      <c r="M688" s="40"/>
      <c r="N688" s="40"/>
      <c r="O688" s="42"/>
      <c r="P688" s="42"/>
      <c r="R688" s="42"/>
      <c r="S688" s="40"/>
      <c r="T688" s="40"/>
      <c r="U688" s="40"/>
      <c r="V688" s="40"/>
      <c r="W688" s="40"/>
      <c r="X688" s="42"/>
      <c r="Y688" s="42"/>
      <c r="AA688" s="42"/>
    </row>
    <row r="689" spans="2:27" ht="15.75" customHeight="1">
      <c r="B689" s="40"/>
      <c r="C689" s="40"/>
      <c r="D689" s="40"/>
      <c r="F689" s="40"/>
      <c r="G689" s="40"/>
      <c r="H689" s="40"/>
      <c r="I689" s="40"/>
      <c r="J689" s="40"/>
      <c r="K689" s="40"/>
      <c r="L689" s="40"/>
      <c r="M689" s="40"/>
      <c r="N689" s="40"/>
      <c r="O689" s="42"/>
      <c r="P689" s="42"/>
      <c r="R689" s="42"/>
      <c r="S689" s="40"/>
      <c r="T689" s="40"/>
      <c r="U689" s="40"/>
      <c r="V689" s="40"/>
      <c r="W689" s="40"/>
      <c r="X689" s="42"/>
      <c r="Y689" s="42"/>
      <c r="AA689" s="42"/>
    </row>
    <row r="690" spans="2:27" ht="15.75" customHeight="1">
      <c r="B690" s="40"/>
      <c r="C690" s="40"/>
      <c r="D690" s="40"/>
      <c r="F690" s="40"/>
      <c r="G690" s="40"/>
      <c r="H690" s="40"/>
      <c r="I690" s="40"/>
      <c r="J690" s="40"/>
      <c r="K690" s="40"/>
      <c r="L690" s="40"/>
      <c r="M690" s="40"/>
      <c r="N690" s="40"/>
      <c r="O690" s="42"/>
      <c r="P690" s="42"/>
      <c r="R690" s="42"/>
      <c r="S690" s="40"/>
      <c r="T690" s="40"/>
      <c r="U690" s="40"/>
      <c r="V690" s="40"/>
      <c r="W690" s="40"/>
      <c r="X690" s="42"/>
      <c r="Y690" s="42"/>
      <c r="AA690" s="42"/>
    </row>
    <row r="691" spans="2:27" ht="15.75" customHeight="1">
      <c r="B691" s="40"/>
      <c r="C691" s="40"/>
      <c r="D691" s="40"/>
      <c r="F691" s="40"/>
      <c r="G691" s="40"/>
      <c r="H691" s="40"/>
      <c r="I691" s="40"/>
      <c r="J691" s="40"/>
      <c r="K691" s="40"/>
      <c r="L691" s="40"/>
      <c r="M691" s="40"/>
      <c r="N691" s="40"/>
      <c r="O691" s="42"/>
      <c r="P691" s="42"/>
      <c r="R691" s="42"/>
      <c r="S691" s="40"/>
      <c r="T691" s="40"/>
      <c r="U691" s="40"/>
      <c r="V691" s="40"/>
      <c r="W691" s="40"/>
      <c r="X691" s="42"/>
      <c r="Y691" s="42"/>
      <c r="AA691" s="42"/>
    </row>
    <row r="692" spans="2:27" ht="15.75" customHeight="1">
      <c r="B692" s="40"/>
      <c r="C692" s="40"/>
      <c r="D692" s="40"/>
      <c r="F692" s="40"/>
      <c r="G692" s="40"/>
      <c r="H692" s="40"/>
      <c r="I692" s="40"/>
      <c r="J692" s="40"/>
      <c r="K692" s="40"/>
      <c r="L692" s="40"/>
      <c r="M692" s="40"/>
      <c r="N692" s="40"/>
      <c r="O692" s="42"/>
      <c r="P692" s="42"/>
      <c r="R692" s="42"/>
      <c r="S692" s="40"/>
      <c r="T692" s="40"/>
      <c r="U692" s="40"/>
      <c r="V692" s="40"/>
      <c r="W692" s="40"/>
      <c r="X692" s="42"/>
      <c r="Y692" s="42"/>
      <c r="AA692" s="42"/>
    </row>
    <row r="693" spans="2:27" ht="15.75" customHeight="1">
      <c r="B693" s="40"/>
      <c r="C693" s="40"/>
      <c r="D693" s="40"/>
      <c r="F693" s="40"/>
      <c r="G693" s="40"/>
      <c r="H693" s="40"/>
      <c r="I693" s="40"/>
      <c r="J693" s="40"/>
      <c r="K693" s="40"/>
      <c r="L693" s="40"/>
      <c r="M693" s="40"/>
      <c r="N693" s="40"/>
      <c r="O693" s="42"/>
      <c r="P693" s="42"/>
      <c r="R693" s="42"/>
      <c r="S693" s="40"/>
      <c r="T693" s="40"/>
      <c r="U693" s="40"/>
      <c r="V693" s="40"/>
      <c r="W693" s="40"/>
      <c r="X693" s="42"/>
      <c r="Y693" s="42"/>
      <c r="AA693" s="42"/>
    </row>
    <row r="694" spans="2:27" ht="15.75" customHeight="1">
      <c r="B694" s="40"/>
      <c r="C694" s="40"/>
      <c r="D694" s="40"/>
      <c r="F694" s="40"/>
      <c r="G694" s="40"/>
      <c r="H694" s="40"/>
      <c r="I694" s="40"/>
      <c r="J694" s="40"/>
      <c r="K694" s="40"/>
      <c r="L694" s="40"/>
      <c r="M694" s="40"/>
      <c r="N694" s="40"/>
      <c r="O694" s="42"/>
      <c r="P694" s="42"/>
      <c r="R694" s="42"/>
      <c r="S694" s="40"/>
      <c r="T694" s="40"/>
      <c r="U694" s="40"/>
      <c r="V694" s="40"/>
      <c r="W694" s="40"/>
      <c r="X694" s="42"/>
      <c r="Y694" s="42"/>
      <c r="AA694" s="42"/>
    </row>
    <row r="695" spans="2:27" ht="15.75" customHeight="1">
      <c r="B695" s="40"/>
      <c r="C695" s="40"/>
      <c r="D695" s="40"/>
      <c r="F695" s="40"/>
      <c r="G695" s="40"/>
      <c r="H695" s="40"/>
      <c r="I695" s="40"/>
      <c r="J695" s="40"/>
      <c r="K695" s="40"/>
      <c r="L695" s="40"/>
      <c r="M695" s="40"/>
      <c r="N695" s="40"/>
      <c r="O695" s="42"/>
      <c r="P695" s="42"/>
      <c r="R695" s="42"/>
      <c r="S695" s="40"/>
      <c r="T695" s="40"/>
      <c r="U695" s="40"/>
      <c r="V695" s="40"/>
      <c r="W695" s="40"/>
      <c r="X695" s="42"/>
      <c r="Y695" s="42"/>
      <c r="AA695" s="42"/>
    </row>
    <row r="696" spans="2:27" ht="15.75" customHeight="1">
      <c r="B696" s="40"/>
      <c r="C696" s="40"/>
      <c r="D696" s="40"/>
      <c r="F696" s="40"/>
      <c r="G696" s="40"/>
      <c r="H696" s="40"/>
      <c r="I696" s="40"/>
      <c r="J696" s="40"/>
      <c r="K696" s="40"/>
      <c r="L696" s="40"/>
      <c r="M696" s="40"/>
      <c r="N696" s="40"/>
      <c r="O696" s="42"/>
      <c r="P696" s="42"/>
      <c r="R696" s="42"/>
      <c r="S696" s="40"/>
      <c r="T696" s="40"/>
      <c r="U696" s="40"/>
      <c r="V696" s="40"/>
      <c r="W696" s="40"/>
      <c r="X696" s="42"/>
      <c r="Y696" s="42"/>
      <c r="AA696" s="42"/>
    </row>
    <row r="697" spans="2:27" ht="15.75" customHeight="1">
      <c r="B697" s="40"/>
      <c r="C697" s="40"/>
      <c r="D697" s="40"/>
      <c r="F697" s="40"/>
      <c r="G697" s="40"/>
      <c r="H697" s="40"/>
      <c r="I697" s="40"/>
      <c r="J697" s="40"/>
      <c r="K697" s="40"/>
      <c r="L697" s="40"/>
      <c r="M697" s="40"/>
      <c r="N697" s="40"/>
      <c r="O697" s="42"/>
      <c r="P697" s="42"/>
      <c r="R697" s="42"/>
      <c r="S697" s="40"/>
      <c r="T697" s="40"/>
      <c r="U697" s="40"/>
      <c r="V697" s="40"/>
      <c r="W697" s="40"/>
      <c r="X697" s="42"/>
      <c r="Y697" s="42"/>
      <c r="AA697" s="42"/>
    </row>
    <row r="698" spans="2:27" ht="15.75" customHeight="1">
      <c r="B698" s="40"/>
      <c r="C698" s="40"/>
      <c r="D698" s="40"/>
      <c r="F698" s="40"/>
      <c r="G698" s="40"/>
      <c r="H698" s="40"/>
      <c r="I698" s="40"/>
      <c r="J698" s="40"/>
      <c r="K698" s="40"/>
      <c r="L698" s="40"/>
      <c r="M698" s="40"/>
      <c r="N698" s="40"/>
      <c r="O698" s="42"/>
      <c r="P698" s="42"/>
      <c r="R698" s="42"/>
      <c r="S698" s="40"/>
      <c r="T698" s="40"/>
      <c r="U698" s="40"/>
      <c r="V698" s="40"/>
      <c r="W698" s="40"/>
      <c r="X698" s="42"/>
      <c r="Y698" s="42"/>
      <c r="AA698" s="42"/>
    </row>
    <row r="699" spans="2:27" ht="15.75" customHeight="1">
      <c r="B699" s="40"/>
      <c r="C699" s="40"/>
      <c r="D699" s="40"/>
      <c r="F699" s="40"/>
      <c r="G699" s="40"/>
      <c r="H699" s="40"/>
      <c r="I699" s="40"/>
      <c r="J699" s="40"/>
      <c r="K699" s="40"/>
      <c r="L699" s="40"/>
      <c r="M699" s="40"/>
      <c r="N699" s="40"/>
      <c r="O699" s="42"/>
      <c r="P699" s="42"/>
      <c r="R699" s="42"/>
      <c r="S699" s="40"/>
      <c r="T699" s="40"/>
      <c r="U699" s="40"/>
      <c r="V699" s="40"/>
      <c r="W699" s="40"/>
      <c r="X699" s="42"/>
      <c r="Y699" s="42"/>
      <c r="AA699" s="42"/>
    </row>
    <row r="700" spans="2:27" ht="15.75" customHeight="1">
      <c r="B700" s="40"/>
      <c r="C700" s="40"/>
      <c r="D700" s="40"/>
      <c r="F700" s="40"/>
      <c r="G700" s="40"/>
      <c r="H700" s="40"/>
      <c r="I700" s="40"/>
      <c r="J700" s="40"/>
      <c r="K700" s="40"/>
      <c r="L700" s="40"/>
      <c r="M700" s="40"/>
      <c r="N700" s="40"/>
      <c r="O700" s="42"/>
      <c r="P700" s="42"/>
      <c r="R700" s="42"/>
      <c r="S700" s="40"/>
      <c r="T700" s="40"/>
      <c r="U700" s="40"/>
      <c r="V700" s="40"/>
      <c r="W700" s="40"/>
      <c r="X700" s="42"/>
      <c r="Y700" s="42"/>
      <c r="AA700" s="42"/>
    </row>
    <row r="701" spans="2:27" ht="15.75" customHeight="1">
      <c r="B701" s="40"/>
      <c r="C701" s="40"/>
      <c r="D701" s="40"/>
      <c r="F701" s="40"/>
      <c r="G701" s="40"/>
      <c r="H701" s="40"/>
      <c r="I701" s="40"/>
      <c r="J701" s="40"/>
      <c r="K701" s="40"/>
      <c r="L701" s="40"/>
      <c r="M701" s="40"/>
      <c r="N701" s="40"/>
      <c r="O701" s="42"/>
      <c r="P701" s="42"/>
      <c r="R701" s="42"/>
      <c r="S701" s="40"/>
      <c r="T701" s="40"/>
      <c r="U701" s="40"/>
      <c r="V701" s="40"/>
      <c r="W701" s="40"/>
      <c r="X701" s="42"/>
      <c r="Y701" s="42"/>
      <c r="AA701" s="42"/>
    </row>
    <row r="702" spans="2:27" ht="15.75" customHeight="1">
      <c r="B702" s="40"/>
      <c r="C702" s="40"/>
      <c r="D702" s="40"/>
      <c r="F702" s="40"/>
      <c r="G702" s="40"/>
      <c r="H702" s="40"/>
      <c r="I702" s="40"/>
      <c r="J702" s="40"/>
      <c r="K702" s="40"/>
      <c r="L702" s="40"/>
      <c r="M702" s="40"/>
      <c r="N702" s="40"/>
      <c r="O702" s="42"/>
      <c r="P702" s="42"/>
      <c r="R702" s="42"/>
      <c r="S702" s="40"/>
      <c r="T702" s="40"/>
      <c r="U702" s="40"/>
      <c r="V702" s="40"/>
      <c r="W702" s="40"/>
      <c r="X702" s="42"/>
      <c r="Y702" s="42"/>
      <c r="AA702" s="42"/>
    </row>
    <row r="703" spans="2:27" ht="15.75" customHeight="1">
      <c r="B703" s="40"/>
      <c r="C703" s="40"/>
      <c r="D703" s="40"/>
      <c r="F703" s="40"/>
      <c r="G703" s="40"/>
      <c r="H703" s="40"/>
      <c r="I703" s="40"/>
      <c r="J703" s="40"/>
      <c r="K703" s="40"/>
      <c r="L703" s="40"/>
      <c r="M703" s="40"/>
      <c r="N703" s="40"/>
      <c r="O703" s="42"/>
      <c r="P703" s="42"/>
      <c r="R703" s="42"/>
      <c r="S703" s="40"/>
      <c r="T703" s="40"/>
      <c r="U703" s="40"/>
      <c r="V703" s="40"/>
      <c r="W703" s="40"/>
      <c r="X703" s="42"/>
      <c r="Y703" s="42"/>
      <c r="AA703" s="42"/>
    </row>
    <row r="704" spans="2:27" ht="15.75" customHeight="1">
      <c r="B704" s="40"/>
      <c r="C704" s="40"/>
      <c r="D704" s="40"/>
      <c r="F704" s="40"/>
      <c r="G704" s="40"/>
      <c r="H704" s="40"/>
      <c r="I704" s="40"/>
      <c r="J704" s="40"/>
      <c r="K704" s="40"/>
      <c r="L704" s="40"/>
      <c r="M704" s="40"/>
      <c r="N704" s="40"/>
      <c r="O704" s="42"/>
      <c r="P704" s="42"/>
      <c r="R704" s="42"/>
      <c r="S704" s="40"/>
      <c r="T704" s="40"/>
      <c r="U704" s="40"/>
      <c r="V704" s="40"/>
      <c r="W704" s="40"/>
      <c r="X704" s="42"/>
      <c r="Y704" s="42"/>
      <c r="AA704" s="42"/>
    </row>
    <row r="705" spans="2:27" ht="15.75" customHeight="1">
      <c r="B705" s="40"/>
      <c r="C705" s="40"/>
      <c r="D705" s="40"/>
      <c r="F705" s="40"/>
      <c r="G705" s="40"/>
      <c r="H705" s="40"/>
      <c r="I705" s="40"/>
      <c r="J705" s="40"/>
      <c r="K705" s="40"/>
      <c r="L705" s="40"/>
      <c r="M705" s="40"/>
      <c r="N705" s="40"/>
      <c r="O705" s="42"/>
      <c r="P705" s="42"/>
      <c r="R705" s="42"/>
      <c r="S705" s="40"/>
      <c r="T705" s="40"/>
      <c r="U705" s="40"/>
      <c r="V705" s="40"/>
      <c r="W705" s="40"/>
      <c r="X705" s="42"/>
      <c r="Y705" s="42"/>
      <c r="AA705" s="42"/>
    </row>
    <row r="706" spans="2:27" ht="15.75" customHeight="1">
      <c r="B706" s="40"/>
      <c r="C706" s="40"/>
      <c r="D706" s="40"/>
      <c r="F706" s="40"/>
      <c r="G706" s="40"/>
      <c r="H706" s="40"/>
      <c r="I706" s="40"/>
      <c r="J706" s="40"/>
      <c r="K706" s="40"/>
      <c r="L706" s="40"/>
      <c r="M706" s="40"/>
      <c r="N706" s="40"/>
      <c r="O706" s="42"/>
      <c r="P706" s="42"/>
      <c r="R706" s="42"/>
      <c r="S706" s="40"/>
      <c r="T706" s="40"/>
      <c r="U706" s="40"/>
      <c r="V706" s="40"/>
      <c r="W706" s="40"/>
      <c r="X706" s="42"/>
      <c r="Y706" s="42"/>
      <c r="AA706" s="42"/>
    </row>
    <row r="707" spans="2:27" ht="15.75" customHeight="1">
      <c r="B707" s="40"/>
      <c r="C707" s="40"/>
      <c r="D707" s="40"/>
      <c r="F707" s="40"/>
      <c r="G707" s="40"/>
      <c r="H707" s="40"/>
      <c r="I707" s="40"/>
      <c r="J707" s="40"/>
      <c r="K707" s="40"/>
      <c r="L707" s="40"/>
      <c r="M707" s="40"/>
      <c r="N707" s="40"/>
      <c r="O707" s="42"/>
      <c r="P707" s="42"/>
      <c r="R707" s="42"/>
      <c r="S707" s="40"/>
      <c r="T707" s="40"/>
      <c r="U707" s="40"/>
      <c r="V707" s="40"/>
      <c r="W707" s="40"/>
      <c r="X707" s="42"/>
      <c r="Y707" s="42"/>
      <c r="AA707" s="42"/>
    </row>
    <row r="708" spans="2:27" ht="15.75" customHeight="1">
      <c r="B708" s="40"/>
      <c r="C708" s="40"/>
      <c r="D708" s="40"/>
      <c r="F708" s="40"/>
      <c r="G708" s="40"/>
      <c r="H708" s="40"/>
      <c r="I708" s="40"/>
      <c r="J708" s="40"/>
      <c r="K708" s="40"/>
      <c r="L708" s="40"/>
      <c r="M708" s="40"/>
      <c r="N708" s="40"/>
      <c r="O708" s="42"/>
      <c r="P708" s="42"/>
      <c r="R708" s="42"/>
      <c r="S708" s="40"/>
      <c r="T708" s="40"/>
      <c r="U708" s="40"/>
      <c r="V708" s="40"/>
      <c r="W708" s="40"/>
      <c r="X708" s="42"/>
      <c r="Y708" s="42"/>
      <c r="AA708" s="42"/>
    </row>
    <row r="709" spans="2:27" ht="15.75" customHeight="1">
      <c r="B709" s="40"/>
      <c r="C709" s="40"/>
      <c r="D709" s="40"/>
      <c r="F709" s="40"/>
      <c r="G709" s="40"/>
      <c r="H709" s="40"/>
      <c r="I709" s="40"/>
      <c r="J709" s="40"/>
      <c r="K709" s="40"/>
      <c r="L709" s="40"/>
      <c r="M709" s="40"/>
      <c r="N709" s="40"/>
      <c r="O709" s="42"/>
      <c r="P709" s="42"/>
      <c r="R709" s="42"/>
      <c r="S709" s="40"/>
      <c r="T709" s="40"/>
      <c r="U709" s="40"/>
      <c r="V709" s="40"/>
      <c r="W709" s="40"/>
      <c r="X709" s="42"/>
      <c r="Y709" s="42"/>
      <c r="AA709" s="42"/>
    </row>
    <row r="710" spans="2:27" ht="15.75" customHeight="1">
      <c r="B710" s="40"/>
      <c r="C710" s="40"/>
      <c r="D710" s="40"/>
      <c r="F710" s="40"/>
      <c r="G710" s="40"/>
      <c r="H710" s="40"/>
      <c r="I710" s="40"/>
      <c r="J710" s="40"/>
      <c r="K710" s="40"/>
      <c r="L710" s="40"/>
      <c r="M710" s="40"/>
      <c r="N710" s="40"/>
      <c r="O710" s="42"/>
      <c r="P710" s="42"/>
      <c r="R710" s="42"/>
      <c r="S710" s="40"/>
      <c r="T710" s="40"/>
      <c r="U710" s="40"/>
      <c r="V710" s="40"/>
      <c r="W710" s="40"/>
      <c r="X710" s="42"/>
      <c r="Y710" s="42"/>
      <c r="AA710" s="42"/>
    </row>
    <row r="711" spans="2:27" ht="15.75" customHeight="1">
      <c r="B711" s="40"/>
      <c r="C711" s="40"/>
      <c r="D711" s="40"/>
      <c r="F711" s="40"/>
      <c r="G711" s="40"/>
      <c r="H711" s="40"/>
      <c r="I711" s="40"/>
      <c r="J711" s="40"/>
      <c r="K711" s="40"/>
      <c r="L711" s="40"/>
      <c r="M711" s="40"/>
      <c r="N711" s="40"/>
      <c r="O711" s="42"/>
      <c r="P711" s="42"/>
      <c r="R711" s="42"/>
      <c r="S711" s="40"/>
      <c r="T711" s="40"/>
      <c r="U711" s="40"/>
      <c r="V711" s="40"/>
      <c r="W711" s="40"/>
      <c r="X711" s="42"/>
      <c r="Y711" s="42"/>
      <c r="AA711" s="42"/>
    </row>
    <row r="712" spans="2:27" ht="15.75" customHeight="1">
      <c r="B712" s="40"/>
      <c r="C712" s="40"/>
      <c r="D712" s="40"/>
      <c r="F712" s="40"/>
      <c r="G712" s="40"/>
      <c r="H712" s="40"/>
      <c r="I712" s="40"/>
      <c r="J712" s="40"/>
      <c r="K712" s="40"/>
      <c r="L712" s="40"/>
      <c r="M712" s="40"/>
      <c r="N712" s="40"/>
      <c r="O712" s="42"/>
      <c r="P712" s="42"/>
      <c r="R712" s="42"/>
      <c r="S712" s="40"/>
      <c r="T712" s="40"/>
      <c r="U712" s="40"/>
      <c r="V712" s="40"/>
      <c r="W712" s="40"/>
      <c r="X712" s="42"/>
      <c r="Y712" s="42"/>
      <c r="AA712" s="42"/>
    </row>
    <row r="713" spans="2:27" ht="15.75" customHeight="1">
      <c r="B713" s="40"/>
      <c r="C713" s="40"/>
      <c r="D713" s="40"/>
      <c r="F713" s="40"/>
      <c r="G713" s="40"/>
      <c r="H713" s="40"/>
      <c r="I713" s="40"/>
      <c r="J713" s="40"/>
      <c r="K713" s="40"/>
      <c r="L713" s="40"/>
      <c r="M713" s="40"/>
      <c r="N713" s="40"/>
      <c r="O713" s="42"/>
      <c r="P713" s="42"/>
      <c r="R713" s="42"/>
      <c r="S713" s="40"/>
      <c r="T713" s="40"/>
      <c r="U713" s="40"/>
      <c r="V713" s="40"/>
      <c r="W713" s="40"/>
      <c r="X713" s="42"/>
      <c r="Y713" s="42"/>
      <c r="AA713" s="42"/>
    </row>
    <row r="714" spans="2:27" ht="15.75" customHeight="1">
      <c r="B714" s="40"/>
      <c r="C714" s="40"/>
      <c r="D714" s="40"/>
      <c r="F714" s="40"/>
      <c r="G714" s="40"/>
      <c r="H714" s="40"/>
      <c r="I714" s="40"/>
      <c r="J714" s="40"/>
      <c r="K714" s="40"/>
      <c r="L714" s="40"/>
      <c r="M714" s="40"/>
      <c r="N714" s="40"/>
      <c r="O714" s="42"/>
      <c r="P714" s="42"/>
      <c r="R714" s="42"/>
      <c r="S714" s="40"/>
      <c r="T714" s="40"/>
      <c r="U714" s="40"/>
      <c r="V714" s="40"/>
      <c r="W714" s="40"/>
      <c r="X714" s="42"/>
      <c r="Y714" s="42"/>
      <c r="AA714" s="42"/>
    </row>
    <row r="715" spans="2:27" ht="15.75" customHeight="1">
      <c r="B715" s="40"/>
      <c r="C715" s="40"/>
      <c r="D715" s="40"/>
      <c r="F715" s="40"/>
      <c r="G715" s="40"/>
      <c r="H715" s="40"/>
      <c r="I715" s="40"/>
      <c r="J715" s="40"/>
      <c r="K715" s="40"/>
      <c r="L715" s="40"/>
      <c r="M715" s="40"/>
      <c r="N715" s="40"/>
      <c r="O715" s="42"/>
      <c r="P715" s="42"/>
      <c r="R715" s="42"/>
      <c r="S715" s="40"/>
      <c r="T715" s="40"/>
      <c r="U715" s="40"/>
      <c r="V715" s="40"/>
      <c r="W715" s="40"/>
      <c r="X715" s="42"/>
      <c r="Y715" s="42"/>
      <c r="AA715" s="42"/>
    </row>
    <row r="716" spans="2:27" ht="15.75" customHeight="1">
      <c r="B716" s="40"/>
      <c r="C716" s="40"/>
      <c r="D716" s="40"/>
      <c r="F716" s="40"/>
      <c r="G716" s="40"/>
      <c r="H716" s="40"/>
      <c r="I716" s="40"/>
      <c r="J716" s="40"/>
      <c r="K716" s="40"/>
      <c r="L716" s="40"/>
      <c r="M716" s="40"/>
      <c r="N716" s="40"/>
      <c r="O716" s="42"/>
      <c r="P716" s="42"/>
      <c r="R716" s="42"/>
      <c r="S716" s="40"/>
      <c r="T716" s="40"/>
      <c r="U716" s="40"/>
      <c r="V716" s="40"/>
      <c r="W716" s="40"/>
      <c r="X716" s="42"/>
      <c r="Y716" s="42"/>
      <c r="AA716" s="42"/>
    </row>
    <row r="717" spans="2:27" ht="15.75" customHeight="1">
      <c r="B717" s="40"/>
      <c r="C717" s="40"/>
      <c r="D717" s="40"/>
      <c r="F717" s="40"/>
      <c r="G717" s="40"/>
      <c r="H717" s="40"/>
      <c r="I717" s="40"/>
      <c r="J717" s="40"/>
      <c r="K717" s="40"/>
      <c r="L717" s="40"/>
      <c r="M717" s="40"/>
      <c r="N717" s="40"/>
      <c r="O717" s="42"/>
      <c r="P717" s="42"/>
      <c r="R717" s="42"/>
      <c r="S717" s="40"/>
      <c r="T717" s="40"/>
      <c r="U717" s="40"/>
      <c r="V717" s="40"/>
      <c r="W717" s="40"/>
      <c r="X717" s="42"/>
      <c r="Y717" s="42"/>
      <c r="AA717" s="42"/>
    </row>
    <row r="718" spans="2:27" ht="15.75" customHeight="1">
      <c r="B718" s="40"/>
      <c r="C718" s="40"/>
      <c r="D718" s="40"/>
      <c r="F718" s="40"/>
      <c r="G718" s="40"/>
      <c r="H718" s="40"/>
      <c r="I718" s="40"/>
      <c r="J718" s="40"/>
      <c r="K718" s="40"/>
      <c r="L718" s="40"/>
      <c r="M718" s="40"/>
      <c r="N718" s="40"/>
      <c r="O718" s="42"/>
      <c r="P718" s="42"/>
      <c r="R718" s="42"/>
      <c r="S718" s="40"/>
      <c r="T718" s="40"/>
      <c r="U718" s="40"/>
      <c r="V718" s="40"/>
      <c r="W718" s="40"/>
      <c r="X718" s="42"/>
      <c r="Y718" s="42"/>
      <c r="AA718" s="42"/>
    </row>
    <row r="719" spans="2:27" ht="15.75" customHeight="1">
      <c r="B719" s="40"/>
      <c r="C719" s="40"/>
      <c r="D719" s="40"/>
      <c r="F719" s="40"/>
      <c r="G719" s="40"/>
      <c r="H719" s="40"/>
      <c r="I719" s="40"/>
      <c r="J719" s="40"/>
      <c r="K719" s="40"/>
      <c r="L719" s="40"/>
      <c r="M719" s="40"/>
      <c r="N719" s="40"/>
      <c r="O719" s="42"/>
      <c r="P719" s="42"/>
      <c r="R719" s="42"/>
      <c r="S719" s="40"/>
      <c r="T719" s="40"/>
      <c r="U719" s="40"/>
      <c r="V719" s="40"/>
      <c r="W719" s="40"/>
      <c r="X719" s="42"/>
      <c r="Y719" s="42"/>
      <c r="AA719" s="42"/>
    </row>
    <row r="720" spans="2:27" ht="15.75" customHeight="1">
      <c r="B720" s="40"/>
      <c r="C720" s="40"/>
      <c r="D720" s="40"/>
      <c r="F720" s="40"/>
      <c r="G720" s="40"/>
      <c r="H720" s="40"/>
      <c r="I720" s="40"/>
      <c r="J720" s="40"/>
      <c r="K720" s="40"/>
      <c r="L720" s="40"/>
      <c r="M720" s="40"/>
      <c r="N720" s="40"/>
      <c r="O720" s="42"/>
      <c r="P720" s="42"/>
      <c r="R720" s="42"/>
      <c r="S720" s="40"/>
      <c r="T720" s="40"/>
      <c r="U720" s="40"/>
      <c r="V720" s="40"/>
      <c r="W720" s="40"/>
      <c r="X720" s="42"/>
      <c r="Y720" s="42"/>
      <c r="AA720" s="42"/>
    </row>
    <row r="721" spans="2:27" ht="15.75" customHeight="1">
      <c r="B721" s="40"/>
      <c r="C721" s="40"/>
      <c r="D721" s="40"/>
      <c r="F721" s="40"/>
      <c r="G721" s="40"/>
      <c r="H721" s="40"/>
      <c r="I721" s="40"/>
      <c r="J721" s="40"/>
      <c r="K721" s="40"/>
      <c r="L721" s="40"/>
      <c r="M721" s="40"/>
      <c r="N721" s="40"/>
      <c r="O721" s="42"/>
      <c r="P721" s="42"/>
      <c r="R721" s="42"/>
      <c r="S721" s="40"/>
      <c r="T721" s="40"/>
      <c r="U721" s="40"/>
      <c r="V721" s="40"/>
      <c r="W721" s="40"/>
      <c r="X721" s="42"/>
      <c r="Y721" s="42"/>
      <c r="AA721" s="42"/>
    </row>
    <row r="722" spans="2:27" ht="15.75" customHeight="1">
      <c r="B722" s="40"/>
      <c r="C722" s="40"/>
      <c r="D722" s="40"/>
      <c r="F722" s="40"/>
      <c r="G722" s="40"/>
      <c r="H722" s="40"/>
      <c r="I722" s="40"/>
      <c r="J722" s="40"/>
      <c r="K722" s="40"/>
      <c r="L722" s="40"/>
      <c r="M722" s="40"/>
      <c r="N722" s="40"/>
      <c r="O722" s="42"/>
      <c r="P722" s="42"/>
      <c r="R722" s="42"/>
      <c r="S722" s="40"/>
      <c r="T722" s="40"/>
      <c r="U722" s="40"/>
      <c r="V722" s="40"/>
      <c r="W722" s="40"/>
      <c r="X722" s="42"/>
      <c r="Y722" s="42"/>
      <c r="AA722" s="42"/>
    </row>
    <row r="723" spans="2:27" ht="15.75" customHeight="1">
      <c r="B723" s="40"/>
      <c r="C723" s="40"/>
      <c r="D723" s="40"/>
      <c r="F723" s="40"/>
      <c r="G723" s="40"/>
      <c r="H723" s="40"/>
      <c r="I723" s="40"/>
      <c r="J723" s="40"/>
      <c r="K723" s="40"/>
      <c r="L723" s="40"/>
      <c r="M723" s="40"/>
      <c r="N723" s="40"/>
      <c r="O723" s="42"/>
      <c r="P723" s="42"/>
      <c r="R723" s="42"/>
      <c r="S723" s="40"/>
      <c r="T723" s="40"/>
      <c r="U723" s="40"/>
      <c r="V723" s="40"/>
      <c r="W723" s="40"/>
      <c r="X723" s="42"/>
      <c r="Y723" s="42"/>
      <c r="AA723" s="42"/>
    </row>
    <row r="724" spans="2:27" ht="15.75" customHeight="1">
      <c r="B724" s="40"/>
      <c r="C724" s="40"/>
      <c r="D724" s="40"/>
      <c r="F724" s="40"/>
      <c r="G724" s="40"/>
      <c r="H724" s="40"/>
      <c r="I724" s="40"/>
      <c r="J724" s="40"/>
      <c r="K724" s="40"/>
      <c r="L724" s="40"/>
      <c r="M724" s="40"/>
      <c r="N724" s="40"/>
      <c r="O724" s="42"/>
      <c r="P724" s="42"/>
      <c r="R724" s="42"/>
      <c r="S724" s="40"/>
      <c r="T724" s="40"/>
      <c r="U724" s="40"/>
      <c r="V724" s="40"/>
      <c r="W724" s="40"/>
      <c r="X724" s="42"/>
      <c r="Y724" s="42"/>
      <c r="AA724" s="42"/>
    </row>
    <row r="725" spans="2:27" ht="15.75" customHeight="1">
      <c r="B725" s="40"/>
      <c r="C725" s="40"/>
      <c r="D725" s="40"/>
      <c r="F725" s="40"/>
      <c r="G725" s="40"/>
      <c r="H725" s="40"/>
      <c r="I725" s="40"/>
      <c r="J725" s="40"/>
      <c r="K725" s="40"/>
      <c r="L725" s="40"/>
      <c r="M725" s="40"/>
      <c r="N725" s="40"/>
      <c r="O725" s="42"/>
      <c r="P725" s="42"/>
      <c r="R725" s="42"/>
      <c r="S725" s="40"/>
      <c r="T725" s="40"/>
      <c r="U725" s="40"/>
      <c r="V725" s="40"/>
      <c r="W725" s="40"/>
      <c r="X725" s="42"/>
      <c r="Y725" s="42"/>
      <c r="AA725" s="42"/>
    </row>
    <row r="726" spans="2:27" ht="15.75" customHeight="1">
      <c r="B726" s="40"/>
      <c r="C726" s="40"/>
      <c r="D726" s="40"/>
      <c r="F726" s="40"/>
      <c r="G726" s="40"/>
      <c r="H726" s="40"/>
      <c r="I726" s="40"/>
      <c r="J726" s="40"/>
      <c r="K726" s="40"/>
      <c r="L726" s="40"/>
      <c r="M726" s="40"/>
      <c r="N726" s="40"/>
      <c r="O726" s="42"/>
      <c r="P726" s="42"/>
      <c r="R726" s="42"/>
      <c r="S726" s="40"/>
      <c r="T726" s="40"/>
      <c r="U726" s="40"/>
      <c r="V726" s="40"/>
      <c r="W726" s="40"/>
      <c r="X726" s="42"/>
      <c r="Y726" s="42"/>
      <c r="AA726" s="42"/>
    </row>
    <row r="727" spans="2:27" ht="15.75" customHeight="1">
      <c r="B727" s="40"/>
      <c r="C727" s="40"/>
      <c r="D727" s="40"/>
      <c r="F727" s="40"/>
      <c r="G727" s="40"/>
      <c r="H727" s="40"/>
      <c r="I727" s="40"/>
      <c r="J727" s="40"/>
      <c r="K727" s="40"/>
      <c r="L727" s="40"/>
      <c r="M727" s="40"/>
      <c r="N727" s="40"/>
      <c r="O727" s="42"/>
      <c r="P727" s="42"/>
      <c r="R727" s="42"/>
      <c r="S727" s="40"/>
      <c r="T727" s="40"/>
      <c r="U727" s="40"/>
      <c r="V727" s="40"/>
      <c r="W727" s="40"/>
      <c r="X727" s="42"/>
      <c r="Y727" s="42"/>
      <c r="AA727" s="42"/>
    </row>
    <row r="728" spans="2:27" ht="15.75" customHeight="1">
      <c r="B728" s="40"/>
      <c r="C728" s="40"/>
      <c r="D728" s="40"/>
      <c r="F728" s="40"/>
      <c r="G728" s="40"/>
      <c r="H728" s="40"/>
      <c r="I728" s="40"/>
      <c r="J728" s="40"/>
      <c r="K728" s="40"/>
      <c r="L728" s="40"/>
      <c r="M728" s="40"/>
      <c r="N728" s="40"/>
      <c r="O728" s="42"/>
      <c r="P728" s="42"/>
      <c r="R728" s="42"/>
      <c r="S728" s="40"/>
      <c r="T728" s="40"/>
      <c r="U728" s="40"/>
      <c r="V728" s="40"/>
      <c r="W728" s="40"/>
      <c r="X728" s="42"/>
      <c r="Y728" s="42"/>
      <c r="AA728" s="42"/>
    </row>
    <row r="729" spans="2:27" ht="15.75" customHeight="1">
      <c r="B729" s="40"/>
      <c r="C729" s="40"/>
      <c r="D729" s="40"/>
      <c r="F729" s="40"/>
      <c r="G729" s="40"/>
      <c r="H729" s="40"/>
      <c r="I729" s="40"/>
      <c r="J729" s="40"/>
      <c r="K729" s="40"/>
      <c r="L729" s="40"/>
      <c r="M729" s="40"/>
      <c r="N729" s="40"/>
      <c r="O729" s="42"/>
      <c r="P729" s="42"/>
      <c r="R729" s="42"/>
      <c r="S729" s="40"/>
      <c r="T729" s="40"/>
      <c r="U729" s="40"/>
      <c r="V729" s="40"/>
      <c r="W729" s="40"/>
      <c r="X729" s="42"/>
      <c r="Y729" s="42"/>
      <c r="AA729" s="42"/>
    </row>
    <row r="730" spans="2:27" ht="15.75" customHeight="1">
      <c r="B730" s="40"/>
      <c r="C730" s="40"/>
      <c r="D730" s="40"/>
      <c r="F730" s="40"/>
      <c r="G730" s="40"/>
      <c r="H730" s="40"/>
      <c r="I730" s="40"/>
      <c r="J730" s="40"/>
      <c r="K730" s="40"/>
      <c r="L730" s="40"/>
      <c r="M730" s="40"/>
      <c r="N730" s="40"/>
      <c r="O730" s="42"/>
      <c r="P730" s="42"/>
      <c r="R730" s="42"/>
      <c r="S730" s="40"/>
      <c r="T730" s="40"/>
      <c r="U730" s="40"/>
      <c r="V730" s="40"/>
      <c r="W730" s="40"/>
      <c r="X730" s="42"/>
      <c r="Y730" s="42"/>
      <c r="AA730" s="42"/>
    </row>
    <row r="731" spans="2:27" ht="15.75" customHeight="1">
      <c r="B731" s="40"/>
      <c r="C731" s="40"/>
      <c r="D731" s="40"/>
      <c r="F731" s="40"/>
      <c r="G731" s="40"/>
      <c r="H731" s="40"/>
      <c r="I731" s="40"/>
      <c r="J731" s="40"/>
      <c r="K731" s="40"/>
      <c r="L731" s="40"/>
      <c r="M731" s="40"/>
      <c r="N731" s="40"/>
      <c r="O731" s="42"/>
      <c r="P731" s="42"/>
      <c r="R731" s="42"/>
      <c r="S731" s="40"/>
      <c r="T731" s="40"/>
      <c r="U731" s="40"/>
      <c r="V731" s="40"/>
      <c r="W731" s="40"/>
      <c r="X731" s="42"/>
      <c r="Y731" s="42"/>
      <c r="AA731" s="42"/>
    </row>
    <row r="732" spans="2:27" ht="15.75" customHeight="1">
      <c r="B732" s="40"/>
      <c r="C732" s="40"/>
      <c r="D732" s="40"/>
      <c r="F732" s="40"/>
      <c r="G732" s="40"/>
      <c r="H732" s="40"/>
      <c r="I732" s="40"/>
      <c r="J732" s="40"/>
      <c r="K732" s="40"/>
      <c r="L732" s="40"/>
      <c r="M732" s="40"/>
      <c r="N732" s="40"/>
      <c r="O732" s="42"/>
      <c r="P732" s="42"/>
      <c r="R732" s="42"/>
      <c r="S732" s="40"/>
      <c r="T732" s="40"/>
      <c r="U732" s="40"/>
      <c r="V732" s="40"/>
      <c r="W732" s="40"/>
      <c r="X732" s="42"/>
      <c r="Y732" s="42"/>
      <c r="AA732" s="42"/>
    </row>
    <row r="733" spans="2:27" ht="15.75" customHeight="1">
      <c r="B733" s="40"/>
      <c r="C733" s="40"/>
      <c r="D733" s="40"/>
      <c r="F733" s="40"/>
      <c r="G733" s="40"/>
      <c r="H733" s="40"/>
      <c r="I733" s="40"/>
      <c r="J733" s="40"/>
      <c r="K733" s="40"/>
      <c r="L733" s="40"/>
      <c r="M733" s="40"/>
      <c r="N733" s="40"/>
      <c r="O733" s="42"/>
      <c r="P733" s="42"/>
      <c r="R733" s="42"/>
      <c r="S733" s="40"/>
      <c r="T733" s="40"/>
      <c r="U733" s="40"/>
      <c r="V733" s="40"/>
      <c r="W733" s="40"/>
      <c r="X733" s="42"/>
      <c r="Y733" s="42"/>
      <c r="AA733" s="42"/>
    </row>
    <row r="734" spans="2:27" ht="15.75" customHeight="1">
      <c r="B734" s="40"/>
      <c r="C734" s="40"/>
      <c r="D734" s="40"/>
      <c r="F734" s="40"/>
      <c r="G734" s="40"/>
      <c r="H734" s="40"/>
      <c r="I734" s="40"/>
      <c r="J734" s="40"/>
      <c r="K734" s="40"/>
      <c r="L734" s="40"/>
      <c r="M734" s="40"/>
      <c r="N734" s="40"/>
      <c r="O734" s="42"/>
      <c r="P734" s="42"/>
      <c r="R734" s="42"/>
      <c r="S734" s="40"/>
      <c r="T734" s="40"/>
      <c r="U734" s="40"/>
      <c r="V734" s="40"/>
      <c r="W734" s="40"/>
      <c r="X734" s="42"/>
      <c r="Y734" s="42"/>
      <c r="AA734" s="42"/>
    </row>
    <row r="735" spans="2:27" ht="15.75" customHeight="1">
      <c r="B735" s="40"/>
      <c r="C735" s="40"/>
      <c r="D735" s="40"/>
      <c r="F735" s="40"/>
      <c r="G735" s="40"/>
      <c r="H735" s="40"/>
      <c r="I735" s="40"/>
      <c r="J735" s="40"/>
      <c r="K735" s="40"/>
      <c r="L735" s="40"/>
      <c r="M735" s="40"/>
      <c r="N735" s="40"/>
      <c r="O735" s="42"/>
      <c r="P735" s="42"/>
      <c r="R735" s="42"/>
      <c r="S735" s="40"/>
      <c r="T735" s="40"/>
      <c r="U735" s="40"/>
      <c r="V735" s="40"/>
      <c r="W735" s="40"/>
      <c r="X735" s="42"/>
      <c r="Y735" s="42"/>
      <c r="AA735" s="42"/>
    </row>
    <row r="736" spans="2:27" ht="15.75" customHeight="1">
      <c r="B736" s="40"/>
      <c r="C736" s="40"/>
      <c r="D736" s="40"/>
      <c r="F736" s="40"/>
      <c r="G736" s="40"/>
      <c r="H736" s="40"/>
      <c r="I736" s="40"/>
      <c r="J736" s="40"/>
      <c r="K736" s="40"/>
      <c r="L736" s="40"/>
      <c r="M736" s="40"/>
      <c r="N736" s="40"/>
      <c r="O736" s="42"/>
      <c r="P736" s="42"/>
      <c r="R736" s="42"/>
      <c r="S736" s="40"/>
      <c r="T736" s="40"/>
      <c r="U736" s="40"/>
      <c r="V736" s="40"/>
      <c r="W736" s="40"/>
      <c r="X736" s="42"/>
      <c r="Y736" s="42"/>
      <c r="AA736" s="42"/>
    </row>
    <row r="737" spans="2:27" ht="15.75" customHeight="1">
      <c r="B737" s="40"/>
      <c r="C737" s="40"/>
      <c r="D737" s="40"/>
      <c r="F737" s="40"/>
      <c r="G737" s="40"/>
      <c r="H737" s="40"/>
      <c r="I737" s="40"/>
      <c r="J737" s="40"/>
      <c r="K737" s="40"/>
      <c r="L737" s="40"/>
      <c r="M737" s="40"/>
      <c r="N737" s="40"/>
      <c r="O737" s="42"/>
      <c r="P737" s="42"/>
      <c r="R737" s="42"/>
      <c r="S737" s="40"/>
      <c r="T737" s="40"/>
      <c r="U737" s="40"/>
      <c r="V737" s="40"/>
      <c r="W737" s="40"/>
      <c r="X737" s="42"/>
      <c r="Y737" s="42"/>
      <c r="AA737" s="42"/>
    </row>
    <row r="738" spans="2:27" ht="15.75" customHeight="1">
      <c r="B738" s="40"/>
      <c r="C738" s="40"/>
      <c r="D738" s="40"/>
      <c r="F738" s="40"/>
      <c r="G738" s="40"/>
      <c r="H738" s="40"/>
      <c r="I738" s="40"/>
      <c r="J738" s="40"/>
      <c r="K738" s="40"/>
      <c r="L738" s="40"/>
      <c r="M738" s="40"/>
      <c r="N738" s="40"/>
      <c r="O738" s="42"/>
      <c r="P738" s="42"/>
      <c r="R738" s="42"/>
      <c r="S738" s="40"/>
      <c r="T738" s="40"/>
      <c r="U738" s="40"/>
      <c r="V738" s="40"/>
      <c r="W738" s="40"/>
      <c r="X738" s="42"/>
      <c r="Y738" s="42"/>
      <c r="AA738" s="42"/>
    </row>
    <row r="739" spans="2:27" ht="15.75" customHeight="1">
      <c r="B739" s="40"/>
      <c r="C739" s="40"/>
      <c r="D739" s="40"/>
      <c r="F739" s="40"/>
      <c r="G739" s="40"/>
      <c r="H739" s="40"/>
      <c r="I739" s="40"/>
      <c r="J739" s="40"/>
      <c r="K739" s="40"/>
      <c r="L739" s="40"/>
      <c r="M739" s="40"/>
      <c r="N739" s="40"/>
      <c r="O739" s="42"/>
      <c r="P739" s="42"/>
      <c r="R739" s="42"/>
      <c r="S739" s="40"/>
      <c r="T739" s="40"/>
      <c r="U739" s="40"/>
      <c r="V739" s="40"/>
      <c r="W739" s="40"/>
      <c r="X739" s="42"/>
      <c r="Y739" s="42"/>
      <c r="AA739" s="42"/>
    </row>
    <row r="740" spans="2:27" ht="15.75" customHeight="1">
      <c r="B740" s="40"/>
      <c r="C740" s="40"/>
      <c r="D740" s="40"/>
      <c r="F740" s="40"/>
      <c r="G740" s="40"/>
      <c r="H740" s="40"/>
      <c r="I740" s="40"/>
      <c r="J740" s="40"/>
      <c r="K740" s="40"/>
      <c r="L740" s="40"/>
      <c r="M740" s="40"/>
      <c r="N740" s="40"/>
      <c r="O740" s="42"/>
      <c r="P740" s="42"/>
      <c r="R740" s="42"/>
      <c r="S740" s="40"/>
      <c r="T740" s="40"/>
      <c r="U740" s="40"/>
      <c r="V740" s="40"/>
      <c r="W740" s="40"/>
      <c r="X740" s="42"/>
      <c r="Y740" s="42"/>
      <c r="AA740" s="42"/>
    </row>
    <row r="741" spans="2:27" ht="15.75" customHeight="1">
      <c r="B741" s="40"/>
      <c r="C741" s="40"/>
      <c r="D741" s="40"/>
      <c r="F741" s="40"/>
      <c r="G741" s="40"/>
      <c r="H741" s="40"/>
      <c r="I741" s="40"/>
      <c r="J741" s="40"/>
      <c r="K741" s="40"/>
      <c r="L741" s="40"/>
      <c r="M741" s="40"/>
      <c r="N741" s="40"/>
      <c r="O741" s="42"/>
      <c r="P741" s="42"/>
      <c r="R741" s="42"/>
      <c r="S741" s="40"/>
      <c r="T741" s="40"/>
      <c r="U741" s="40"/>
      <c r="V741" s="40"/>
      <c r="W741" s="40"/>
      <c r="X741" s="42"/>
      <c r="Y741" s="42"/>
      <c r="AA741" s="42"/>
    </row>
    <row r="742" spans="2:27" ht="15.75" customHeight="1">
      <c r="B742" s="40"/>
      <c r="C742" s="40"/>
      <c r="D742" s="40"/>
      <c r="F742" s="40"/>
      <c r="G742" s="40"/>
      <c r="H742" s="40"/>
      <c r="I742" s="40"/>
      <c r="J742" s="40"/>
      <c r="K742" s="40"/>
      <c r="L742" s="40"/>
      <c r="M742" s="40"/>
      <c r="N742" s="40"/>
      <c r="O742" s="42"/>
      <c r="P742" s="42"/>
      <c r="R742" s="42"/>
      <c r="S742" s="40"/>
      <c r="T742" s="40"/>
      <c r="U742" s="40"/>
      <c r="V742" s="40"/>
      <c r="W742" s="40"/>
      <c r="X742" s="42"/>
      <c r="Y742" s="42"/>
      <c r="AA742" s="42"/>
    </row>
    <row r="743" spans="2:27" ht="15.75" customHeight="1">
      <c r="B743" s="40"/>
      <c r="C743" s="40"/>
      <c r="D743" s="40"/>
      <c r="F743" s="40"/>
      <c r="G743" s="40"/>
      <c r="H743" s="40"/>
      <c r="I743" s="40"/>
      <c r="J743" s="40"/>
      <c r="K743" s="40"/>
      <c r="L743" s="40"/>
      <c r="M743" s="40"/>
      <c r="N743" s="40"/>
      <c r="O743" s="42"/>
      <c r="P743" s="42"/>
      <c r="R743" s="42"/>
      <c r="S743" s="40"/>
      <c r="T743" s="40"/>
      <c r="U743" s="40"/>
      <c r="V743" s="40"/>
      <c r="W743" s="40"/>
      <c r="X743" s="42"/>
      <c r="Y743" s="42"/>
      <c r="AA743" s="42"/>
    </row>
    <row r="744" spans="2:27" ht="15.75" customHeight="1">
      <c r="B744" s="40"/>
      <c r="C744" s="40"/>
      <c r="D744" s="40"/>
      <c r="F744" s="40"/>
      <c r="G744" s="40"/>
      <c r="H744" s="40"/>
      <c r="I744" s="40"/>
      <c r="J744" s="40"/>
      <c r="K744" s="40"/>
      <c r="L744" s="40"/>
      <c r="M744" s="40"/>
      <c r="N744" s="40"/>
      <c r="O744" s="42"/>
      <c r="P744" s="42"/>
      <c r="R744" s="42"/>
      <c r="S744" s="40"/>
      <c r="T744" s="40"/>
      <c r="U744" s="40"/>
      <c r="V744" s="40"/>
      <c r="W744" s="40"/>
      <c r="X744" s="42"/>
      <c r="Y744" s="42"/>
      <c r="AA744" s="42"/>
    </row>
    <row r="745" spans="2:27" ht="15.75" customHeight="1">
      <c r="B745" s="40"/>
      <c r="C745" s="40"/>
      <c r="D745" s="40"/>
      <c r="F745" s="40"/>
      <c r="G745" s="40"/>
      <c r="H745" s="40"/>
      <c r="I745" s="40"/>
      <c r="J745" s="40"/>
      <c r="K745" s="40"/>
      <c r="L745" s="40"/>
      <c r="M745" s="40"/>
      <c r="N745" s="40"/>
      <c r="O745" s="42"/>
      <c r="P745" s="42"/>
      <c r="R745" s="42"/>
      <c r="S745" s="40"/>
      <c r="T745" s="40"/>
      <c r="U745" s="40"/>
      <c r="V745" s="40"/>
      <c r="W745" s="40"/>
      <c r="X745" s="42"/>
      <c r="Y745" s="42"/>
      <c r="AA745" s="42"/>
    </row>
    <row r="746" spans="2:27" ht="15.75" customHeight="1">
      <c r="B746" s="40"/>
      <c r="C746" s="40"/>
      <c r="D746" s="40"/>
      <c r="F746" s="40"/>
      <c r="G746" s="40"/>
      <c r="H746" s="40"/>
      <c r="I746" s="40"/>
      <c r="J746" s="40"/>
      <c r="K746" s="40"/>
      <c r="L746" s="40"/>
      <c r="M746" s="40"/>
      <c r="N746" s="40"/>
      <c r="O746" s="42"/>
      <c r="P746" s="42"/>
      <c r="R746" s="42"/>
      <c r="S746" s="40"/>
      <c r="T746" s="40"/>
      <c r="U746" s="40"/>
      <c r="V746" s="40"/>
      <c r="W746" s="40"/>
      <c r="X746" s="42"/>
      <c r="Y746" s="42"/>
      <c r="AA746" s="42"/>
    </row>
    <row r="747" spans="2:27">
      <c r="B747" s="40"/>
      <c r="C747" s="40"/>
      <c r="D747" s="40"/>
      <c r="F747" s="40"/>
      <c r="G747" s="40"/>
      <c r="H747" s="40"/>
      <c r="I747" s="40"/>
      <c r="J747" s="40"/>
      <c r="K747" s="40"/>
      <c r="L747" s="40"/>
      <c r="M747" s="40"/>
      <c r="N747" s="40"/>
      <c r="O747" s="42"/>
      <c r="P747" s="42"/>
      <c r="R747" s="42"/>
      <c r="S747" s="40"/>
      <c r="T747" s="40"/>
      <c r="U747" s="40"/>
      <c r="V747" s="40"/>
      <c r="W747" s="40"/>
      <c r="X747" s="42"/>
      <c r="Y747" s="42"/>
      <c r="AA747" s="42"/>
    </row>
    <row r="748" spans="2:27">
      <c r="B748" s="40"/>
      <c r="C748" s="40"/>
      <c r="D748" s="40"/>
      <c r="F748" s="40"/>
      <c r="G748" s="40"/>
      <c r="H748" s="40"/>
      <c r="I748" s="40"/>
      <c r="J748" s="40"/>
      <c r="K748" s="40"/>
      <c r="L748" s="40"/>
      <c r="M748" s="40"/>
      <c r="N748" s="40"/>
      <c r="O748" s="42"/>
      <c r="P748" s="42"/>
      <c r="R748" s="42"/>
      <c r="S748" s="40"/>
      <c r="T748" s="40"/>
      <c r="U748" s="40"/>
      <c r="V748" s="40"/>
      <c r="W748" s="40"/>
      <c r="X748" s="42"/>
      <c r="Y748" s="42"/>
      <c r="AA748" s="42"/>
    </row>
    <row r="749" spans="2:27">
      <c r="B749" s="40"/>
      <c r="C749" s="40"/>
      <c r="D749" s="40"/>
      <c r="F749" s="40"/>
      <c r="G749" s="40"/>
      <c r="H749" s="40"/>
      <c r="I749" s="40"/>
      <c r="J749" s="40"/>
      <c r="K749" s="40"/>
      <c r="L749" s="40"/>
      <c r="M749" s="40"/>
      <c r="N749" s="40"/>
      <c r="O749" s="42"/>
      <c r="P749" s="42"/>
      <c r="R749" s="42"/>
      <c r="S749" s="40"/>
      <c r="T749" s="40"/>
      <c r="U749" s="40"/>
      <c r="V749" s="40"/>
      <c r="W749" s="40"/>
      <c r="X749" s="42"/>
      <c r="Y749" s="42"/>
      <c r="AA749" s="42"/>
    </row>
    <row r="750" spans="2:27">
      <c r="B750" s="40"/>
      <c r="C750" s="40"/>
      <c r="D750" s="40"/>
      <c r="F750" s="40"/>
      <c r="G750" s="40"/>
      <c r="H750" s="40"/>
      <c r="I750" s="40"/>
      <c r="J750" s="40"/>
      <c r="K750" s="40"/>
      <c r="L750" s="40"/>
      <c r="M750" s="40"/>
      <c r="N750" s="40"/>
      <c r="O750" s="42"/>
      <c r="P750" s="42"/>
      <c r="R750" s="42"/>
      <c r="S750" s="40"/>
      <c r="T750" s="40"/>
      <c r="U750" s="40"/>
      <c r="V750" s="40"/>
      <c r="W750" s="40"/>
      <c r="X750" s="42"/>
      <c r="Y750" s="42"/>
      <c r="AA750" s="42"/>
    </row>
    <row r="751" spans="2:27">
      <c r="B751" s="40"/>
      <c r="C751" s="40"/>
      <c r="D751" s="40"/>
      <c r="F751" s="40"/>
      <c r="G751" s="40"/>
      <c r="H751" s="40"/>
      <c r="I751" s="40"/>
      <c r="J751" s="40"/>
      <c r="K751" s="40"/>
      <c r="L751" s="40"/>
      <c r="M751" s="40"/>
      <c r="N751" s="40"/>
      <c r="O751" s="42"/>
      <c r="P751" s="42"/>
      <c r="R751" s="42"/>
      <c r="S751" s="40"/>
      <c r="T751" s="40"/>
      <c r="U751" s="40"/>
      <c r="V751" s="40"/>
      <c r="W751" s="40"/>
      <c r="X751" s="42"/>
      <c r="Y751" s="42"/>
      <c r="AA751" s="42"/>
    </row>
    <row r="752" spans="2:27">
      <c r="B752" s="40"/>
      <c r="C752" s="40"/>
      <c r="D752" s="40"/>
      <c r="F752" s="40"/>
      <c r="G752" s="40"/>
      <c r="H752" s="40"/>
      <c r="I752" s="40"/>
      <c r="J752" s="40"/>
      <c r="K752" s="40"/>
      <c r="L752" s="40"/>
      <c r="M752" s="40"/>
      <c r="N752" s="40"/>
      <c r="O752" s="42"/>
      <c r="P752" s="42"/>
      <c r="R752" s="42"/>
      <c r="S752" s="40"/>
      <c r="T752" s="40"/>
      <c r="U752" s="40"/>
      <c r="V752" s="40"/>
      <c r="W752" s="40"/>
      <c r="X752" s="42"/>
      <c r="Y752" s="42"/>
      <c r="AA752" s="42"/>
    </row>
    <row r="753" spans="2:27">
      <c r="B753" s="40"/>
      <c r="C753" s="40"/>
      <c r="D753" s="40"/>
      <c r="F753" s="40"/>
      <c r="G753" s="40"/>
      <c r="H753" s="40"/>
      <c r="I753" s="40"/>
      <c r="J753" s="40"/>
      <c r="K753" s="40"/>
      <c r="L753" s="40"/>
      <c r="M753" s="40"/>
      <c r="N753" s="40"/>
      <c r="O753" s="42"/>
      <c r="P753" s="42"/>
      <c r="R753" s="42"/>
      <c r="S753" s="40"/>
      <c r="T753" s="40"/>
      <c r="U753" s="40"/>
      <c r="V753" s="40"/>
      <c r="W753" s="40"/>
      <c r="X753" s="42"/>
      <c r="Y753" s="42"/>
      <c r="AA753" s="42"/>
    </row>
    <row r="754" spans="2:27">
      <c r="B754" s="40"/>
      <c r="C754" s="40"/>
      <c r="D754" s="40"/>
      <c r="F754" s="40"/>
      <c r="G754" s="40"/>
      <c r="H754" s="40"/>
      <c r="I754" s="40"/>
      <c r="J754" s="40"/>
      <c r="K754" s="40"/>
      <c r="L754" s="40"/>
      <c r="M754" s="40"/>
      <c r="N754" s="40"/>
      <c r="O754" s="42"/>
      <c r="P754" s="42"/>
      <c r="R754" s="42"/>
      <c r="S754" s="40"/>
      <c r="T754" s="40"/>
      <c r="U754" s="40"/>
      <c r="V754" s="40"/>
      <c r="W754" s="40"/>
      <c r="X754" s="42"/>
      <c r="Y754" s="42"/>
      <c r="AA754" s="42"/>
    </row>
    <row r="755" spans="2:27">
      <c r="B755" s="40"/>
      <c r="C755" s="40"/>
      <c r="D755" s="40"/>
      <c r="F755" s="40"/>
      <c r="G755" s="40"/>
      <c r="H755" s="40"/>
      <c r="I755" s="40"/>
      <c r="J755" s="40"/>
      <c r="K755" s="40"/>
      <c r="L755" s="40"/>
      <c r="M755" s="40"/>
      <c r="N755" s="40"/>
      <c r="O755" s="42"/>
      <c r="P755" s="42"/>
      <c r="R755" s="42"/>
      <c r="S755" s="40"/>
      <c r="T755" s="40"/>
      <c r="U755" s="40"/>
      <c r="V755" s="40"/>
      <c r="W755" s="40"/>
      <c r="X755" s="42"/>
      <c r="Y755" s="42"/>
      <c r="AA755" s="42"/>
    </row>
    <row r="756" spans="2:27">
      <c r="B756" s="40"/>
      <c r="C756" s="40"/>
      <c r="D756" s="40"/>
      <c r="F756" s="40"/>
      <c r="G756" s="40"/>
      <c r="H756" s="40"/>
      <c r="I756" s="40"/>
      <c r="J756" s="40"/>
      <c r="K756" s="40"/>
      <c r="L756" s="40"/>
      <c r="M756" s="40"/>
      <c r="N756" s="40"/>
      <c r="O756" s="42"/>
      <c r="P756" s="42"/>
      <c r="R756" s="42"/>
      <c r="S756" s="40"/>
      <c r="T756" s="40"/>
      <c r="U756" s="40"/>
      <c r="V756" s="40"/>
      <c r="W756" s="40"/>
      <c r="X756" s="42"/>
      <c r="Y756" s="42"/>
      <c r="AA756" s="42"/>
    </row>
    <row r="757" spans="2:27">
      <c r="B757" s="40"/>
      <c r="C757" s="40"/>
      <c r="D757" s="40"/>
      <c r="F757" s="40"/>
      <c r="G757" s="40"/>
      <c r="H757" s="40"/>
      <c r="I757" s="40"/>
      <c r="J757" s="40"/>
      <c r="K757" s="40"/>
      <c r="L757" s="40"/>
      <c r="M757" s="40"/>
      <c r="N757" s="40"/>
      <c r="O757" s="42"/>
      <c r="P757" s="42"/>
      <c r="R757" s="42"/>
      <c r="S757" s="40"/>
      <c r="T757" s="40"/>
      <c r="U757" s="40"/>
      <c r="V757" s="40"/>
      <c r="W757" s="40"/>
      <c r="X757" s="42"/>
      <c r="Y757" s="42"/>
      <c r="AA757" s="42"/>
    </row>
    <row r="758" spans="2:27">
      <c r="B758" s="40"/>
      <c r="C758" s="40"/>
      <c r="D758" s="40"/>
      <c r="F758" s="40"/>
      <c r="G758" s="40"/>
      <c r="H758" s="40"/>
      <c r="I758" s="40"/>
      <c r="J758" s="40"/>
      <c r="K758" s="40"/>
      <c r="L758" s="40"/>
      <c r="M758" s="40"/>
      <c r="N758" s="40"/>
      <c r="O758" s="42"/>
      <c r="P758" s="42"/>
      <c r="R758" s="42"/>
      <c r="S758" s="40"/>
      <c r="T758" s="40"/>
      <c r="U758" s="40"/>
      <c r="V758" s="40"/>
      <c r="W758" s="40"/>
      <c r="X758" s="42"/>
      <c r="Y758" s="42"/>
      <c r="AA758" s="42"/>
    </row>
    <row r="759" spans="2:27">
      <c r="B759" s="40"/>
      <c r="C759" s="40"/>
      <c r="D759" s="40"/>
      <c r="F759" s="40"/>
      <c r="G759" s="40"/>
      <c r="H759" s="40"/>
      <c r="I759" s="40"/>
      <c r="J759" s="40"/>
      <c r="K759" s="40"/>
      <c r="L759" s="40"/>
      <c r="M759" s="40"/>
      <c r="N759" s="40"/>
      <c r="O759" s="42"/>
      <c r="P759" s="42"/>
      <c r="R759" s="42"/>
      <c r="S759" s="40"/>
      <c r="T759" s="40"/>
      <c r="U759" s="40"/>
      <c r="V759" s="40"/>
      <c r="W759" s="40"/>
      <c r="X759" s="42"/>
      <c r="Y759" s="42"/>
      <c r="AA759" s="42"/>
    </row>
    <row r="760" spans="2:27">
      <c r="B760" s="40"/>
      <c r="C760" s="40"/>
      <c r="D760" s="40"/>
      <c r="F760" s="40"/>
      <c r="G760" s="40"/>
      <c r="H760" s="40"/>
      <c r="I760" s="40"/>
      <c r="J760" s="40"/>
      <c r="K760" s="40"/>
      <c r="L760" s="40"/>
      <c r="M760" s="40"/>
      <c r="N760" s="40"/>
      <c r="O760" s="42"/>
      <c r="P760" s="42"/>
      <c r="R760" s="42"/>
      <c r="S760" s="40"/>
      <c r="T760" s="40"/>
      <c r="U760" s="40"/>
      <c r="V760" s="40"/>
      <c r="W760" s="40"/>
      <c r="X760" s="42"/>
      <c r="Y760" s="42"/>
      <c r="AA760" s="42"/>
    </row>
    <row r="761" spans="2:27">
      <c r="B761" s="40"/>
      <c r="C761" s="40"/>
      <c r="D761" s="40"/>
      <c r="F761" s="40"/>
      <c r="G761" s="40"/>
      <c r="H761" s="40"/>
      <c r="I761" s="40"/>
      <c r="J761" s="40"/>
      <c r="K761" s="40"/>
      <c r="L761" s="40"/>
      <c r="M761" s="40"/>
      <c r="N761" s="40"/>
      <c r="O761" s="42"/>
      <c r="P761" s="42"/>
      <c r="R761" s="42"/>
      <c r="S761" s="40"/>
      <c r="T761" s="40"/>
      <c r="U761" s="40"/>
      <c r="V761" s="40"/>
      <c r="W761" s="40"/>
      <c r="X761" s="42"/>
      <c r="Y761" s="42"/>
      <c r="AA761" s="42"/>
    </row>
    <row r="762" spans="2:27">
      <c r="B762" s="40"/>
      <c r="C762" s="40"/>
      <c r="D762" s="40"/>
      <c r="F762" s="40"/>
      <c r="G762" s="40"/>
      <c r="H762" s="40"/>
      <c r="I762" s="40"/>
      <c r="J762" s="40"/>
      <c r="K762" s="40"/>
      <c r="L762" s="40"/>
      <c r="M762" s="40"/>
      <c r="N762" s="40"/>
      <c r="O762" s="42"/>
      <c r="P762" s="42"/>
      <c r="R762" s="42"/>
      <c r="S762" s="40"/>
      <c r="T762" s="40"/>
      <c r="U762" s="40"/>
      <c r="V762" s="40"/>
      <c r="W762" s="40"/>
      <c r="X762" s="42"/>
      <c r="Y762" s="42"/>
      <c r="AA762" s="42"/>
    </row>
    <row r="763" spans="2:27">
      <c r="B763" s="40"/>
      <c r="C763" s="40"/>
      <c r="D763" s="40"/>
      <c r="F763" s="40"/>
      <c r="G763" s="40"/>
      <c r="H763" s="40"/>
      <c r="I763" s="40"/>
      <c r="J763" s="40"/>
      <c r="K763" s="40"/>
      <c r="L763" s="40"/>
      <c r="M763" s="40"/>
      <c r="N763" s="40"/>
      <c r="O763" s="42"/>
      <c r="P763" s="42"/>
      <c r="R763" s="42"/>
      <c r="S763" s="40"/>
      <c r="T763" s="40"/>
      <c r="U763" s="40"/>
      <c r="V763" s="40"/>
      <c r="W763" s="40"/>
      <c r="X763" s="42"/>
      <c r="Y763" s="42"/>
      <c r="AA763" s="42"/>
    </row>
    <row r="764" spans="2:27">
      <c r="B764" s="40"/>
      <c r="C764" s="40"/>
      <c r="D764" s="40"/>
      <c r="F764" s="40"/>
      <c r="G764" s="40"/>
      <c r="H764" s="40"/>
      <c r="I764" s="40"/>
      <c r="J764" s="40"/>
      <c r="K764" s="40"/>
      <c r="L764" s="40"/>
      <c r="M764" s="40"/>
      <c r="N764" s="40"/>
      <c r="O764" s="42"/>
      <c r="P764" s="42"/>
      <c r="R764" s="42"/>
      <c r="S764" s="40"/>
      <c r="T764" s="40"/>
      <c r="U764" s="40"/>
      <c r="V764" s="40"/>
      <c r="W764" s="40"/>
      <c r="X764" s="42"/>
      <c r="Y764" s="42"/>
      <c r="AA764" s="42"/>
    </row>
    <row r="765" spans="2:27">
      <c r="B765" s="40"/>
      <c r="C765" s="40"/>
      <c r="D765" s="40"/>
      <c r="F765" s="40"/>
      <c r="G765" s="40"/>
      <c r="H765" s="40"/>
      <c r="I765" s="40"/>
      <c r="J765" s="40"/>
      <c r="K765" s="40"/>
      <c r="L765" s="40"/>
      <c r="M765" s="40"/>
      <c r="N765" s="40"/>
      <c r="O765" s="42"/>
      <c r="P765" s="42"/>
      <c r="R765" s="42"/>
      <c r="S765" s="40"/>
      <c r="T765" s="40"/>
      <c r="U765" s="40"/>
      <c r="V765" s="40"/>
      <c r="W765" s="40"/>
      <c r="X765" s="42"/>
      <c r="Y765" s="42"/>
      <c r="AA765" s="42"/>
    </row>
    <row r="766" spans="2:27">
      <c r="B766" s="40"/>
      <c r="C766" s="40"/>
      <c r="D766" s="40"/>
      <c r="F766" s="40"/>
      <c r="G766" s="40"/>
      <c r="H766" s="40"/>
      <c r="I766" s="40"/>
      <c r="J766" s="40"/>
      <c r="K766" s="40"/>
      <c r="L766" s="40"/>
      <c r="M766" s="40"/>
      <c r="N766" s="40"/>
      <c r="O766" s="42"/>
      <c r="P766" s="42"/>
      <c r="R766" s="42"/>
      <c r="S766" s="40"/>
      <c r="T766" s="40"/>
      <c r="U766" s="40"/>
      <c r="V766" s="40"/>
      <c r="W766" s="40"/>
      <c r="X766" s="42"/>
      <c r="Y766" s="42"/>
      <c r="AA766" s="42"/>
    </row>
    <row r="767" spans="2:27">
      <c r="B767" s="40"/>
      <c r="C767" s="40"/>
      <c r="D767" s="40"/>
      <c r="F767" s="40"/>
      <c r="G767" s="40"/>
      <c r="H767" s="40"/>
      <c r="I767" s="40"/>
      <c r="J767" s="40"/>
      <c r="K767" s="40"/>
      <c r="L767" s="40"/>
      <c r="M767" s="40"/>
      <c r="N767" s="40"/>
      <c r="O767" s="42"/>
      <c r="P767" s="42"/>
      <c r="R767" s="42"/>
      <c r="S767" s="40"/>
      <c r="T767" s="40"/>
      <c r="U767" s="40"/>
      <c r="V767" s="40"/>
      <c r="W767" s="40"/>
      <c r="X767" s="42"/>
      <c r="Y767" s="42"/>
      <c r="AA767" s="42"/>
    </row>
    <row r="768" spans="2:27">
      <c r="B768" s="40"/>
      <c r="C768" s="40"/>
      <c r="D768" s="40"/>
      <c r="F768" s="40"/>
      <c r="G768" s="40"/>
      <c r="H768" s="40"/>
      <c r="I768" s="40"/>
      <c r="J768" s="40"/>
      <c r="K768" s="40"/>
      <c r="L768" s="40"/>
      <c r="M768" s="40"/>
      <c r="N768" s="40"/>
      <c r="O768" s="42"/>
      <c r="P768" s="42"/>
      <c r="R768" s="42"/>
      <c r="S768" s="40"/>
      <c r="T768" s="40"/>
      <c r="U768" s="40"/>
      <c r="V768" s="40"/>
      <c r="W768" s="40"/>
      <c r="X768" s="42"/>
      <c r="Y768" s="42"/>
      <c r="AA768" s="42"/>
    </row>
    <row r="769" spans="1:27">
      <c r="B769" s="40"/>
      <c r="C769" s="40"/>
      <c r="D769" s="40"/>
      <c r="F769" s="40"/>
      <c r="G769" s="40"/>
      <c r="H769" s="40"/>
      <c r="I769" s="40"/>
      <c r="J769" s="40"/>
      <c r="K769" s="40"/>
      <c r="L769" s="40"/>
      <c r="M769" s="40"/>
      <c r="N769" s="40"/>
      <c r="O769" s="42"/>
      <c r="P769" s="42"/>
      <c r="R769" s="42"/>
      <c r="S769" s="40"/>
      <c r="T769" s="40"/>
      <c r="U769" s="40"/>
      <c r="V769" s="40"/>
      <c r="W769" s="40"/>
      <c r="X769" s="42"/>
      <c r="Y769" s="42"/>
      <c r="AA769" s="42"/>
    </row>
    <row r="770" spans="1:27">
      <c r="B770" s="40"/>
      <c r="C770" s="40"/>
      <c r="D770" s="40"/>
      <c r="F770" s="40"/>
      <c r="G770" s="40"/>
      <c r="H770" s="40"/>
      <c r="I770" s="40"/>
      <c r="J770" s="40"/>
      <c r="K770" s="40"/>
      <c r="L770" s="40"/>
      <c r="M770" s="40"/>
      <c r="N770" s="40"/>
      <c r="O770" s="42"/>
      <c r="P770" s="42"/>
      <c r="R770" s="42"/>
      <c r="S770" s="40"/>
      <c r="T770" s="40"/>
      <c r="U770" s="40"/>
      <c r="V770" s="40"/>
      <c r="W770" s="40"/>
      <c r="X770" s="42"/>
      <c r="Y770" s="42"/>
      <c r="AA770" s="42"/>
    </row>
    <row r="771" spans="1:27">
      <c r="B771" s="40"/>
      <c r="C771" s="40"/>
      <c r="D771" s="40"/>
      <c r="F771" s="40"/>
      <c r="G771" s="40"/>
      <c r="H771" s="40"/>
      <c r="I771" s="40"/>
      <c r="J771" s="40"/>
      <c r="K771" s="40"/>
      <c r="L771" s="40"/>
      <c r="M771" s="40"/>
      <c r="N771" s="40"/>
      <c r="O771" s="42"/>
      <c r="P771" s="42"/>
      <c r="R771" s="42"/>
      <c r="S771" s="40"/>
      <c r="T771" s="40"/>
      <c r="U771" s="40"/>
      <c r="V771" s="40"/>
      <c r="W771" s="40"/>
      <c r="X771" s="42"/>
      <c r="Y771" s="42"/>
      <c r="AA771" s="42"/>
    </row>
    <row r="772" spans="1:27">
      <c r="B772" s="40"/>
      <c r="C772" s="40"/>
      <c r="D772" s="40"/>
      <c r="F772" s="40"/>
      <c r="G772" s="40"/>
      <c r="H772" s="40"/>
      <c r="I772" s="40"/>
      <c r="J772" s="40"/>
      <c r="K772" s="40"/>
      <c r="L772" s="40"/>
      <c r="M772" s="40"/>
      <c r="N772" s="40"/>
      <c r="O772" s="42"/>
      <c r="P772" s="42"/>
      <c r="R772" s="42"/>
      <c r="S772" s="40"/>
      <c r="T772" s="40"/>
      <c r="U772" s="40"/>
      <c r="V772" s="40"/>
      <c r="W772" s="40"/>
      <c r="X772" s="42"/>
      <c r="Y772" s="42"/>
      <c r="AA772" s="42"/>
    </row>
    <row r="773" spans="1:27">
      <c r="B773" s="40"/>
      <c r="C773" s="40"/>
      <c r="D773" s="40"/>
      <c r="F773" s="40"/>
      <c r="G773" s="40"/>
      <c r="H773" s="40"/>
      <c r="I773" s="40"/>
      <c r="J773" s="40"/>
      <c r="K773" s="40"/>
      <c r="L773" s="40"/>
      <c r="M773" s="40"/>
      <c r="N773" s="40"/>
      <c r="O773" s="42"/>
      <c r="P773" s="42"/>
      <c r="R773" s="42"/>
      <c r="S773" s="40"/>
      <c r="T773" s="40"/>
      <c r="U773" s="40"/>
      <c r="V773" s="40"/>
      <c r="W773" s="40"/>
      <c r="X773" s="42"/>
      <c r="Y773" s="42"/>
      <c r="AA773" s="42"/>
    </row>
    <row r="774" spans="1:27">
      <c r="B774" s="40"/>
      <c r="C774" s="40"/>
      <c r="D774" s="40"/>
      <c r="F774" s="40"/>
      <c r="G774" s="40"/>
      <c r="H774" s="40"/>
      <c r="I774" s="40"/>
      <c r="J774" s="40"/>
      <c r="K774" s="40"/>
      <c r="L774" s="40"/>
      <c r="M774" s="40"/>
      <c r="N774" s="40"/>
      <c r="O774" s="42"/>
      <c r="P774" s="42"/>
      <c r="R774" s="42"/>
      <c r="S774" s="40"/>
      <c r="T774" s="40"/>
      <c r="U774" s="40"/>
      <c r="V774" s="40"/>
      <c r="W774" s="40"/>
      <c r="X774" s="42"/>
      <c r="Y774" s="42"/>
      <c r="AA774" s="42"/>
    </row>
    <row r="775" spans="1:27">
      <c r="B775" s="40"/>
      <c r="C775" s="40"/>
      <c r="D775" s="40"/>
      <c r="F775" s="40"/>
      <c r="G775" s="40"/>
      <c r="H775" s="40"/>
      <c r="I775" s="40"/>
      <c r="J775" s="40"/>
      <c r="K775" s="40"/>
      <c r="L775" s="40"/>
      <c r="M775" s="40"/>
      <c r="N775" s="40"/>
      <c r="O775" s="42"/>
      <c r="P775" s="42"/>
      <c r="R775" s="42"/>
      <c r="S775" s="40"/>
      <c r="T775" s="40"/>
      <c r="U775" s="40"/>
      <c r="V775" s="40"/>
      <c r="W775" s="40"/>
      <c r="X775" s="42"/>
      <c r="Y775" s="42"/>
      <c r="AA775" s="42"/>
    </row>
    <row r="776" spans="1:27">
      <c r="B776" s="40"/>
      <c r="C776" s="40"/>
      <c r="D776" s="40"/>
      <c r="F776" s="40"/>
      <c r="G776" s="40"/>
      <c r="H776" s="40"/>
      <c r="I776" s="40"/>
      <c r="J776" s="40"/>
      <c r="K776" s="40"/>
      <c r="L776" s="40"/>
      <c r="M776" s="40"/>
      <c r="N776" s="40"/>
      <c r="O776" s="42"/>
      <c r="P776" s="42"/>
      <c r="R776" s="42"/>
      <c r="S776" s="40"/>
      <c r="T776" s="40"/>
      <c r="U776" s="40"/>
      <c r="V776" s="40"/>
      <c r="W776" s="40"/>
      <c r="X776" s="42"/>
      <c r="Y776" s="42"/>
      <c r="AA776" s="42"/>
    </row>
    <row r="777" spans="1:27">
      <c r="A777" s="40" t="s">
        <v>46</v>
      </c>
      <c r="B777" s="40"/>
      <c r="C777" s="40"/>
      <c r="D777" s="40"/>
      <c r="F777" s="40"/>
      <c r="G777" s="40"/>
      <c r="H777" s="40"/>
      <c r="I777" s="40"/>
      <c r="J777" s="40"/>
      <c r="K777" s="40"/>
      <c r="L777" s="40"/>
      <c r="M777" s="40"/>
      <c r="N777" s="40"/>
      <c r="O777" s="42"/>
      <c r="P777" s="42"/>
      <c r="R777" s="42"/>
      <c r="S777" s="40"/>
      <c r="T777" s="40"/>
      <c r="U777" s="40"/>
      <c r="V777" s="40"/>
      <c r="W777" s="40"/>
      <c r="X777" s="42"/>
      <c r="Y777" s="42"/>
      <c r="AA777" s="42"/>
    </row>
    <row r="778" spans="1:27">
      <c r="B778" s="40"/>
      <c r="C778" s="40"/>
      <c r="D778" s="40"/>
      <c r="F778" s="40"/>
      <c r="G778" s="40"/>
      <c r="H778" s="40"/>
      <c r="I778" s="40"/>
      <c r="J778" s="40"/>
      <c r="K778" s="40"/>
      <c r="L778" s="40"/>
      <c r="M778" s="40"/>
      <c r="N778" s="40"/>
      <c r="O778" s="42"/>
      <c r="P778" s="42"/>
      <c r="R778" s="42"/>
      <c r="S778" s="40"/>
      <c r="T778" s="40"/>
      <c r="U778" s="40"/>
      <c r="V778" s="40"/>
      <c r="W778" s="40"/>
      <c r="X778" s="42"/>
      <c r="Y778" s="42"/>
      <c r="AA778" s="42"/>
    </row>
    <row r="779" spans="1:27">
      <c r="B779" s="40"/>
      <c r="C779" s="40"/>
      <c r="D779" s="40"/>
      <c r="F779" s="40"/>
      <c r="G779" s="40"/>
      <c r="H779" s="40"/>
      <c r="I779" s="40"/>
      <c r="J779" s="40"/>
      <c r="K779" s="40"/>
      <c r="L779" s="40"/>
      <c r="M779" s="40"/>
      <c r="N779" s="40"/>
      <c r="O779" s="42"/>
      <c r="P779" s="42"/>
      <c r="R779" s="42"/>
      <c r="S779" s="40"/>
      <c r="T779" s="40"/>
      <c r="U779" s="40"/>
      <c r="V779" s="40"/>
      <c r="W779" s="40"/>
      <c r="X779" s="42"/>
      <c r="Y779" s="42"/>
      <c r="AA779" s="42"/>
    </row>
    <row r="780" spans="1:27">
      <c r="B780" s="40"/>
      <c r="C780" s="40"/>
      <c r="D780" s="40"/>
      <c r="F780" s="40"/>
      <c r="G780" s="40"/>
      <c r="H780" s="40"/>
      <c r="I780" s="40"/>
      <c r="J780" s="40"/>
      <c r="K780" s="40"/>
      <c r="L780" s="40"/>
      <c r="M780" s="40"/>
      <c r="N780" s="40"/>
      <c r="O780" s="42"/>
      <c r="P780" s="42"/>
      <c r="R780" s="42"/>
      <c r="S780" s="40"/>
      <c r="T780" s="40"/>
      <c r="U780" s="40"/>
      <c r="V780" s="40"/>
      <c r="W780" s="40"/>
      <c r="X780" s="42"/>
      <c r="Y780" s="42"/>
      <c r="AA780" s="42"/>
    </row>
    <row r="781" spans="1:27">
      <c r="B781" s="40"/>
      <c r="C781" s="40"/>
      <c r="D781" s="40"/>
      <c r="F781" s="40"/>
      <c r="G781" s="40"/>
      <c r="H781" s="40"/>
      <c r="I781" s="40"/>
      <c r="J781" s="40"/>
      <c r="K781" s="40"/>
      <c r="L781" s="40"/>
      <c r="M781" s="40"/>
      <c r="N781" s="40"/>
      <c r="O781" s="42"/>
      <c r="P781" s="42"/>
      <c r="R781" s="42"/>
      <c r="S781" s="40"/>
      <c r="T781" s="40"/>
      <c r="U781" s="40"/>
      <c r="V781" s="40"/>
      <c r="W781" s="40"/>
      <c r="X781" s="42"/>
      <c r="Y781" s="42"/>
      <c r="AA781" s="42"/>
    </row>
    <row r="782" spans="1:27">
      <c r="B782" s="40"/>
      <c r="C782" s="40"/>
      <c r="D782" s="40"/>
      <c r="F782" s="40"/>
      <c r="G782" s="40"/>
      <c r="H782" s="40"/>
      <c r="I782" s="40"/>
      <c r="J782" s="40"/>
      <c r="K782" s="40"/>
      <c r="L782" s="40"/>
      <c r="M782" s="40"/>
      <c r="N782" s="40"/>
      <c r="O782" s="42"/>
      <c r="P782" s="42"/>
      <c r="R782" s="42"/>
      <c r="S782" s="40"/>
      <c r="T782" s="40"/>
      <c r="U782" s="40"/>
      <c r="V782" s="40"/>
      <c r="W782" s="40"/>
      <c r="X782" s="42"/>
      <c r="Y782" s="42"/>
      <c r="AA782" s="42"/>
    </row>
    <row r="783" spans="1:27">
      <c r="B783" s="40"/>
      <c r="C783" s="40"/>
      <c r="D783" s="40"/>
      <c r="F783" s="40"/>
      <c r="G783" s="40"/>
      <c r="H783" s="40"/>
      <c r="I783" s="40"/>
      <c r="J783" s="40"/>
      <c r="K783" s="40"/>
      <c r="L783" s="40"/>
      <c r="M783" s="40"/>
      <c r="N783" s="40"/>
      <c r="O783" s="42"/>
      <c r="P783" s="42"/>
      <c r="R783" s="42"/>
      <c r="S783" s="40"/>
      <c r="T783" s="40"/>
      <c r="U783" s="40"/>
      <c r="V783" s="40"/>
      <c r="W783" s="40"/>
      <c r="X783" s="42"/>
      <c r="Y783" s="42"/>
      <c r="AA783" s="42"/>
    </row>
    <row r="784" spans="1:27">
      <c r="B784" s="40"/>
      <c r="C784" s="40"/>
      <c r="D784" s="40"/>
      <c r="F784" s="40"/>
      <c r="G784" s="40"/>
      <c r="H784" s="40"/>
      <c r="I784" s="40"/>
      <c r="J784" s="40"/>
      <c r="K784" s="40"/>
      <c r="L784" s="40"/>
      <c r="M784" s="40"/>
      <c r="N784" s="40"/>
      <c r="O784" s="42"/>
      <c r="P784" s="42"/>
      <c r="R784" s="42"/>
      <c r="S784" s="40"/>
      <c r="T784" s="40"/>
      <c r="U784" s="40"/>
      <c r="V784" s="40"/>
      <c r="W784" s="40"/>
      <c r="X784" s="42"/>
      <c r="Y784" s="42"/>
      <c r="AA784" s="42"/>
    </row>
    <row r="785" spans="2:27">
      <c r="B785" s="40"/>
      <c r="C785" s="40"/>
      <c r="D785" s="40"/>
      <c r="F785" s="40"/>
      <c r="G785" s="40"/>
      <c r="H785" s="40"/>
      <c r="I785" s="40"/>
      <c r="J785" s="40"/>
      <c r="K785" s="40"/>
      <c r="L785" s="40"/>
      <c r="M785" s="40"/>
      <c r="N785" s="40"/>
      <c r="O785" s="42"/>
      <c r="P785" s="42"/>
      <c r="R785" s="42"/>
      <c r="S785" s="40"/>
      <c r="T785" s="40"/>
      <c r="U785" s="40"/>
      <c r="V785" s="40"/>
      <c r="W785" s="40"/>
      <c r="X785" s="42"/>
      <c r="Y785" s="42"/>
      <c r="AA785" s="42"/>
    </row>
    <row r="786" spans="2:27">
      <c r="B786" s="40"/>
      <c r="C786" s="40"/>
      <c r="D786" s="40"/>
      <c r="F786" s="40"/>
      <c r="G786" s="40"/>
      <c r="H786" s="40"/>
      <c r="I786" s="40"/>
      <c r="J786" s="40"/>
      <c r="K786" s="40"/>
      <c r="L786" s="40"/>
      <c r="M786" s="40"/>
      <c r="N786" s="40"/>
      <c r="O786" s="42"/>
      <c r="P786" s="42"/>
      <c r="R786" s="42"/>
      <c r="S786" s="40"/>
      <c r="T786" s="40"/>
      <c r="U786" s="40"/>
      <c r="V786" s="40"/>
      <c r="W786" s="40"/>
      <c r="X786" s="42"/>
      <c r="Y786" s="42"/>
      <c r="AA786" s="42"/>
    </row>
    <row r="787" spans="2:27">
      <c r="B787" s="40"/>
      <c r="C787" s="40"/>
      <c r="D787" s="40"/>
      <c r="F787" s="40"/>
      <c r="G787" s="40"/>
      <c r="H787" s="40"/>
      <c r="I787" s="40"/>
      <c r="J787" s="40"/>
      <c r="K787" s="40"/>
      <c r="L787" s="40"/>
      <c r="M787" s="40"/>
      <c r="N787" s="40"/>
      <c r="O787" s="42"/>
      <c r="P787" s="42"/>
      <c r="R787" s="42"/>
      <c r="S787" s="40"/>
      <c r="T787" s="40"/>
      <c r="U787" s="40"/>
      <c r="V787" s="40"/>
      <c r="W787" s="40"/>
      <c r="X787" s="42"/>
      <c r="Y787" s="42"/>
      <c r="AA787" s="42"/>
    </row>
    <row r="788" spans="2:27">
      <c r="B788" s="40"/>
      <c r="C788" s="40"/>
      <c r="D788" s="40"/>
      <c r="F788" s="40"/>
      <c r="G788" s="40"/>
      <c r="H788" s="40"/>
      <c r="I788" s="40"/>
      <c r="J788" s="40"/>
      <c r="K788" s="40"/>
      <c r="L788" s="40"/>
      <c r="M788" s="40"/>
      <c r="N788" s="40"/>
      <c r="O788" s="42"/>
      <c r="P788" s="42"/>
      <c r="R788" s="42"/>
      <c r="S788" s="40"/>
      <c r="T788" s="40"/>
      <c r="U788" s="40"/>
      <c r="V788" s="40"/>
      <c r="W788" s="40"/>
      <c r="X788" s="42"/>
      <c r="Y788" s="42"/>
      <c r="AA788" s="42"/>
    </row>
    <row r="789" spans="2:27">
      <c r="B789" s="40"/>
      <c r="C789" s="40"/>
      <c r="D789" s="40"/>
      <c r="F789" s="40"/>
      <c r="G789" s="40"/>
      <c r="H789" s="40"/>
      <c r="I789" s="40"/>
      <c r="J789" s="40"/>
      <c r="K789" s="40"/>
      <c r="L789" s="40"/>
      <c r="M789" s="40"/>
      <c r="N789" s="40"/>
      <c r="O789" s="42"/>
      <c r="P789" s="42"/>
      <c r="R789" s="42"/>
      <c r="S789" s="40"/>
      <c r="T789" s="40"/>
      <c r="U789" s="40"/>
      <c r="V789" s="40"/>
      <c r="W789" s="40"/>
      <c r="X789" s="42"/>
      <c r="Y789" s="42"/>
      <c r="AA789" s="42"/>
    </row>
    <row r="790" spans="2:27">
      <c r="B790" s="40"/>
      <c r="C790" s="40"/>
      <c r="D790" s="40"/>
      <c r="F790" s="40"/>
      <c r="G790" s="40"/>
      <c r="H790" s="40"/>
      <c r="I790" s="40"/>
      <c r="J790" s="40"/>
      <c r="K790" s="40"/>
      <c r="L790" s="40"/>
      <c r="M790" s="40"/>
      <c r="N790" s="40"/>
      <c r="O790" s="42"/>
      <c r="P790" s="42"/>
      <c r="R790" s="42"/>
      <c r="S790" s="40"/>
      <c r="T790" s="40"/>
      <c r="U790" s="40"/>
      <c r="V790" s="40"/>
      <c r="W790" s="40"/>
      <c r="X790" s="42"/>
      <c r="Y790" s="42"/>
      <c r="AA790" s="42"/>
    </row>
    <row r="791" spans="2:27">
      <c r="B791" s="40"/>
      <c r="C791" s="40"/>
      <c r="D791" s="40"/>
      <c r="F791" s="40"/>
      <c r="G791" s="40"/>
      <c r="H791" s="40"/>
      <c r="I791" s="40"/>
      <c r="J791" s="40"/>
      <c r="K791" s="40"/>
      <c r="L791" s="40"/>
      <c r="M791" s="40"/>
      <c r="N791" s="40"/>
      <c r="O791" s="42"/>
      <c r="P791" s="42"/>
      <c r="R791" s="42"/>
      <c r="S791" s="40"/>
      <c r="T791" s="40"/>
      <c r="U791" s="40"/>
      <c r="V791" s="40"/>
      <c r="W791" s="40"/>
      <c r="X791" s="42"/>
      <c r="Y791" s="42"/>
      <c r="AA791" s="42"/>
    </row>
    <row r="792" spans="2:27">
      <c r="B792" s="40"/>
      <c r="C792" s="40"/>
      <c r="D792" s="40"/>
      <c r="F792" s="40"/>
      <c r="G792" s="40"/>
      <c r="H792" s="40"/>
      <c r="I792" s="40"/>
      <c r="J792" s="40"/>
      <c r="K792" s="40"/>
      <c r="L792" s="40"/>
      <c r="M792" s="40"/>
      <c r="N792" s="40"/>
      <c r="O792" s="42"/>
      <c r="P792" s="42"/>
      <c r="R792" s="42"/>
      <c r="S792" s="40"/>
      <c r="T792" s="40"/>
      <c r="U792" s="40"/>
      <c r="V792" s="40"/>
      <c r="W792" s="40"/>
      <c r="X792" s="42"/>
      <c r="Y792" s="42"/>
      <c r="AA792" s="42"/>
    </row>
    <row r="793" spans="2:27">
      <c r="B793" s="40"/>
      <c r="C793" s="40"/>
      <c r="D793" s="40"/>
      <c r="F793" s="40"/>
      <c r="G793" s="40"/>
      <c r="H793" s="40"/>
      <c r="I793" s="40"/>
      <c r="J793" s="40"/>
      <c r="K793" s="40"/>
      <c r="L793" s="40"/>
      <c r="M793" s="40"/>
      <c r="N793" s="40"/>
      <c r="O793" s="42"/>
      <c r="P793" s="42"/>
      <c r="R793" s="42"/>
      <c r="S793" s="40"/>
      <c r="T793" s="40"/>
      <c r="U793" s="40"/>
      <c r="V793" s="40"/>
      <c r="W793" s="40"/>
      <c r="X793" s="42"/>
      <c r="Y793" s="42"/>
      <c r="AA793" s="42"/>
    </row>
    <row r="794" spans="2:27">
      <c r="B794" s="40"/>
      <c r="C794" s="40"/>
      <c r="D794" s="40"/>
      <c r="F794" s="40"/>
      <c r="G794" s="40"/>
      <c r="H794" s="40"/>
      <c r="I794" s="40"/>
      <c r="J794" s="40"/>
      <c r="K794" s="40"/>
      <c r="L794" s="40"/>
      <c r="M794" s="40"/>
      <c r="N794" s="40"/>
      <c r="O794" s="42"/>
      <c r="P794" s="42"/>
      <c r="R794" s="42"/>
      <c r="S794" s="40"/>
      <c r="T794" s="40"/>
      <c r="U794" s="40"/>
      <c r="V794" s="40"/>
      <c r="W794" s="40"/>
      <c r="X794" s="42"/>
      <c r="Y794" s="42"/>
      <c r="AA794" s="42"/>
    </row>
    <row r="795" spans="2:27">
      <c r="B795" s="40"/>
      <c r="C795" s="40"/>
      <c r="D795" s="40"/>
      <c r="F795" s="40"/>
      <c r="G795" s="40"/>
      <c r="H795" s="40"/>
      <c r="I795" s="40"/>
      <c r="J795" s="40"/>
      <c r="K795" s="40"/>
      <c r="L795" s="40"/>
      <c r="M795" s="40"/>
      <c r="N795" s="40"/>
      <c r="O795" s="42"/>
      <c r="P795" s="42"/>
      <c r="R795" s="42"/>
      <c r="S795" s="40"/>
      <c r="T795" s="40"/>
      <c r="U795" s="40"/>
      <c r="V795" s="40"/>
      <c r="W795" s="40"/>
      <c r="X795" s="42"/>
      <c r="Y795" s="42"/>
      <c r="AA795" s="42"/>
    </row>
    <row r="796" spans="2:27">
      <c r="B796" s="40"/>
      <c r="C796" s="40"/>
      <c r="D796" s="40"/>
      <c r="F796" s="40"/>
      <c r="G796" s="40"/>
      <c r="H796" s="40"/>
      <c r="I796" s="40"/>
      <c r="J796" s="40"/>
      <c r="K796" s="40"/>
      <c r="L796" s="40"/>
      <c r="M796" s="40"/>
      <c r="N796" s="40"/>
      <c r="O796" s="42"/>
      <c r="P796" s="42"/>
      <c r="R796" s="42"/>
      <c r="S796" s="40"/>
      <c r="T796" s="40"/>
      <c r="U796" s="40"/>
      <c r="V796" s="40"/>
      <c r="W796" s="40"/>
      <c r="X796" s="42"/>
      <c r="Y796" s="42"/>
      <c r="AA796" s="42"/>
    </row>
    <row r="797" spans="2:27">
      <c r="B797" s="40"/>
      <c r="C797" s="40"/>
      <c r="D797" s="40"/>
      <c r="F797" s="40"/>
      <c r="G797" s="40"/>
      <c r="H797" s="40"/>
      <c r="I797" s="40"/>
      <c r="J797" s="40"/>
      <c r="K797" s="40"/>
      <c r="L797" s="40"/>
      <c r="M797" s="40"/>
      <c r="N797" s="40"/>
      <c r="O797" s="42"/>
      <c r="P797" s="42"/>
      <c r="R797" s="42"/>
      <c r="S797" s="40"/>
      <c r="T797" s="40"/>
      <c r="U797" s="40"/>
      <c r="V797" s="40"/>
      <c r="W797" s="40"/>
      <c r="X797" s="42"/>
      <c r="Y797" s="42"/>
      <c r="AA797" s="42"/>
    </row>
    <row r="798" spans="2:27">
      <c r="B798" s="40"/>
      <c r="C798" s="40"/>
      <c r="D798" s="40"/>
      <c r="F798" s="40"/>
      <c r="G798" s="40"/>
      <c r="H798" s="40"/>
      <c r="I798" s="40"/>
      <c r="J798" s="40"/>
      <c r="K798" s="40"/>
      <c r="L798" s="40"/>
      <c r="M798" s="40"/>
      <c r="N798" s="40"/>
      <c r="O798" s="42"/>
      <c r="P798" s="42"/>
      <c r="R798" s="42"/>
      <c r="S798" s="40"/>
      <c r="T798" s="40"/>
      <c r="U798" s="40"/>
      <c r="V798" s="40"/>
      <c r="W798" s="40"/>
      <c r="X798" s="42"/>
      <c r="Y798" s="42"/>
      <c r="AA798" s="42"/>
    </row>
    <row r="799" spans="2:27">
      <c r="B799" s="40"/>
      <c r="C799" s="40"/>
      <c r="D799" s="40"/>
      <c r="F799" s="40"/>
      <c r="G799" s="40"/>
      <c r="H799" s="40"/>
      <c r="I799" s="40"/>
      <c r="J799" s="40"/>
      <c r="K799" s="40"/>
      <c r="L799" s="40"/>
      <c r="M799" s="40"/>
      <c r="N799" s="40"/>
      <c r="O799" s="42"/>
      <c r="P799" s="42"/>
      <c r="R799" s="42"/>
      <c r="S799" s="40"/>
      <c r="T799" s="40"/>
      <c r="U799" s="40"/>
      <c r="V799" s="40"/>
      <c r="W799" s="40"/>
      <c r="X799" s="42"/>
      <c r="Y799" s="42"/>
      <c r="AA799" s="42"/>
    </row>
    <row r="800" spans="2:27">
      <c r="B800" s="40"/>
      <c r="C800" s="40"/>
      <c r="D800" s="40"/>
      <c r="F800" s="40"/>
      <c r="G800" s="40"/>
      <c r="H800" s="40"/>
      <c r="I800" s="40"/>
      <c r="J800" s="40"/>
      <c r="K800" s="40"/>
      <c r="L800" s="40"/>
      <c r="M800" s="40"/>
      <c r="N800" s="40"/>
      <c r="O800" s="42"/>
      <c r="P800" s="42"/>
      <c r="R800" s="42"/>
      <c r="S800" s="40"/>
      <c r="T800" s="40"/>
      <c r="U800" s="40"/>
      <c r="V800" s="40"/>
      <c r="W800" s="40"/>
      <c r="X800" s="42"/>
      <c r="Y800" s="42"/>
      <c r="AA800" s="42"/>
    </row>
    <row r="801" spans="2:27">
      <c r="B801" s="40"/>
      <c r="C801" s="40"/>
      <c r="D801" s="40"/>
      <c r="F801" s="40"/>
      <c r="G801" s="40"/>
      <c r="H801" s="40"/>
      <c r="I801" s="40"/>
      <c r="J801" s="40"/>
      <c r="K801" s="40"/>
      <c r="L801" s="40"/>
      <c r="M801" s="40"/>
      <c r="N801" s="40"/>
      <c r="O801" s="42"/>
      <c r="P801" s="42"/>
      <c r="R801" s="42"/>
      <c r="S801" s="40"/>
      <c r="T801" s="40"/>
      <c r="U801" s="40"/>
      <c r="V801" s="40"/>
      <c r="W801" s="40"/>
      <c r="X801" s="42"/>
      <c r="Y801" s="42"/>
      <c r="AA801" s="42"/>
    </row>
    <row r="802" spans="2:27">
      <c r="B802" s="40"/>
      <c r="C802" s="40"/>
      <c r="D802" s="40"/>
      <c r="F802" s="40"/>
      <c r="G802" s="40"/>
      <c r="H802" s="40"/>
      <c r="I802" s="40"/>
      <c r="J802" s="40"/>
      <c r="K802" s="40"/>
      <c r="L802" s="40"/>
      <c r="M802" s="40"/>
      <c r="N802" s="40"/>
      <c r="O802" s="42"/>
      <c r="P802" s="42"/>
      <c r="R802" s="42"/>
      <c r="S802" s="40"/>
      <c r="T802" s="40"/>
      <c r="U802" s="40"/>
      <c r="V802" s="40"/>
      <c r="W802" s="40"/>
      <c r="X802" s="42"/>
      <c r="Y802" s="42"/>
      <c r="AA802" s="42"/>
    </row>
    <row r="803" spans="2:27">
      <c r="B803" s="40"/>
      <c r="C803" s="40"/>
      <c r="D803" s="40"/>
      <c r="F803" s="40"/>
      <c r="G803" s="40"/>
      <c r="H803" s="40"/>
      <c r="I803" s="40"/>
      <c r="J803" s="40"/>
      <c r="K803" s="40"/>
      <c r="L803" s="40"/>
      <c r="M803" s="40"/>
      <c r="N803" s="40"/>
      <c r="O803" s="42"/>
      <c r="P803" s="42"/>
      <c r="R803" s="42"/>
      <c r="S803" s="40"/>
      <c r="T803" s="40"/>
      <c r="U803" s="40"/>
      <c r="V803" s="40"/>
      <c r="W803" s="40"/>
      <c r="X803" s="42"/>
      <c r="Y803" s="42"/>
      <c r="AA803" s="42"/>
    </row>
    <row r="804" spans="2:27">
      <c r="B804" s="40"/>
      <c r="C804" s="40"/>
      <c r="D804" s="40"/>
      <c r="F804" s="40"/>
      <c r="G804" s="40"/>
      <c r="H804" s="40"/>
      <c r="I804" s="40"/>
      <c r="J804" s="40"/>
      <c r="K804" s="40"/>
      <c r="L804" s="40"/>
      <c r="M804" s="40"/>
      <c r="N804" s="40"/>
      <c r="O804" s="42"/>
      <c r="P804" s="42"/>
      <c r="R804" s="42"/>
      <c r="S804" s="40"/>
      <c r="T804" s="40"/>
      <c r="U804" s="40"/>
      <c r="V804" s="40"/>
      <c r="W804" s="40"/>
      <c r="X804" s="42"/>
      <c r="Y804" s="42"/>
      <c r="AA804" s="42"/>
    </row>
    <row r="805" spans="2:27">
      <c r="B805" s="40"/>
      <c r="C805" s="40"/>
      <c r="D805" s="40"/>
      <c r="F805" s="40"/>
      <c r="G805" s="40"/>
      <c r="H805" s="40"/>
      <c r="I805" s="40"/>
      <c r="J805" s="40"/>
      <c r="K805" s="40"/>
      <c r="L805" s="40"/>
      <c r="M805" s="40"/>
      <c r="N805" s="40"/>
      <c r="O805" s="42"/>
      <c r="P805" s="42"/>
      <c r="R805" s="42"/>
      <c r="S805" s="40"/>
      <c r="T805" s="40"/>
      <c r="U805" s="40"/>
      <c r="V805" s="40"/>
      <c r="W805" s="40"/>
      <c r="X805" s="42"/>
      <c r="Y805" s="42"/>
      <c r="AA805" s="42"/>
    </row>
    <row r="806" spans="2:27">
      <c r="B806" s="40"/>
      <c r="C806" s="40"/>
      <c r="D806" s="40"/>
      <c r="F806" s="40"/>
      <c r="G806" s="40"/>
      <c r="H806" s="40"/>
      <c r="I806" s="40"/>
      <c r="J806" s="40"/>
      <c r="K806" s="40"/>
      <c r="L806" s="40"/>
      <c r="M806" s="40"/>
      <c r="N806" s="40"/>
      <c r="O806" s="42"/>
      <c r="P806" s="42"/>
      <c r="R806" s="42"/>
      <c r="S806" s="40"/>
      <c r="T806" s="40"/>
      <c r="U806" s="40"/>
      <c r="V806" s="40"/>
      <c r="W806" s="40"/>
      <c r="X806" s="42"/>
      <c r="Y806" s="42"/>
      <c r="AA806" s="42"/>
    </row>
    <row r="807" spans="2:27">
      <c r="B807" s="40"/>
      <c r="C807" s="40"/>
      <c r="D807" s="40"/>
      <c r="F807" s="40"/>
      <c r="G807" s="40"/>
      <c r="H807" s="40"/>
      <c r="I807" s="40"/>
      <c r="J807" s="40"/>
      <c r="K807" s="40"/>
      <c r="L807" s="40"/>
      <c r="M807" s="40"/>
      <c r="N807" s="40"/>
      <c r="O807" s="42"/>
      <c r="P807" s="42"/>
      <c r="R807" s="42"/>
      <c r="S807" s="40"/>
      <c r="T807" s="40"/>
      <c r="U807" s="40"/>
      <c r="V807" s="40"/>
      <c r="W807" s="40"/>
      <c r="X807" s="42"/>
      <c r="Y807" s="42"/>
      <c r="AA807" s="42"/>
    </row>
    <row r="808" spans="2:27">
      <c r="B808" s="40"/>
      <c r="C808" s="40"/>
      <c r="D808" s="40"/>
      <c r="F808" s="40"/>
      <c r="G808" s="40"/>
      <c r="H808" s="40"/>
      <c r="I808" s="40"/>
      <c r="J808" s="40"/>
      <c r="K808" s="40"/>
      <c r="L808" s="40"/>
      <c r="M808" s="40"/>
      <c r="N808" s="40"/>
      <c r="O808" s="42"/>
      <c r="P808" s="42"/>
      <c r="R808" s="42"/>
      <c r="S808" s="40"/>
      <c r="T808" s="40"/>
      <c r="U808" s="40"/>
      <c r="V808" s="40"/>
      <c r="W808" s="40"/>
      <c r="X808" s="42"/>
      <c r="Y808" s="42"/>
      <c r="AA808" s="42"/>
    </row>
    <row r="809" spans="2:27">
      <c r="B809" s="40"/>
      <c r="C809" s="40"/>
      <c r="D809" s="40"/>
      <c r="F809" s="40"/>
      <c r="G809" s="40"/>
      <c r="H809" s="40"/>
      <c r="I809" s="40"/>
      <c r="J809" s="40"/>
      <c r="K809" s="40"/>
      <c r="L809" s="40"/>
      <c r="M809" s="40"/>
      <c r="N809" s="40"/>
      <c r="O809" s="42"/>
      <c r="P809" s="42"/>
      <c r="R809" s="42"/>
      <c r="S809" s="40"/>
      <c r="T809" s="40"/>
      <c r="U809" s="40"/>
      <c r="V809" s="40"/>
      <c r="W809" s="40"/>
      <c r="X809" s="42"/>
      <c r="Y809" s="42"/>
      <c r="AA809" s="42"/>
    </row>
    <row r="810" spans="2:27">
      <c r="B810" s="40"/>
      <c r="C810" s="40"/>
      <c r="D810" s="40"/>
      <c r="F810" s="40"/>
      <c r="G810" s="40"/>
      <c r="H810" s="40"/>
      <c r="I810" s="40"/>
      <c r="J810" s="40"/>
      <c r="K810" s="40"/>
      <c r="L810" s="40"/>
      <c r="M810" s="40"/>
      <c r="N810" s="40"/>
      <c r="O810" s="42"/>
      <c r="P810" s="42"/>
      <c r="R810" s="42"/>
      <c r="S810" s="40"/>
      <c r="T810" s="40"/>
      <c r="U810" s="40"/>
      <c r="V810" s="40"/>
      <c r="W810" s="40"/>
      <c r="X810" s="42"/>
      <c r="Y810" s="42"/>
      <c r="AA810" s="42"/>
    </row>
    <row r="811" spans="2:27">
      <c r="B811" s="40"/>
      <c r="C811" s="40"/>
      <c r="D811" s="40"/>
      <c r="F811" s="40"/>
      <c r="G811" s="40"/>
      <c r="H811" s="40"/>
      <c r="I811" s="40"/>
      <c r="J811" s="40"/>
      <c r="K811" s="40"/>
      <c r="L811" s="40"/>
      <c r="M811" s="40"/>
      <c r="N811" s="40"/>
      <c r="O811" s="42"/>
      <c r="P811" s="42"/>
      <c r="R811" s="42"/>
      <c r="S811" s="40"/>
      <c r="T811" s="40"/>
      <c r="U811" s="40"/>
      <c r="V811" s="40"/>
      <c r="W811" s="40"/>
      <c r="X811" s="42"/>
      <c r="Y811" s="42"/>
      <c r="AA811" s="42"/>
    </row>
    <row r="812" spans="2:27">
      <c r="B812" s="40"/>
      <c r="C812" s="40"/>
      <c r="D812" s="40"/>
      <c r="F812" s="40"/>
      <c r="G812" s="40"/>
      <c r="H812" s="40"/>
      <c r="I812" s="40"/>
      <c r="J812" s="40"/>
      <c r="K812" s="40"/>
      <c r="L812" s="40"/>
      <c r="M812" s="40"/>
      <c r="N812" s="40"/>
      <c r="O812" s="42"/>
      <c r="P812" s="42"/>
      <c r="R812" s="42"/>
      <c r="S812" s="40"/>
      <c r="T812" s="40"/>
      <c r="U812" s="40"/>
      <c r="V812" s="40"/>
      <c r="W812" s="40"/>
      <c r="X812" s="42"/>
      <c r="Y812" s="42"/>
      <c r="AA812" s="42"/>
    </row>
    <row r="813" spans="2:27">
      <c r="B813" s="40"/>
      <c r="C813" s="40"/>
      <c r="D813" s="40"/>
      <c r="F813" s="40"/>
      <c r="G813" s="40"/>
      <c r="H813" s="40"/>
      <c r="I813" s="40"/>
      <c r="J813" s="40"/>
      <c r="K813" s="40"/>
      <c r="L813" s="40"/>
      <c r="M813" s="40"/>
      <c r="N813" s="40"/>
      <c r="O813" s="42"/>
      <c r="P813" s="42"/>
      <c r="R813" s="42"/>
      <c r="S813" s="40"/>
      <c r="T813" s="40"/>
      <c r="U813" s="40"/>
      <c r="V813" s="40"/>
      <c r="W813" s="40"/>
      <c r="X813" s="42"/>
      <c r="Y813" s="42"/>
      <c r="AA813" s="42"/>
    </row>
    <row r="814" spans="2:27">
      <c r="B814" s="40"/>
      <c r="C814" s="40"/>
      <c r="D814" s="40"/>
      <c r="F814" s="40"/>
      <c r="G814" s="40"/>
      <c r="H814" s="40"/>
      <c r="I814" s="40"/>
      <c r="J814" s="40"/>
      <c r="K814" s="40"/>
      <c r="L814" s="40"/>
      <c r="M814" s="40"/>
      <c r="N814" s="40"/>
      <c r="O814" s="42"/>
      <c r="P814" s="42"/>
      <c r="R814" s="42"/>
      <c r="S814" s="40"/>
      <c r="T814" s="40"/>
      <c r="U814" s="40"/>
      <c r="V814" s="40"/>
      <c r="W814" s="40"/>
      <c r="X814" s="42"/>
      <c r="Y814" s="42"/>
      <c r="AA814" s="42"/>
    </row>
    <row r="815" spans="2:27">
      <c r="B815" s="40"/>
      <c r="C815" s="40"/>
      <c r="D815" s="40"/>
      <c r="F815" s="40"/>
      <c r="G815" s="40"/>
      <c r="H815" s="40"/>
      <c r="I815" s="40"/>
      <c r="J815" s="40"/>
      <c r="K815" s="40"/>
      <c r="L815" s="40"/>
      <c r="M815" s="40"/>
      <c r="N815" s="40"/>
      <c r="O815" s="42"/>
      <c r="P815" s="42"/>
      <c r="R815" s="42"/>
      <c r="S815" s="40"/>
      <c r="T815" s="40"/>
      <c r="U815" s="40"/>
      <c r="V815" s="40"/>
      <c r="W815" s="40"/>
      <c r="X815" s="42"/>
      <c r="Y815" s="42"/>
      <c r="AA815" s="42"/>
    </row>
    <row r="816" spans="2:27">
      <c r="B816" s="40"/>
      <c r="C816" s="40"/>
      <c r="D816" s="40"/>
      <c r="F816" s="40"/>
      <c r="G816" s="40"/>
      <c r="H816" s="40"/>
      <c r="I816" s="40"/>
      <c r="J816" s="40"/>
      <c r="K816" s="40"/>
      <c r="L816" s="40"/>
      <c r="M816" s="40"/>
      <c r="N816" s="40"/>
      <c r="O816" s="42"/>
      <c r="P816" s="42"/>
      <c r="R816" s="42"/>
      <c r="S816" s="40"/>
      <c r="T816" s="40"/>
      <c r="U816" s="40"/>
      <c r="V816" s="40"/>
      <c r="W816" s="40"/>
      <c r="X816" s="42"/>
      <c r="Y816" s="42"/>
      <c r="AA816" s="42"/>
    </row>
    <row r="817" spans="2:27">
      <c r="B817" s="40"/>
      <c r="C817" s="40"/>
      <c r="D817" s="40"/>
      <c r="F817" s="40"/>
      <c r="G817" s="40"/>
      <c r="H817" s="40"/>
      <c r="I817" s="40"/>
      <c r="J817" s="40"/>
      <c r="K817" s="40"/>
      <c r="L817" s="40"/>
      <c r="M817" s="40"/>
      <c r="N817" s="40"/>
      <c r="O817" s="42"/>
      <c r="P817" s="42"/>
      <c r="R817" s="42"/>
      <c r="S817" s="40"/>
      <c r="T817" s="40"/>
      <c r="U817" s="40"/>
      <c r="V817" s="40"/>
      <c r="W817" s="40"/>
      <c r="X817" s="42"/>
      <c r="Y817" s="42"/>
      <c r="AA817" s="42"/>
    </row>
    <row r="818" spans="2:27">
      <c r="B818" s="40"/>
      <c r="C818" s="40"/>
      <c r="D818" s="40"/>
      <c r="F818" s="40"/>
      <c r="G818" s="40"/>
      <c r="H818" s="40"/>
      <c r="I818" s="40"/>
      <c r="J818" s="40"/>
      <c r="K818" s="40"/>
      <c r="L818" s="40"/>
      <c r="M818" s="40"/>
      <c r="N818" s="40"/>
      <c r="O818" s="42"/>
      <c r="P818" s="42"/>
      <c r="R818" s="42"/>
      <c r="S818" s="40"/>
      <c r="T818" s="40"/>
      <c r="U818" s="40"/>
      <c r="V818" s="40"/>
      <c r="W818" s="40"/>
      <c r="X818" s="42"/>
      <c r="Y818" s="42"/>
      <c r="AA818" s="42"/>
    </row>
    <row r="819" spans="2:27">
      <c r="B819" s="40"/>
      <c r="C819" s="40"/>
      <c r="D819" s="40"/>
      <c r="F819" s="40"/>
      <c r="G819" s="40"/>
      <c r="H819" s="40"/>
      <c r="I819" s="40"/>
      <c r="J819" s="40"/>
      <c r="K819" s="40"/>
      <c r="L819" s="40"/>
      <c r="M819" s="40"/>
      <c r="N819" s="40"/>
      <c r="O819" s="42"/>
      <c r="P819" s="42"/>
      <c r="R819" s="42"/>
      <c r="S819" s="40"/>
      <c r="T819" s="40"/>
      <c r="U819" s="40"/>
      <c r="V819" s="40"/>
      <c r="W819" s="40"/>
      <c r="X819" s="42"/>
      <c r="Y819" s="42"/>
      <c r="AA819" s="42"/>
    </row>
    <row r="820" spans="2:27">
      <c r="B820" s="40"/>
      <c r="C820" s="40"/>
      <c r="D820" s="40"/>
      <c r="F820" s="40"/>
      <c r="G820" s="40"/>
      <c r="H820" s="40"/>
      <c r="I820" s="40"/>
      <c r="J820" s="40"/>
      <c r="K820" s="40"/>
      <c r="L820" s="40"/>
      <c r="M820" s="40"/>
      <c r="N820" s="40"/>
      <c r="O820" s="42"/>
      <c r="P820" s="42"/>
      <c r="R820" s="42"/>
      <c r="S820" s="40"/>
      <c r="T820" s="40"/>
      <c r="U820" s="40"/>
      <c r="V820" s="40"/>
      <c r="W820" s="40"/>
      <c r="X820" s="42"/>
      <c r="Y820" s="42"/>
      <c r="AA820" s="42"/>
    </row>
    <row r="821" spans="2:27">
      <c r="B821" s="40"/>
      <c r="C821" s="40"/>
      <c r="D821" s="40"/>
      <c r="F821" s="40"/>
      <c r="G821" s="40"/>
      <c r="H821" s="40"/>
      <c r="I821" s="40"/>
      <c r="J821" s="40"/>
      <c r="K821" s="40"/>
      <c r="L821" s="40"/>
      <c r="M821" s="40"/>
      <c r="N821" s="40"/>
      <c r="O821" s="42"/>
      <c r="P821" s="42"/>
      <c r="R821" s="42"/>
      <c r="S821" s="40"/>
      <c r="T821" s="40"/>
      <c r="U821" s="40"/>
      <c r="V821" s="40"/>
      <c r="W821" s="40"/>
      <c r="X821" s="42"/>
      <c r="Y821" s="42"/>
      <c r="AA821" s="42"/>
    </row>
    <row r="822" spans="2:27">
      <c r="B822" s="40"/>
      <c r="C822" s="40"/>
      <c r="D822" s="40"/>
      <c r="F822" s="40"/>
      <c r="G822" s="40"/>
      <c r="H822" s="40"/>
      <c r="I822" s="40"/>
      <c r="J822" s="40"/>
      <c r="K822" s="40"/>
      <c r="L822" s="40"/>
      <c r="M822" s="40"/>
      <c r="N822" s="40"/>
      <c r="O822" s="42"/>
      <c r="P822" s="42"/>
      <c r="R822" s="42"/>
      <c r="S822" s="40"/>
      <c r="T822" s="40"/>
      <c r="U822" s="40"/>
      <c r="V822" s="40"/>
      <c r="W822" s="40"/>
      <c r="X822" s="42"/>
      <c r="Y822" s="42"/>
      <c r="AA822" s="42"/>
    </row>
    <row r="823" spans="2:27">
      <c r="B823" s="40"/>
      <c r="C823" s="40"/>
      <c r="D823" s="40"/>
      <c r="F823" s="40"/>
      <c r="G823" s="40"/>
      <c r="H823" s="40"/>
      <c r="I823" s="40"/>
      <c r="J823" s="40"/>
      <c r="K823" s="40"/>
      <c r="L823" s="40"/>
      <c r="M823" s="40"/>
      <c r="N823" s="40"/>
      <c r="O823" s="42"/>
      <c r="P823" s="42"/>
      <c r="R823" s="42"/>
      <c r="S823" s="40"/>
      <c r="T823" s="40"/>
      <c r="U823" s="40"/>
      <c r="V823" s="40"/>
      <c r="W823" s="40"/>
      <c r="X823" s="42"/>
      <c r="Y823" s="42"/>
    </row>
    <row r="824" spans="2:27">
      <c r="B824" s="40"/>
      <c r="C824" s="40"/>
      <c r="D824" s="40"/>
      <c r="F824" s="40"/>
      <c r="G824" s="40"/>
      <c r="H824" s="40"/>
      <c r="I824" s="40"/>
      <c r="J824" s="40"/>
      <c r="K824" s="40"/>
      <c r="L824" s="40"/>
      <c r="M824" s="40"/>
      <c r="N824" s="40"/>
      <c r="O824" s="42"/>
      <c r="P824" s="42"/>
      <c r="R824" s="42"/>
      <c r="S824" s="40"/>
      <c r="T824" s="40"/>
      <c r="U824" s="40"/>
      <c r="V824" s="40"/>
      <c r="W824" s="40"/>
      <c r="X824" s="42"/>
      <c r="Y824" s="42"/>
    </row>
    <row r="825" spans="2:27">
      <c r="B825" s="40"/>
      <c r="C825" s="40"/>
      <c r="D825" s="40"/>
      <c r="F825" s="40"/>
      <c r="G825" s="40"/>
      <c r="H825" s="40"/>
      <c r="I825" s="40"/>
      <c r="J825" s="40"/>
      <c r="K825" s="40"/>
      <c r="L825" s="40"/>
      <c r="M825" s="40"/>
      <c r="N825" s="40"/>
      <c r="O825" s="42"/>
      <c r="P825" s="42"/>
      <c r="R825" s="42"/>
      <c r="S825" s="40"/>
      <c r="T825" s="40"/>
      <c r="U825" s="40"/>
      <c r="V825" s="40"/>
      <c r="W825" s="40"/>
      <c r="X825" s="42"/>
      <c r="Y825" s="42"/>
    </row>
  </sheetData>
  <sheetProtection password="CA4D" sheet="1" objects="1" scenarios="1"/>
  <mergeCells count="36">
    <mergeCell ref="C2:C32"/>
    <mergeCell ref="B3:B15"/>
    <mergeCell ref="B17:B32"/>
    <mergeCell ref="B322:B336"/>
    <mergeCell ref="B138:B153"/>
    <mergeCell ref="B185:B197"/>
    <mergeCell ref="B199:B214"/>
    <mergeCell ref="B216:B228"/>
    <mergeCell ref="B230:B245"/>
    <mergeCell ref="C33:C61"/>
    <mergeCell ref="C62:C92"/>
    <mergeCell ref="C93:C122"/>
    <mergeCell ref="C123:C153"/>
    <mergeCell ref="C154:C183"/>
    <mergeCell ref="C215:C245"/>
    <mergeCell ref="B94:B106"/>
    <mergeCell ref="B155:B167"/>
    <mergeCell ref="B169:B183"/>
    <mergeCell ref="C184:C214"/>
    <mergeCell ref="C337:C367"/>
    <mergeCell ref="B352:B367"/>
    <mergeCell ref="B291:B306"/>
    <mergeCell ref="B338:B350"/>
    <mergeCell ref="C246:C275"/>
    <mergeCell ref="B247:B259"/>
    <mergeCell ref="B261:B275"/>
    <mergeCell ref="B308:B320"/>
    <mergeCell ref="C276:C306"/>
    <mergeCell ref="C307:C336"/>
    <mergeCell ref="B277:B289"/>
    <mergeCell ref="B34:B46"/>
    <mergeCell ref="B48:B61"/>
    <mergeCell ref="B63:B75"/>
    <mergeCell ref="B77:B92"/>
    <mergeCell ref="B124:B136"/>
    <mergeCell ref="B108:B122"/>
  </mergeCells>
  <conditionalFormatting sqref="E2:E374">
    <cfRule type="expression" priority="9">
      <formula>$AC$38</formula>
    </cfRule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32">
    <cfRule type="expression" priority="11">
      <formula>$AC$7</formula>
    </cfRule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E2:E374">
      <formula1>$AC$38:$AC$39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90"/>
  <sheetViews>
    <sheetView topLeftCell="A2" workbookViewId="0">
      <selection activeCell="H7" sqref="H7"/>
    </sheetView>
  </sheetViews>
  <sheetFormatPr baseColWidth="10" defaultRowHeight="15"/>
  <cols>
    <col min="1" max="1" width="29.85546875" customWidth="1"/>
    <col min="2" max="2" width="11.28515625" customWidth="1"/>
    <col min="3" max="3" width="9.85546875" bestFit="1" customWidth="1"/>
    <col min="4" max="4" width="14.140625" bestFit="1" customWidth="1"/>
    <col min="5" max="5" width="10.7109375" bestFit="1" customWidth="1"/>
    <col min="6" max="6" width="17.85546875" bestFit="1" customWidth="1"/>
    <col min="7" max="7" width="10.7109375" bestFit="1" customWidth="1"/>
    <col min="8" max="14" width="9.85546875" bestFit="1" customWidth="1"/>
  </cols>
  <sheetData>
    <row r="1" spans="1:14" ht="15.75">
      <c r="A1" s="232" t="s">
        <v>53</v>
      </c>
      <c r="B1" s="232"/>
      <c r="C1" s="232"/>
      <c r="D1" s="232"/>
      <c r="E1" s="121"/>
      <c r="F1" s="121"/>
      <c r="G1" s="121"/>
      <c r="H1" s="122"/>
      <c r="I1" s="122"/>
      <c r="J1" s="121"/>
      <c r="K1" s="121"/>
      <c r="L1" s="121"/>
      <c r="M1" s="121"/>
      <c r="N1" s="121"/>
    </row>
    <row r="2" spans="1:14" ht="15.75">
      <c r="A2" s="233" t="s">
        <v>85</v>
      </c>
      <c r="B2" s="233"/>
      <c r="C2" s="233"/>
      <c r="D2" s="233"/>
      <c r="E2" s="233"/>
      <c r="F2" s="233"/>
      <c r="G2" s="233"/>
      <c r="H2" s="233"/>
      <c r="I2" s="233"/>
      <c r="J2" s="121"/>
      <c r="K2" s="121"/>
      <c r="L2" s="121"/>
      <c r="M2" s="121"/>
      <c r="N2" s="121"/>
    </row>
    <row r="3" spans="1:14" ht="15.75">
      <c r="A3" s="234" t="s">
        <v>54</v>
      </c>
      <c r="B3" s="234"/>
      <c r="C3" s="235"/>
      <c r="D3" s="236" t="s">
        <v>55</v>
      </c>
      <c r="E3" s="237"/>
      <c r="F3" s="238">
        <f>'Année 2019'!A4</f>
        <v>0</v>
      </c>
      <c r="G3" s="239"/>
      <c r="H3" s="240"/>
      <c r="J3" s="121"/>
      <c r="K3" s="121"/>
      <c r="L3" s="121"/>
      <c r="M3" s="121"/>
      <c r="N3" s="121"/>
    </row>
    <row r="4" spans="1:14" ht="15.75">
      <c r="A4" s="121"/>
      <c r="B4" s="121"/>
      <c r="C4" s="121"/>
      <c r="D4" s="236" t="s">
        <v>56</v>
      </c>
      <c r="E4" s="237"/>
      <c r="F4" s="241">
        <f>'Année 2019'!A8</f>
        <v>0</v>
      </c>
      <c r="G4" s="242"/>
      <c r="H4" s="243"/>
      <c r="I4" s="121"/>
      <c r="J4" s="121"/>
      <c r="K4" s="121"/>
      <c r="L4" s="121"/>
      <c r="M4" s="121"/>
      <c r="N4" s="121"/>
    </row>
    <row r="5" spans="1:14" ht="15.75">
      <c r="A5" s="123" t="s">
        <v>57</v>
      </c>
      <c r="B5" s="123"/>
      <c r="C5" s="123"/>
      <c r="D5" s="123" t="s">
        <v>58</v>
      </c>
      <c r="E5" s="123"/>
      <c r="F5" s="123" t="s">
        <v>59</v>
      </c>
      <c r="G5" s="123"/>
      <c r="H5" s="123"/>
      <c r="I5" s="123"/>
      <c r="J5" s="123"/>
      <c r="K5" s="121"/>
      <c r="L5" s="121"/>
      <c r="M5" s="121"/>
      <c r="N5" s="121"/>
    </row>
    <row r="6" spans="1:14" ht="15.75">
      <c r="A6" s="121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spans="1:14" ht="15.75">
      <c r="A7" s="123" t="s">
        <v>54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</row>
    <row r="8" spans="1:14" ht="15.75">
      <c r="A8" s="121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</row>
    <row r="9" spans="1:14" ht="15.75">
      <c r="A9" s="124" t="s">
        <v>60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</row>
    <row r="10" spans="1:14" ht="15.75">
      <c r="A10" s="121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</row>
    <row r="11" spans="1:14" ht="15.75">
      <c r="A11" s="244" t="s">
        <v>61</v>
      </c>
      <c r="B11" s="244"/>
      <c r="C11" s="137">
        <v>43466</v>
      </c>
      <c r="D11" s="137">
        <v>43497</v>
      </c>
      <c r="E11" s="137">
        <v>43525</v>
      </c>
      <c r="F11" s="137">
        <v>43556</v>
      </c>
      <c r="G11" s="137">
        <v>43586</v>
      </c>
      <c r="H11" s="137">
        <v>43617</v>
      </c>
      <c r="I11" s="137">
        <v>43647</v>
      </c>
      <c r="J11" s="137">
        <v>43678</v>
      </c>
      <c r="K11" s="137">
        <v>43709</v>
      </c>
      <c r="L11" s="137">
        <v>43739</v>
      </c>
      <c r="M11" s="137">
        <v>43770</v>
      </c>
      <c r="N11" s="137">
        <v>43800</v>
      </c>
    </row>
    <row r="12" spans="1:14" ht="15.75">
      <c r="A12" s="245" t="s">
        <v>62</v>
      </c>
      <c r="B12" s="245"/>
      <c r="C12" s="210"/>
      <c r="D12" s="210"/>
      <c r="E12" s="210"/>
      <c r="F12" s="210"/>
      <c r="G12" s="210"/>
      <c r="H12" s="210"/>
      <c r="I12" s="211"/>
      <c r="J12" s="211"/>
      <c r="K12" s="211"/>
      <c r="L12" s="211"/>
      <c r="M12" s="211"/>
      <c r="N12" s="211"/>
    </row>
    <row r="13" spans="1:14" ht="15.75" hidden="1">
      <c r="A13" t="s">
        <v>63</v>
      </c>
      <c r="C13" s="155">
        <f>SUM('Année 2020'!R2:R32)</f>
        <v>8.0694444444444429</v>
      </c>
      <c r="D13" s="155">
        <f>SUM('Année 2020'!R33:R61)</f>
        <v>7.9166666666666643</v>
      </c>
      <c r="E13" s="155">
        <f>SUM('Année 2020'!R62:R92)</f>
        <v>9.7916666666666661</v>
      </c>
      <c r="F13" s="155">
        <f>SUM('Année 2020'!R93:R122)</f>
        <v>9.7916666666666661</v>
      </c>
      <c r="G13" s="155">
        <f>SUM('Année 2020'!R123:R153)</f>
        <v>8.4583333333333304</v>
      </c>
      <c r="H13" s="155">
        <f>SUM('Année 2020'!R154:R183)</f>
        <v>9.6666666666666661</v>
      </c>
      <c r="I13" s="156">
        <f>SUM('Année 2020'!R184:R214)</f>
        <v>10.166666666666666</v>
      </c>
      <c r="J13" s="156">
        <f>SUM('Année 2020'!R215:R245)</f>
        <v>9.8333333333333321</v>
      </c>
      <c r="K13" s="156">
        <f>SUM('Année 2020'!R246:R275)</f>
        <v>9.7083333333333321</v>
      </c>
      <c r="L13" s="156">
        <f>SUM('Année 2020'!R276:R306)</f>
        <v>10.25</v>
      </c>
      <c r="M13" s="156">
        <f>SUM('Année 2020'!R307:R336)</f>
        <v>9.2916666666666661</v>
      </c>
      <c r="N13" s="156">
        <f>SUM('Année 2020'!R337:R367)</f>
        <v>10.166666666666666</v>
      </c>
    </row>
    <row r="14" spans="1:14" ht="15.75">
      <c r="A14" s="246" t="s">
        <v>63</v>
      </c>
      <c r="B14" s="247"/>
      <c r="C14" s="163">
        <f>C13*24</f>
        <v>193.66666666666663</v>
      </c>
      <c r="D14" s="163">
        <f t="shared" ref="D14:N14" si="0">D13*24</f>
        <v>189.99999999999994</v>
      </c>
      <c r="E14" s="163">
        <f t="shared" si="0"/>
        <v>235</v>
      </c>
      <c r="F14" s="163">
        <f t="shared" si="0"/>
        <v>235</v>
      </c>
      <c r="G14" s="163">
        <f t="shared" si="0"/>
        <v>202.99999999999994</v>
      </c>
      <c r="H14" s="163">
        <f t="shared" si="0"/>
        <v>232</v>
      </c>
      <c r="I14" s="163">
        <f t="shared" si="0"/>
        <v>244</v>
      </c>
      <c r="J14" s="163">
        <f t="shared" si="0"/>
        <v>235.99999999999997</v>
      </c>
      <c r="K14" s="163">
        <f t="shared" si="0"/>
        <v>232.99999999999997</v>
      </c>
      <c r="L14" s="163">
        <f t="shared" si="0"/>
        <v>246</v>
      </c>
      <c r="M14" s="163">
        <f t="shared" si="0"/>
        <v>223</v>
      </c>
      <c r="N14" s="163">
        <f t="shared" si="0"/>
        <v>244</v>
      </c>
    </row>
    <row r="15" spans="1:14" ht="15.75">
      <c r="A15" s="248" t="s">
        <v>64</v>
      </c>
      <c r="B15" s="249"/>
      <c r="C15" s="125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</row>
    <row r="16" spans="1:14" ht="15.75">
      <c r="A16" s="121"/>
      <c r="B16" s="121"/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</row>
    <row r="17" spans="1:14" ht="15.75">
      <c r="A17" s="127" t="s">
        <v>65</v>
      </c>
      <c r="B17" s="127"/>
      <c r="C17" s="128"/>
      <c r="D17" s="128"/>
      <c r="E17" s="129">
        <f>SUMPRODUCT((C14:N14&gt;=36)*(C14:N14&lt;=72)*(C14:N14&lt;&gt;""))</f>
        <v>0</v>
      </c>
      <c r="F17" s="128" t="s">
        <v>66</v>
      </c>
      <c r="G17" s="130">
        <f>E17*40</f>
        <v>0</v>
      </c>
      <c r="H17" s="230" t="s">
        <v>67</v>
      </c>
      <c r="I17" s="231"/>
      <c r="J17" s="121"/>
      <c r="K17" s="121"/>
      <c r="L17" s="121"/>
      <c r="M17" s="121"/>
      <c r="N17" s="121"/>
    </row>
    <row r="18" spans="1:14" ht="15.75">
      <c r="A18" s="131"/>
      <c r="B18" s="13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</row>
    <row r="19" spans="1:14" ht="15.75">
      <c r="A19" s="132" t="s">
        <v>68</v>
      </c>
      <c r="B19" s="132"/>
      <c r="C19" s="133"/>
      <c r="D19" s="133"/>
      <c r="E19" s="129">
        <f>SUMPRODUCT((C14:N14&gt;72)*(C14:N14&lt;=180)*(C14:N14&lt;&gt;""))</f>
        <v>0</v>
      </c>
      <c r="F19" s="133" t="s">
        <v>69</v>
      </c>
      <c r="G19" s="130">
        <f>E19*120</f>
        <v>0</v>
      </c>
      <c r="H19" s="230" t="s">
        <v>70</v>
      </c>
      <c r="I19" s="231"/>
      <c r="J19" s="121"/>
      <c r="K19" s="121"/>
      <c r="L19" s="121"/>
      <c r="M19" s="121"/>
      <c r="N19" s="121"/>
    </row>
    <row r="20" spans="1:14" ht="15.75">
      <c r="A20" s="131"/>
      <c r="B20" s="13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</row>
    <row r="21" spans="1:14" ht="15.75">
      <c r="A21" s="133" t="s">
        <v>65</v>
      </c>
      <c r="B21" s="133"/>
      <c r="C21" s="133"/>
      <c r="D21" s="133"/>
      <c r="E21" s="129">
        <f>SUMPRODUCT((C14:N14&gt;180)*(C14:N14&lt;&gt;""))</f>
        <v>12</v>
      </c>
      <c r="F21" s="133" t="s">
        <v>71</v>
      </c>
      <c r="G21" s="130">
        <f>E21*240</f>
        <v>2880</v>
      </c>
      <c r="H21" s="250" t="s">
        <v>72</v>
      </c>
      <c r="I21" s="251"/>
      <c r="J21" s="121"/>
      <c r="K21" s="121"/>
      <c r="L21" s="121"/>
      <c r="M21" s="121"/>
      <c r="N21" s="121"/>
    </row>
    <row r="22" spans="1:14" ht="15.75">
      <c r="A22" s="121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</row>
    <row r="23" spans="1:14" ht="15.75">
      <c r="A23" s="121" t="s">
        <v>73</v>
      </c>
      <c r="B23" s="121"/>
      <c r="C23" s="121"/>
      <c r="D23" s="121"/>
      <c r="E23" s="134">
        <f>SUM(G17+G19+G21)</f>
        <v>2880</v>
      </c>
      <c r="F23" s="121"/>
      <c r="G23" s="135"/>
      <c r="H23" s="121"/>
      <c r="I23" s="121"/>
      <c r="J23" s="121"/>
      <c r="K23" s="121"/>
      <c r="L23" s="121"/>
      <c r="M23" s="121"/>
      <c r="N23" s="121"/>
    </row>
    <row r="24" spans="1:14" ht="15.75">
      <c r="A24" s="121"/>
      <c r="B24" s="121"/>
      <c r="C24" s="121"/>
      <c r="D24" s="121"/>
      <c r="E24" s="136"/>
      <c r="F24" s="121"/>
      <c r="G24" s="135"/>
      <c r="H24" s="121"/>
      <c r="I24" s="121"/>
      <c r="J24" s="121"/>
      <c r="K24" s="121"/>
      <c r="L24" s="121"/>
      <c r="M24" s="121"/>
      <c r="N24" s="121"/>
    </row>
    <row r="25" spans="1:14" ht="15.75">
      <c r="A25" s="121"/>
      <c r="B25" s="121"/>
      <c r="C25" s="121"/>
      <c r="D25" s="121"/>
      <c r="E25" s="136"/>
      <c r="F25" s="121"/>
      <c r="G25" s="135"/>
      <c r="H25" s="121"/>
      <c r="I25" s="121"/>
      <c r="J25" s="121"/>
      <c r="K25" s="121"/>
      <c r="L25" s="121"/>
      <c r="M25" s="121"/>
      <c r="N25" s="121"/>
    </row>
    <row r="26" spans="1:14" ht="15.75">
      <c r="A26" s="121"/>
      <c r="B26" s="121"/>
      <c r="C26" s="121"/>
      <c r="D26" s="121"/>
      <c r="E26" s="136"/>
      <c r="F26" s="121"/>
      <c r="G26" s="135"/>
      <c r="H26" s="121"/>
      <c r="I26" s="121"/>
      <c r="J26" s="121"/>
      <c r="K26" s="121"/>
      <c r="L26" s="121"/>
      <c r="M26" s="121"/>
      <c r="N26" s="121"/>
    </row>
    <row r="27" spans="1:14" ht="15.75">
      <c r="A27" s="121"/>
      <c r="B27" s="121"/>
      <c r="C27" s="121"/>
      <c r="D27" s="121"/>
      <c r="E27" s="136"/>
      <c r="F27" s="121"/>
      <c r="G27" s="135"/>
      <c r="H27" s="121"/>
      <c r="I27" s="121"/>
      <c r="J27" s="121"/>
      <c r="K27" s="121"/>
      <c r="L27" s="121"/>
      <c r="M27" s="121"/>
      <c r="N27" s="121"/>
    </row>
    <row r="28" spans="1:14" ht="15.75">
      <c r="A28" s="121"/>
      <c r="B28" s="121"/>
      <c r="C28" s="121"/>
      <c r="D28" s="121"/>
      <c r="E28" s="136"/>
      <c r="F28" s="121"/>
      <c r="G28" s="135"/>
      <c r="H28" s="121"/>
      <c r="I28" s="121"/>
      <c r="J28" s="121"/>
      <c r="K28" s="121"/>
      <c r="L28" s="121"/>
      <c r="M28" s="121"/>
      <c r="N28" s="121"/>
    </row>
    <row r="29" spans="1:14" ht="15.75">
      <c r="A29" s="121"/>
      <c r="B29" s="121"/>
      <c r="C29" s="121"/>
      <c r="D29" s="121"/>
      <c r="E29" s="136"/>
      <c r="F29" s="121"/>
      <c r="G29" s="135"/>
      <c r="H29" s="121"/>
      <c r="I29" s="121"/>
      <c r="J29" s="121"/>
      <c r="K29" s="121"/>
      <c r="L29" s="121"/>
      <c r="M29" s="121"/>
      <c r="N29" s="121"/>
    </row>
    <row r="30" spans="1:14" ht="15.75">
      <c r="A30" s="121"/>
      <c r="B30" s="121"/>
      <c r="C30" s="121"/>
      <c r="D30" s="121"/>
      <c r="E30" s="136"/>
      <c r="F30" s="121"/>
      <c r="G30" s="135"/>
      <c r="H30" s="121"/>
      <c r="I30" s="121"/>
      <c r="J30" s="121"/>
      <c r="K30" s="121"/>
      <c r="L30" s="121"/>
      <c r="M30" s="121"/>
      <c r="N30" s="121"/>
    </row>
    <row r="31" spans="1:14" ht="15.75">
      <c r="A31" s="121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</row>
    <row r="32" spans="1:14" ht="15.75">
      <c r="A32" s="124" t="s">
        <v>74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</row>
    <row r="33" spans="1:15" ht="15.75">
      <c r="A33" s="121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</row>
    <row r="34" spans="1:15" ht="15.75">
      <c r="A34" s="244" t="s">
        <v>61</v>
      </c>
      <c r="B34" s="244"/>
      <c r="C34" s="137">
        <v>43466</v>
      </c>
      <c r="D34" s="137">
        <v>43497</v>
      </c>
      <c r="E34" s="137">
        <v>43525</v>
      </c>
      <c r="F34" s="137">
        <v>43556</v>
      </c>
      <c r="G34" s="137">
        <v>43586</v>
      </c>
      <c r="H34" s="137">
        <v>43617</v>
      </c>
      <c r="I34" s="137">
        <v>43647</v>
      </c>
      <c r="J34" s="137">
        <v>43678</v>
      </c>
      <c r="K34" s="137">
        <v>43709</v>
      </c>
      <c r="L34" s="137">
        <v>43739</v>
      </c>
      <c r="M34" s="137">
        <v>43770</v>
      </c>
      <c r="N34" s="137">
        <v>43800</v>
      </c>
      <c r="O34" s="138" t="s">
        <v>75</v>
      </c>
    </row>
    <row r="35" spans="1:15" ht="15.75">
      <c r="A35" s="245" t="s">
        <v>62</v>
      </c>
      <c r="B35" s="245"/>
      <c r="C35" s="139"/>
      <c r="D35" s="139"/>
      <c r="E35" s="139"/>
      <c r="F35" s="139"/>
      <c r="G35" s="139"/>
      <c r="H35" s="139"/>
      <c r="I35" s="126"/>
      <c r="J35" s="126"/>
      <c r="K35" s="126"/>
      <c r="L35" s="126"/>
      <c r="M35" s="126"/>
      <c r="N35" s="126"/>
      <c r="O35" s="140">
        <f>SUM(C35:N35)</f>
        <v>0</v>
      </c>
    </row>
    <row r="36" spans="1:15" ht="47.25" customHeight="1">
      <c r="A36" s="253" t="s">
        <v>86</v>
      </c>
      <c r="B36" s="254"/>
      <c r="C36" s="139">
        <f>C37*24</f>
        <v>114.83333333333334</v>
      </c>
      <c r="D36" s="139">
        <f t="shared" ref="D36:N36" si="1">D37*24</f>
        <v>104.00000000000006</v>
      </c>
      <c r="E36" s="139">
        <f t="shared" si="1"/>
        <v>105.50000000000003</v>
      </c>
      <c r="F36" s="139">
        <f t="shared" si="1"/>
        <v>115.5</v>
      </c>
      <c r="G36" s="139">
        <f t="shared" si="1"/>
        <v>157.99999999999994</v>
      </c>
      <c r="H36" s="139">
        <f t="shared" si="1"/>
        <v>116.50000000000003</v>
      </c>
      <c r="I36" s="139">
        <f t="shared" si="1"/>
        <v>116.00000000000001</v>
      </c>
      <c r="J36" s="139">
        <f t="shared" si="1"/>
        <v>127.49999999999997</v>
      </c>
      <c r="K36" s="139">
        <f t="shared" si="1"/>
        <v>104.50000000000003</v>
      </c>
      <c r="L36" s="139">
        <f t="shared" si="1"/>
        <v>117.00000000000003</v>
      </c>
      <c r="M36" s="139">
        <f t="shared" si="1"/>
        <v>125.99999999999997</v>
      </c>
      <c r="N36" s="139">
        <f t="shared" si="1"/>
        <v>116.00000000000001</v>
      </c>
      <c r="O36" s="140">
        <f>SUM(C36:N36)</f>
        <v>1421.3333333333335</v>
      </c>
    </row>
    <row r="37" spans="1:15" ht="15.75" hidden="1">
      <c r="A37" s="252" t="s">
        <v>76</v>
      </c>
      <c r="B37" s="247"/>
      <c r="C37" s="158">
        <f>SUM('Année 2020'!AA2:AA32)</f>
        <v>4.7847222222222223</v>
      </c>
      <c r="D37" s="158">
        <f>SUM('Année 2020'!AA33:AA61)</f>
        <v>4.3333333333333357</v>
      </c>
      <c r="E37" s="158">
        <f>SUM('Année 2020'!AA62:AA92)</f>
        <v>4.3958333333333348</v>
      </c>
      <c r="F37" s="158">
        <f>SUM('Année 2020'!AA93:AA122)</f>
        <v>4.8125</v>
      </c>
      <c r="G37" s="158">
        <f>SUM('Année 2020'!AA123:AA153)</f>
        <v>6.5833333333333304</v>
      </c>
      <c r="H37" s="158">
        <f>SUM('Année 2020'!AA154:AA183)</f>
        <v>4.8541666666666679</v>
      </c>
      <c r="I37" s="156">
        <f>SUM('Année 2020'!AA184:AA214)</f>
        <v>4.8333333333333339</v>
      </c>
      <c r="J37" s="156">
        <f>SUM('Année 2020'!AA215:AA245)</f>
        <v>5.3124999999999991</v>
      </c>
      <c r="K37" s="156">
        <f>SUM('Année 2020'!AA246:AA275)</f>
        <v>4.3541666666666679</v>
      </c>
      <c r="L37" s="156">
        <f>SUM('Année 2020'!AA276:AA306)</f>
        <v>4.8750000000000009</v>
      </c>
      <c r="M37" s="156">
        <f>SUM('Année 2020'!AA307:AA336)</f>
        <v>5.2499999999999991</v>
      </c>
      <c r="N37" s="156">
        <f>SUM('Année 2020'!AA337:AA367)</f>
        <v>4.8333333333333339</v>
      </c>
    </row>
    <row r="38" spans="1:15" ht="15.75">
      <c r="A38" s="248" t="s">
        <v>64</v>
      </c>
      <c r="B38" s="249"/>
      <c r="C38" s="139"/>
      <c r="D38" s="139"/>
      <c r="E38" s="139"/>
      <c r="F38" s="139"/>
      <c r="G38" s="139"/>
      <c r="H38" s="139"/>
      <c r="I38" s="126"/>
      <c r="J38" s="126"/>
      <c r="K38" s="126"/>
      <c r="L38" s="126"/>
      <c r="M38" s="126"/>
      <c r="N38" s="126"/>
      <c r="O38" s="140">
        <f>SUM(O35:O36)</f>
        <v>1421.3333333333335</v>
      </c>
    </row>
    <row r="39" spans="1:15" ht="15.75">
      <c r="A39" s="260"/>
      <c r="B39" s="260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</row>
    <row r="40" spans="1:15" ht="15.75">
      <c r="A40" s="255" t="s">
        <v>77</v>
      </c>
      <c r="B40" s="255"/>
      <c r="C40" s="255"/>
      <c r="D40" s="255"/>
      <c r="E40" s="255"/>
      <c r="F40" s="255"/>
      <c r="G40" s="255"/>
      <c r="H40" s="255"/>
      <c r="I40" s="255"/>
      <c r="J40" s="121"/>
      <c r="K40" s="121"/>
      <c r="L40" s="121"/>
      <c r="M40" s="121"/>
      <c r="N40" s="121"/>
    </row>
    <row r="41" spans="1:15" ht="15.7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</row>
    <row r="42" spans="1:15" ht="15.75">
      <c r="A42" s="121" t="s">
        <v>78</v>
      </c>
      <c r="B42" s="121"/>
      <c r="C42" s="141" t="str">
        <f>IF(O36&lt;10,"X","")</f>
        <v/>
      </c>
      <c r="D42" s="256" t="s">
        <v>79</v>
      </c>
      <c r="E42" s="257"/>
      <c r="F42" s="141" t="str">
        <f>IF(AND(O36&gt;=10,O36&lt;=60),"X","")</f>
        <v/>
      </c>
      <c r="G42" s="256" t="s">
        <v>80</v>
      </c>
      <c r="H42" s="257"/>
      <c r="I42" s="141" t="str">
        <f>IF(O36&gt;60,"X","")</f>
        <v>X</v>
      </c>
      <c r="J42" s="121"/>
      <c r="K42" s="121"/>
      <c r="L42" s="121"/>
      <c r="M42" s="121"/>
      <c r="N42" s="121"/>
    </row>
    <row r="43" spans="1:15" ht="15.75">
      <c r="A43" s="121"/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</row>
    <row r="44" spans="1:15" ht="15.75">
      <c r="A44" s="124" t="s">
        <v>81</v>
      </c>
      <c r="B44" s="121"/>
      <c r="C44" s="121"/>
      <c r="D44" s="121"/>
      <c r="E44" s="121"/>
      <c r="F44" s="141">
        <f>IF(C42="x",0,IF(F42="x",450,IF(I42="x",900,"")))</f>
        <v>900</v>
      </c>
      <c r="G44" s="121"/>
      <c r="H44" s="121"/>
      <c r="I44" s="121"/>
      <c r="J44" s="121"/>
      <c r="K44" s="121"/>
      <c r="L44" s="121"/>
      <c r="M44" s="121"/>
      <c r="N44" s="121"/>
    </row>
    <row r="45" spans="1:15" ht="15.75">
      <c r="A45" s="121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</row>
    <row r="46" spans="1:15" ht="15.75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</row>
    <row r="47" spans="1:15" ht="15.75">
      <c r="A47" s="123" t="s">
        <v>82</v>
      </c>
      <c r="B47" s="123"/>
      <c r="C47" s="123"/>
      <c r="D47" s="123"/>
      <c r="E47" s="134">
        <f>F44+E23</f>
        <v>3780</v>
      </c>
      <c r="F47" s="121"/>
      <c r="G47" s="121"/>
      <c r="H47" s="121"/>
      <c r="I47" s="121"/>
      <c r="J47" s="121"/>
      <c r="K47" s="121"/>
      <c r="L47" s="121"/>
      <c r="M47" s="121"/>
      <c r="N47" s="121"/>
    </row>
    <row r="48" spans="1:15" ht="15.75">
      <c r="A48" s="121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</row>
    <row r="49" spans="1:14" ht="15.75">
      <c r="A49" s="258" t="s">
        <v>83</v>
      </c>
      <c r="B49" s="259"/>
      <c r="C49" s="259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</row>
    <row r="50" spans="1:14" ht="15.75">
      <c r="A50" s="121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</row>
    <row r="51" spans="1:14" ht="15.75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</row>
    <row r="52" spans="1:14" ht="15.75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</row>
    <row r="53" spans="1:14" ht="15.75">
      <c r="A53" s="121"/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</row>
    <row r="54" spans="1:14" ht="15.75">
      <c r="A54" s="121"/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</row>
    <row r="55" spans="1:14" ht="15.75">
      <c r="A55" s="121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</row>
    <row r="56" spans="1:14" ht="15.75">
      <c r="A56" s="121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</row>
    <row r="57" spans="1:14" ht="15.75">
      <c r="A57" s="123"/>
      <c r="B57" s="123"/>
      <c r="C57" s="123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</row>
    <row r="58" spans="1:14" ht="15.75">
      <c r="A58" s="121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</row>
    <row r="59" spans="1:14" ht="15.75">
      <c r="A59" s="121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</row>
    <row r="60" spans="1:14" ht="15.75">
      <c r="A60" s="121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</row>
    <row r="61" spans="1:14" ht="15.75">
      <c r="A61" s="121"/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</row>
    <row r="62" spans="1:14" ht="15.75">
      <c r="A62" s="142"/>
      <c r="B62" s="142"/>
      <c r="C62" s="142"/>
      <c r="D62" s="142"/>
      <c r="E62" s="142"/>
      <c r="F62" s="142"/>
      <c r="G62" s="142"/>
      <c r="H62" s="142"/>
      <c r="I62" s="142"/>
      <c r="J62" s="121"/>
      <c r="K62" s="121"/>
      <c r="L62" s="121"/>
      <c r="M62" s="121"/>
      <c r="N62" s="121"/>
    </row>
    <row r="63" spans="1:14" ht="15.75">
      <c r="A63" s="209"/>
      <c r="B63" s="209"/>
      <c r="C63" s="209"/>
      <c r="D63" s="209"/>
      <c r="E63" s="209"/>
      <c r="F63" s="209"/>
      <c r="G63" s="209"/>
      <c r="H63" s="209"/>
      <c r="I63" s="209"/>
      <c r="J63" s="121"/>
      <c r="K63" s="121"/>
      <c r="L63" s="121"/>
      <c r="M63" s="121"/>
      <c r="N63" s="121"/>
    </row>
    <row r="64" spans="1:14" ht="15.75">
      <c r="A64" s="209"/>
      <c r="B64" s="209"/>
      <c r="C64" s="209"/>
      <c r="D64" s="209"/>
      <c r="E64" s="209"/>
      <c r="F64" s="209"/>
      <c r="G64" s="209"/>
      <c r="H64" s="209"/>
      <c r="I64" s="209"/>
      <c r="J64" s="121"/>
      <c r="K64" s="121"/>
      <c r="L64" s="121"/>
      <c r="M64" s="121"/>
      <c r="N64" s="121"/>
    </row>
    <row r="65" spans="1:14" ht="15.75">
      <c r="A65" s="178"/>
      <c r="B65" s="178"/>
      <c r="C65" s="178"/>
      <c r="D65" s="178"/>
      <c r="E65" s="178"/>
      <c r="F65" s="178"/>
      <c r="G65" s="178"/>
      <c r="H65" s="178"/>
      <c r="I65" s="178"/>
      <c r="J65" s="121"/>
      <c r="K65" s="121"/>
      <c r="L65" s="121"/>
      <c r="M65" s="121"/>
      <c r="N65" s="121"/>
    </row>
    <row r="66" spans="1:14" ht="15.75">
      <c r="A66" s="209"/>
      <c r="B66" s="209"/>
      <c r="C66" s="209"/>
      <c r="D66" s="209"/>
      <c r="E66" s="209"/>
      <c r="F66" s="209"/>
      <c r="G66" s="209"/>
      <c r="H66" s="209"/>
      <c r="I66" s="209"/>
      <c r="J66" s="121"/>
      <c r="K66" s="121"/>
      <c r="L66" s="121"/>
      <c r="M66" s="121"/>
      <c r="N66" s="121"/>
    </row>
    <row r="67" spans="1:14" ht="15.75">
      <c r="A67" s="209"/>
      <c r="B67" s="209"/>
      <c r="C67" s="209"/>
      <c r="D67" s="209"/>
      <c r="E67" s="209"/>
      <c r="F67" s="209"/>
      <c r="G67" s="209"/>
      <c r="H67" s="209"/>
      <c r="I67" s="209"/>
      <c r="J67" s="121"/>
      <c r="K67" s="121"/>
      <c r="L67" s="121"/>
      <c r="M67" s="121"/>
      <c r="N67" s="121"/>
    </row>
    <row r="68" spans="1:14" ht="15.75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</row>
    <row r="69" spans="1:14" ht="15.75">
      <c r="A69" s="121"/>
      <c r="B69" s="121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</row>
    <row r="70" spans="1:14" ht="15.75">
      <c r="A70" s="121"/>
      <c r="B70" s="121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</row>
    <row r="71" spans="1:14" ht="15.75">
      <c r="A71" s="121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</row>
    <row r="72" spans="1:14" ht="15.75">
      <c r="A72" s="121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</row>
    <row r="73" spans="1:14" ht="15.75">
      <c r="A73" s="121"/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</row>
    <row r="74" spans="1:14" ht="15.75">
      <c r="A74" s="121"/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</row>
    <row r="75" spans="1:14" ht="15.75">
      <c r="A75" s="121"/>
      <c r="B75" s="121"/>
      <c r="C75" s="121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</row>
    <row r="76" spans="1:14" ht="15.75">
      <c r="A76" s="121"/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</row>
    <row r="77" spans="1:14" ht="15.75">
      <c r="A77" s="121"/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</row>
    <row r="78" spans="1:14" ht="15.75">
      <c r="A78" s="121"/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</row>
    <row r="79" spans="1:14" ht="15.75">
      <c r="A79" s="121"/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</row>
    <row r="80" spans="1:14" ht="15.75">
      <c r="A80" s="121"/>
      <c r="B80" s="121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</row>
    <row r="81" spans="1:14" ht="15.75">
      <c r="A81" s="121"/>
      <c r="B81" s="121"/>
      <c r="C81" s="121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</row>
    <row r="82" spans="1:14" ht="15.75">
      <c r="A82" s="121"/>
      <c r="B82" s="121"/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</row>
    <row r="83" spans="1:14" ht="15.75">
      <c r="A83" s="121"/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</row>
    <row r="84" spans="1:14" ht="15.75">
      <c r="A84" s="121"/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</row>
    <row r="85" spans="1:14" ht="15.75">
      <c r="A85" s="121"/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</row>
    <row r="86" spans="1:14" ht="15.75">
      <c r="A86" s="121"/>
      <c r="B86" s="121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</row>
    <row r="87" spans="1:14" ht="15.75">
      <c r="A87" s="121"/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</row>
    <row r="88" spans="1:14" ht="15.75">
      <c r="A88" s="121"/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</row>
    <row r="89" spans="1:14" ht="15.75">
      <c r="A89" s="121"/>
      <c r="B89" s="121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</row>
    <row r="90" spans="1:14" ht="15.75">
      <c r="A90" s="121"/>
      <c r="B90" s="121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</row>
    <row r="91" spans="1:14" ht="15.75">
      <c r="A91" s="121"/>
      <c r="B91" s="121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</row>
    <row r="92" spans="1:14" ht="15.75">
      <c r="A92" s="121"/>
      <c r="B92" s="121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</row>
    <row r="93" spans="1:14" ht="15.75">
      <c r="A93" s="121"/>
      <c r="B93" s="121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</row>
    <row r="94" spans="1:14" ht="15.75">
      <c r="A94" s="121"/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</row>
    <row r="95" spans="1:14" ht="15.75">
      <c r="A95" s="121"/>
      <c r="B95" s="121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</row>
    <row r="96" spans="1:14" ht="15.75">
      <c r="A96" s="121"/>
      <c r="B96" s="121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</row>
    <row r="97" spans="1:14" ht="15.75">
      <c r="A97" s="121"/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</row>
    <row r="98" spans="1:14" ht="15.75">
      <c r="A98" s="121"/>
      <c r="B98" s="121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</row>
    <row r="99" spans="1:14" ht="15.75">
      <c r="A99" s="121"/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</row>
    <row r="100" spans="1:14" ht="15.75">
      <c r="A100" s="121"/>
      <c r="B100" s="121"/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</row>
    <row r="101" spans="1:14" ht="15.75">
      <c r="A101" s="121"/>
      <c r="B101" s="121"/>
      <c r="C101" s="121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</row>
    <row r="102" spans="1:14" ht="15.75">
      <c r="A102" s="121"/>
      <c r="B102" s="121"/>
      <c r="C102" s="121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</row>
    <row r="103" spans="1:14" ht="15.75">
      <c r="A103" s="121"/>
      <c r="B103" s="121"/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</row>
    <row r="104" spans="1:14" ht="15.75">
      <c r="A104" s="12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</row>
    <row r="105" spans="1:14" ht="15.75">
      <c r="A105" s="121"/>
      <c r="B105" s="121"/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</row>
    <row r="106" spans="1:14" ht="15.75">
      <c r="A106" s="121"/>
      <c r="B106" s="121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</row>
    <row r="107" spans="1:14" ht="15.75">
      <c r="A107" s="121"/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</row>
    <row r="108" spans="1:14" ht="15.75">
      <c r="A108" s="121"/>
      <c r="B108" s="121"/>
      <c r="C108" s="121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</row>
    <row r="109" spans="1:14" ht="15.75">
      <c r="A109" s="121"/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</row>
    <row r="110" spans="1:14" ht="15.75">
      <c r="A110" s="121"/>
      <c r="B110" s="121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</row>
    <row r="111" spans="1:14" ht="15.75">
      <c r="A111" s="121"/>
      <c r="B111" s="121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</row>
    <row r="112" spans="1:14" ht="15.75">
      <c r="A112" s="121"/>
      <c r="B112" s="121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</row>
    <row r="113" spans="1:14" ht="15.75">
      <c r="A113" s="121"/>
      <c r="B113" s="121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  <c r="N113" s="121"/>
    </row>
    <row r="114" spans="1:14" ht="15.75">
      <c r="A114" s="121"/>
      <c r="B114" s="121"/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</row>
    <row r="115" spans="1:14" ht="15.75">
      <c r="A115" s="121"/>
      <c r="B115" s="121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</row>
    <row r="116" spans="1:14" ht="15.75">
      <c r="A116" s="121"/>
      <c r="B116" s="121"/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</row>
    <row r="117" spans="1:14" ht="15.75">
      <c r="A117" s="121"/>
      <c r="B117" s="121"/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</row>
    <row r="118" spans="1:14" ht="15.75">
      <c r="A118" s="121"/>
      <c r="B118" s="121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</row>
    <row r="119" spans="1:14" ht="15.75">
      <c r="A119" s="121"/>
      <c r="B119" s="121"/>
      <c r="C119" s="121"/>
      <c r="D119" s="121"/>
      <c r="E119" s="121"/>
      <c r="F119" s="121"/>
      <c r="G119" s="121"/>
      <c r="H119" s="121"/>
      <c r="I119" s="121"/>
      <c r="J119" s="121"/>
      <c r="K119" s="121"/>
      <c r="L119" s="121"/>
      <c r="M119" s="121"/>
      <c r="N119" s="121"/>
    </row>
    <row r="120" spans="1:14" ht="15.75">
      <c r="A120" s="121"/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</row>
    <row r="121" spans="1:14" ht="15.75">
      <c r="A121" s="121"/>
      <c r="B121" s="121"/>
      <c r="C121" s="121"/>
      <c r="D121" s="121"/>
      <c r="E121" s="121"/>
      <c r="F121" s="121"/>
      <c r="G121" s="121"/>
      <c r="H121" s="121"/>
      <c r="I121" s="121"/>
      <c r="J121" s="121"/>
      <c r="K121" s="121"/>
      <c r="L121" s="121"/>
      <c r="M121" s="121"/>
      <c r="N121" s="121"/>
    </row>
    <row r="122" spans="1:14" ht="15.75">
      <c r="A122" s="121"/>
      <c r="B122" s="121"/>
      <c r="C122" s="121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</row>
    <row r="123" spans="1:14" ht="15.75">
      <c r="A123" s="121"/>
      <c r="B123" s="121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</row>
    <row r="124" spans="1:14" ht="15.75">
      <c r="A124" s="121"/>
      <c r="B124" s="121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</row>
    <row r="125" spans="1:14" ht="15.75">
      <c r="A125" s="121"/>
      <c r="B125" s="121"/>
      <c r="C125" s="121"/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</row>
    <row r="126" spans="1:14" ht="15.75">
      <c r="A126" s="121"/>
      <c r="B126" s="121"/>
      <c r="C126" s="121"/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</row>
    <row r="127" spans="1:14" ht="15.75">
      <c r="A127" s="121"/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</row>
    <row r="128" spans="1:14" ht="15.75">
      <c r="A128" s="121"/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</row>
    <row r="129" spans="1:14" ht="15.75">
      <c r="A129" s="121"/>
      <c r="B129" s="121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</row>
    <row r="130" spans="1:14" ht="15.75">
      <c r="A130" s="121"/>
      <c r="B130" s="121"/>
      <c r="C130" s="121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/>
      <c r="N130" s="121"/>
    </row>
    <row r="131" spans="1:14" ht="15.75">
      <c r="A131" s="121"/>
      <c r="B131" s="121"/>
      <c r="C131" s="121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</row>
    <row r="132" spans="1:14" ht="15.75">
      <c r="A132" s="121"/>
      <c r="B132" s="121"/>
      <c r="C132" s="121"/>
      <c r="D132" s="121"/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</row>
    <row r="133" spans="1:14" ht="15.75">
      <c r="A133" s="121"/>
      <c r="B133" s="121"/>
      <c r="C133" s="121"/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</row>
    <row r="134" spans="1:14" ht="15.75">
      <c r="A134" s="121"/>
      <c r="B134" s="121"/>
      <c r="C134" s="121"/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</row>
    <row r="135" spans="1:14" ht="15.75">
      <c r="A135" s="121"/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</row>
    <row r="136" spans="1:14" ht="15.75">
      <c r="A136" s="121"/>
      <c r="B136" s="121"/>
      <c r="C136" s="121"/>
      <c r="D136" s="121"/>
      <c r="E136" s="121"/>
      <c r="F136" s="121"/>
      <c r="G136" s="121"/>
      <c r="H136" s="121"/>
      <c r="I136" s="121"/>
      <c r="J136" s="121"/>
      <c r="K136" s="121"/>
      <c r="L136" s="121"/>
      <c r="M136" s="121"/>
      <c r="N136" s="121"/>
    </row>
    <row r="137" spans="1:14" ht="15.75">
      <c r="A137" s="121"/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</row>
    <row r="138" spans="1:14" ht="15.75">
      <c r="A138" s="121"/>
      <c r="B138" s="121"/>
      <c r="C138" s="121"/>
      <c r="D138" s="121"/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</row>
    <row r="139" spans="1:14" ht="15.75">
      <c r="A139" s="121"/>
      <c r="B139" s="121"/>
      <c r="C139" s="121"/>
      <c r="D139" s="121"/>
      <c r="E139" s="121"/>
      <c r="F139" s="121"/>
      <c r="G139" s="121"/>
      <c r="H139" s="121"/>
      <c r="I139" s="121"/>
      <c r="J139" s="121"/>
      <c r="K139" s="121"/>
      <c r="L139" s="121"/>
      <c r="M139" s="121"/>
      <c r="N139" s="121"/>
    </row>
    <row r="140" spans="1:14" ht="15.75">
      <c r="A140" s="121"/>
      <c r="B140" s="121"/>
      <c r="C140" s="121"/>
      <c r="D140" s="121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</row>
    <row r="141" spans="1:14" ht="15.75">
      <c r="A141" s="121"/>
      <c r="B141" s="121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</row>
    <row r="142" spans="1:14" ht="15.75">
      <c r="A142" s="121"/>
      <c r="B142" s="121"/>
      <c r="C142" s="121"/>
      <c r="D142" s="121"/>
      <c r="E142" s="121"/>
      <c r="F142" s="121"/>
      <c r="G142" s="121"/>
      <c r="H142" s="121"/>
      <c r="I142" s="121"/>
      <c r="J142" s="121"/>
      <c r="K142" s="121"/>
      <c r="L142" s="121"/>
      <c r="M142" s="121"/>
      <c r="N142" s="121"/>
    </row>
    <row r="143" spans="1:14" ht="15.75">
      <c r="A143" s="121"/>
      <c r="B143" s="121"/>
      <c r="C143" s="121"/>
      <c r="D143" s="121"/>
      <c r="E143" s="121"/>
      <c r="F143" s="121"/>
      <c r="G143" s="121"/>
      <c r="H143" s="121"/>
      <c r="I143" s="121"/>
      <c r="J143" s="121"/>
      <c r="K143" s="121"/>
      <c r="L143" s="121"/>
      <c r="M143" s="121"/>
      <c r="N143" s="121"/>
    </row>
    <row r="144" spans="1:14" ht="15.75">
      <c r="A144" s="121"/>
      <c r="B144" s="121"/>
      <c r="C144" s="121"/>
      <c r="D144" s="121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</row>
    <row r="145" spans="1:14" ht="15.75">
      <c r="A145" s="121"/>
      <c r="B145" s="121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</row>
    <row r="146" spans="1:14" ht="15.75">
      <c r="A146" s="121"/>
      <c r="B146" s="121"/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</row>
    <row r="147" spans="1:14" ht="15.75">
      <c r="A147" s="121"/>
      <c r="B147" s="121"/>
      <c r="C147" s="121"/>
      <c r="D147" s="121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</row>
    <row r="148" spans="1:14" ht="15.75">
      <c r="A148" s="121"/>
      <c r="B148" s="121"/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</row>
    <row r="149" spans="1:14" ht="15.75">
      <c r="A149" s="121"/>
      <c r="B149" s="121"/>
      <c r="C149" s="121"/>
      <c r="D149" s="121"/>
      <c r="E149" s="121"/>
      <c r="F149" s="121"/>
      <c r="G149" s="121"/>
      <c r="H149" s="121"/>
      <c r="I149" s="121"/>
      <c r="J149" s="121"/>
      <c r="K149" s="121"/>
      <c r="L149" s="121"/>
      <c r="M149" s="121"/>
      <c r="N149" s="121"/>
    </row>
    <row r="150" spans="1:14" ht="15.75">
      <c r="A150" s="121"/>
      <c r="B150" s="121"/>
      <c r="C150" s="121"/>
      <c r="D150" s="121"/>
      <c r="E150" s="121"/>
      <c r="F150" s="121"/>
      <c r="G150" s="121"/>
      <c r="H150" s="121"/>
      <c r="I150" s="121"/>
      <c r="J150" s="121"/>
      <c r="K150" s="121"/>
      <c r="L150" s="121"/>
      <c r="M150" s="121"/>
      <c r="N150" s="121"/>
    </row>
    <row r="151" spans="1:14" ht="15.75">
      <c r="A151" s="121"/>
      <c r="B151" s="121"/>
      <c r="C151" s="121"/>
      <c r="D151" s="121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</row>
    <row r="152" spans="1:14" ht="15.75">
      <c r="A152" s="121"/>
      <c r="B152" s="121"/>
      <c r="C152" s="121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</row>
    <row r="153" spans="1:14" ht="15.75">
      <c r="A153" s="121"/>
      <c r="B153" s="121"/>
      <c r="C153" s="121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</row>
    <row r="154" spans="1:14" ht="15.75">
      <c r="A154" s="121"/>
      <c r="B154" s="121"/>
      <c r="C154" s="121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</row>
    <row r="155" spans="1:14" ht="15.75">
      <c r="A155" s="121"/>
      <c r="B155" s="121"/>
      <c r="C155" s="121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</row>
    <row r="156" spans="1:14" ht="15.75">
      <c r="A156" s="121"/>
      <c r="B156" s="121"/>
      <c r="C156" s="121"/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</row>
    <row r="157" spans="1:14" ht="15.75">
      <c r="A157" s="121"/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</row>
    <row r="158" spans="1:14" ht="15.75">
      <c r="A158" s="121"/>
      <c r="B158" s="121"/>
      <c r="C158" s="121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</row>
    <row r="159" spans="1:14" ht="15.75">
      <c r="A159" s="121"/>
      <c r="B159" s="121"/>
      <c r="C159" s="121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</row>
    <row r="160" spans="1:14" ht="15.75">
      <c r="A160" s="121"/>
      <c r="B160" s="121"/>
      <c r="C160" s="121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</row>
    <row r="161" spans="1:14" ht="15.75">
      <c r="A161" s="121"/>
      <c r="B161" s="121"/>
      <c r="C161" s="121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</row>
    <row r="162" spans="1:14" ht="15.75">
      <c r="A162" s="121"/>
      <c r="B162" s="121"/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</row>
    <row r="163" spans="1:14" ht="15.75">
      <c r="A163" s="121"/>
      <c r="B163" s="121"/>
      <c r="C163" s="121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</row>
    <row r="164" spans="1:14" ht="15.75">
      <c r="A164" s="121"/>
      <c r="B164" s="121"/>
      <c r="C164" s="121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</row>
    <row r="165" spans="1:14" ht="15.75">
      <c r="A165" s="121"/>
      <c r="B165" s="121"/>
      <c r="C165" s="121"/>
      <c r="D165" s="121"/>
      <c r="E165" s="121"/>
      <c r="F165" s="121"/>
      <c r="G165" s="121"/>
      <c r="H165" s="121"/>
      <c r="I165" s="121"/>
      <c r="J165" s="121"/>
      <c r="K165" s="121"/>
      <c r="L165" s="121"/>
      <c r="M165" s="121"/>
      <c r="N165" s="121"/>
    </row>
    <row r="166" spans="1:14" ht="15.75">
      <c r="A166" s="121"/>
      <c r="B166" s="121"/>
      <c r="C166" s="121"/>
      <c r="D166" s="121"/>
      <c r="E166" s="121"/>
      <c r="F166" s="121"/>
      <c r="G166" s="121"/>
      <c r="H166" s="121"/>
      <c r="I166" s="121"/>
      <c r="J166" s="121"/>
      <c r="K166" s="121"/>
      <c r="L166" s="121"/>
      <c r="M166" s="121"/>
      <c r="N166" s="121"/>
    </row>
    <row r="167" spans="1:14" ht="15.75">
      <c r="A167" s="121"/>
      <c r="B167" s="121"/>
      <c r="C167" s="121"/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</row>
    <row r="168" spans="1:14" ht="15.75">
      <c r="A168" s="121"/>
      <c r="B168" s="121"/>
      <c r="C168" s="121"/>
      <c r="D168" s="121"/>
      <c r="E168" s="121"/>
      <c r="F168" s="121"/>
      <c r="G168" s="121"/>
      <c r="H168" s="121"/>
      <c r="I168" s="121"/>
      <c r="J168" s="121"/>
      <c r="K168" s="121"/>
      <c r="L168" s="121"/>
      <c r="M168" s="121"/>
      <c r="N168" s="121"/>
    </row>
    <row r="169" spans="1:14" ht="15.75">
      <c r="A169" s="121"/>
      <c r="B169" s="121"/>
      <c r="C169" s="121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</row>
    <row r="170" spans="1:14" ht="15.75">
      <c r="A170" s="121"/>
      <c r="B170" s="121"/>
      <c r="C170" s="121"/>
      <c r="D170" s="121"/>
      <c r="E170" s="121"/>
      <c r="F170" s="121"/>
      <c r="G170" s="121"/>
      <c r="H170" s="121"/>
      <c r="I170" s="121"/>
      <c r="J170" s="121"/>
      <c r="K170" s="121"/>
      <c r="L170" s="121"/>
      <c r="M170" s="121"/>
      <c r="N170" s="121"/>
    </row>
    <row r="171" spans="1:14" ht="15.75">
      <c r="A171" s="121"/>
      <c r="B171" s="121"/>
      <c r="C171" s="121"/>
      <c r="D171" s="121"/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</row>
    <row r="172" spans="1:14" ht="15.75">
      <c r="A172" s="121"/>
      <c r="B172" s="121"/>
      <c r="C172" s="121"/>
      <c r="D172" s="121"/>
      <c r="E172" s="121"/>
      <c r="F172" s="121"/>
      <c r="G172" s="121"/>
      <c r="H172" s="121"/>
      <c r="I172" s="121"/>
      <c r="J172" s="121"/>
      <c r="K172" s="121"/>
      <c r="L172" s="121"/>
      <c r="M172" s="121"/>
      <c r="N172" s="121"/>
    </row>
    <row r="173" spans="1:14" ht="15.75">
      <c r="A173" s="121"/>
      <c r="B173" s="121"/>
      <c r="C173" s="121"/>
      <c r="D173" s="121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/>
    </row>
    <row r="174" spans="1:14" ht="15.75">
      <c r="A174" s="121"/>
      <c r="B174" s="121"/>
      <c r="C174" s="121"/>
      <c r="D174" s="121"/>
      <c r="E174" s="121"/>
      <c r="F174" s="121"/>
      <c r="G174" s="121"/>
      <c r="H174" s="121"/>
      <c r="I174" s="121"/>
      <c r="J174" s="121"/>
      <c r="K174" s="121"/>
      <c r="L174" s="121"/>
      <c r="M174" s="121"/>
      <c r="N174" s="121"/>
    </row>
    <row r="175" spans="1:14" ht="15.75">
      <c r="A175" s="121"/>
      <c r="B175" s="121"/>
      <c r="C175" s="121"/>
      <c r="D175" s="121"/>
      <c r="E175" s="121"/>
      <c r="F175" s="121"/>
      <c r="G175" s="121"/>
      <c r="H175" s="121"/>
      <c r="I175" s="121"/>
      <c r="J175" s="121"/>
      <c r="K175" s="121"/>
      <c r="L175" s="121"/>
      <c r="M175" s="121"/>
      <c r="N175" s="121"/>
    </row>
    <row r="176" spans="1:14" ht="15.75">
      <c r="A176" s="121"/>
      <c r="B176" s="121"/>
      <c r="C176" s="121"/>
      <c r="D176" s="121"/>
      <c r="E176" s="121"/>
      <c r="F176" s="121"/>
      <c r="G176" s="121"/>
      <c r="H176" s="121"/>
      <c r="I176" s="121"/>
      <c r="J176" s="121"/>
      <c r="K176" s="121"/>
      <c r="L176" s="121"/>
      <c r="M176" s="121"/>
      <c r="N176" s="121"/>
    </row>
    <row r="177" spans="1:14" ht="15.75">
      <c r="A177" s="121"/>
      <c r="B177" s="121"/>
      <c r="C177" s="121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</row>
    <row r="178" spans="1:14" ht="15.75">
      <c r="A178" s="121"/>
      <c r="B178" s="121"/>
      <c r="C178" s="121"/>
      <c r="D178" s="121"/>
      <c r="E178" s="121"/>
      <c r="F178" s="121"/>
      <c r="G178" s="121"/>
      <c r="H178" s="121"/>
      <c r="I178" s="121"/>
      <c r="J178" s="121"/>
      <c r="K178" s="121"/>
      <c r="L178" s="121"/>
      <c r="M178" s="121"/>
      <c r="N178" s="121"/>
    </row>
    <row r="179" spans="1:14" ht="15.75">
      <c r="A179" s="121"/>
      <c r="B179" s="121"/>
      <c r="C179" s="121"/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</row>
    <row r="180" spans="1:14" ht="15.75">
      <c r="A180" s="121"/>
      <c r="B180" s="121"/>
      <c r="C180" s="121"/>
      <c r="D180" s="121"/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</row>
    <row r="181" spans="1:14" ht="15.75">
      <c r="A181" s="121"/>
      <c r="B181" s="121"/>
      <c r="C181" s="121"/>
      <c r="D181" s="121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</row>
    <row r="182" spans="1:14" ht="15.75">
      <c r="A182" s="121"/>
      <c r="B182" s="121"/>
      <c r="C182" s="121"/>
      <c r="D182" s="121"/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</row>
    <row r="183" spans="1:14" ht="15.75">
      <c r="A183" s="121"/>
      <c r="B183" s="121"/>
      <c r="C183" s="121"/>
      <c r="D183" s="121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</row>
    <row r="184" spans="1:14" ht="15.75">
      <c r="A184" s="121"/>
      <c r="B184" s="121"/>
      <c r="C184" s="121"/>
      <c r="D184" s="121"/>
      <c r="E184" s="121"/>
      <c r="F184" s="121"/>
      <c r="G184" s="121"/>
      <c r="H184" s="121"/>
      <c r="I184" s="121"/>
      <c r="J184" s="121"/>
      <c r="K184" s="121"/>
      <c r="L184" s="121"/>
      <c r="M184" s="121"/>
      <c r="N184" s="121"/>
    </row>
    <row r="185" spans="1:14" ht="15.75">
      <c r="A185" s="121"/>
      <c r="B185" s="121"/>
      <c r="C185" s="121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</row>
    <row r="186" spans="1:14" ht="15.75">
      <c r="A186" s="121"/>
      <c r="B186" s="121"/>
      <c r="C186" s="121"/>
      <c r="D186" s="121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</row>
    <row r="187" spans="1:14" ht="15.75">
      <c r="A187" s="121"/>
      <c r="B187" s="121"/>
      <c r="C187" s="121"/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</row>
    <row r="188" spans="1:14" ht="15.75">
      <c r="A188" s="121"/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</row>
    <row r="189" spans="1:14" ht="15.75">
      <c r="A189" s="121"/>
      <c r="B189" s="121"/>
      <c r="C189" s="121"/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</row>
    <row r="190" spans="1:14" ht="15.75">
      <c r="A190" s="121"/>
      <c r="B190" s="121"/>
      <c r="C190" s="121"/>
      <c r="D190" s="121"/>
      <c r="E190" s="121"/>
      <c r="F190" s="121"/>
      <c r="G190" s="121"/>
      <c r="H190" s="121"/>
      <c r="I190" s="121"/>
      <c r="J190" s="121"/>
      <c r="K190" s="121"/>
      <c r="L190" s="121"/>
      <c r="M190" s="121"/>
      <c r="N190" s="121"/>
    </row>
  </sheetData>
  <sheetProtection password="CA4D" sheet="1" objects="1" scenarios="1"/>
  <protectedRanges>
    <protectedRange sqref="E17" name="Plage1"/>
  </protectedRanges>
  <mergeCells count="24">
    <mergeCell ref="A40:I40"/>
    <mergeCell ref="D42:E42"/>
    <mergeCell ref="G42:H42"/>
    <mergeCell ref="H21:I21"/>
    <mergeCell ref="A34:B34"/>
    <mergeCell ref="A35:B35"/>
    <mergeCell ref="A36:B36"/>
    <mergeCell ref="A37:B37"/>
    <mergeCell ref="A49:C49"/>
    <mergeCell ref="H19:I19"/>
    <mergeCell ref="A1:D1"/>
    <mergeCell ref="A2:I2"/>
    <mergeCell ref="A3:C3"/>
    <mergeCell ref="D3:E3"/>
    <mergeCell ref="F3:H3"/>
    <mergeCell ref="D4:E4"/>
    <mergeCell ref="F4:H4"/>
    <mergeCell ref="A11:B11"/>
    <mergeCell ref="A12:B12"/>
    <mergeCell ref="A14:B14"/>
    <mergeCell ref="A15:B15"/>
    <mergeCell ref="H17:I17"/>
    <mergeCell ref="A38:B38"/>
    <mergeCell ref="A39:B3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I824"/>
  <sheetViews>
    <sheetView zoomScale="70" zoomScaleNormal="70" workbookViewId="0">
      <pane ySplit="1" topLeftCell="A2" activePane="bottomLeft" state="frozen"/>
      <selection activeCell="B1" sqref="B1"/>
      <selection pane="bottomLeft" activeCell="G11" sqref="G11"/>
    </sheetView>
  </sheetViews>
  <sheetFormatPr baseColWidth="10" defaultRowHeight="15"/>
  <cols>
    <col min="1" max="1" width="38.140625" style="40" customWidth="1"/>
    <col min="2" max="3" width="38.140625" style="9" customWidth="1"/>
    <col min="4" max="4" width="13.140625" style="9" customWidth="1"/>
    <col min="5" max="5" width="29.7109375" style="40" bestFit="1" customWidth="1"/>
    <col min="6" max="6" width="26.28515625" style="9" bestFit="1" customWidth="1"/>
    <col min="7" max="7" width="27.7109375" style="9" bestFit="1" customWidth="1"/>
    <col min="8" max="8" width="27.42578125" style="9" bestFit="1" customWidth="1"/>
    <col min="9" max="10" width="19.85546875" style="26" hidden="1" customWidth="1"/>
    <col min="11" max="11" width="19.5703125" style="26" hidden="1" customWidth="1"/>
    <col min="12" max="14" width="23.140625" style="26" hidden="1" customWidth="1"/>
    <col min="15" max="17" width="23.140625" style="11" hidden="1" customWidth="1"/>
    <col min="18" max="18" width="37.140625" style="12" bestFit="1" customWidth="1"/>
    <col min="19" max="19" width="20.140625" style="26" hidden="1" customWidth="1"/>
    <col min="20" max="20" width="35.42578125" style="26" hidden="1" customWidth="1"/>
    <col min="21" max="21" width="18.28515625" style="26" hidden="1" customWidth="1"/>
    <col min="22" max="22" width="40.28515625" style="26" hidden="1" customWidth="1"/>
    <col min="23" max="23" width="30" style="26" hidden="1" customWidth="1"/>
    <col min="24" max="25" width="25.28515625" style="11" hidden="1" customWidth="1"/>
    <col min="26" max="26" width="25.5703125" style="11" hidden="1" customWidth="1"/>
    <col min="27" max="27" width="42" style="12" bestFit="1" customWidth="1"/>
    <col min="28" max="28" width="35" style="40" hidden="1" customWidth="1"/>
    <col min="29" max="29" width="37.5703125" style="40" hidden="1" customWidth="1"/>
    <col min="30" max="30" width="11.28515625" style="40" customWidth="1"/>
    <col min="31" max="31" width="11.42578125" style="40" hidden="1" customWidth="1"/>
    <col min="32" max="32" width="98.28515625" style="40" bestFit="1" customWidth="1"/>
    <col min="33" max="36" width="0" style="40" hidden="1" customWidth="1"/>
    <col min="37" max="37" width="8.140625" style="40" hidden="1" customWidth="1"/>
    <col min="38" max="38" width="29.42578125" style="40" bestFit="1" customWidth="1"/>
    <col min="39" max="61" width="11.42578125" style="40"/>
    <col min="62" max="16384" width="11.42578125" style="9"/>
  </cols>
  <sheetData>
    <row r="1" spans="1:61" s="180" customFormat="1" ht="27" thickBot="1">
      <c r="A1" s="204" t="s">
        <v>44</v>
      </c>
      <c r="B1" s="205" t="s">
        <v>36</v>
      </c>
      <c r="C1" s="206" t="s">
        <v>35</v>
      </c>
      <c r="D1" s="207" t="s">
        <v>18</v>
      </c>
      <c r="E1" s="198" t="s">
        <v>41</v>
      </c>
      <c r="F1" s="199" t="s">
        <v>5</v>
      </c>
      <c r="G1" s="199" t="s">
        <v>2</v>
      </c>
      <c r="H1" s="199" t="s">
        <v>33</v>
      </c>
      <c r="I1" s="200"/>
      <c r="J1" s="200"/>
      <c r="K1" s="201"/>
      <c r="L1" s="200"/>
      <c r="M1" s="200"/>
      <c r="N1" s="200"/>
      <c r="O1" s="201"/>
      <c r="P1" s="201"/>
      <c r="Q1" s="208"/>
      <c r="R1" s="202" t="s">
        <v>48</v>
      </c>
      <c r="S1" s="201"/>
      <c r="T1" s="201"/>
      <c r="U1" s="201"/>
      <c r="V1" s="201"/>
      <c r="W1" s="201"/>
      <c r="X1" s="201"/>
      <c r="Y1" s="201"/>
      <c r="Z1" s="208"/>
      <c r="AA1" s="203" t="s">
        <v>49</v>
      </c>
      <c r="AB1" s="179" t="s">
        <v>43</v>
      </c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  <c r="AX1" s="179"/>
      <c r="AY1" s="179"/>
      <c r="AZ1" s="179"/>
      <c r="BA1" s="179"/>
      <c r="BB1" s="179"/>
      <c r="BC1" s="179"/>
      <c r="BD1" s="179"/>
      <c r="BE1" s="179"/>
      <c r="BF1" s="179"/>
      <c r="BG1" s="179"/>
      <c r="BH1" s="179"/>
      <c r="BI1" s="179"/>
    </row>
    <row r="2" spans="1:61" ht="15" customHeight="1" thickBot="1">
      <c r="B2" s="47" t="s">
        <v>10</v>
      </c>
      <c r="C2" s="266" t="s">
        <v>31</v>
      </c>
      <c r="D2" s="65">
        <v>44197</v>
      </c>
      <c r="E2" s="59" t="s">
        <v>39</v>
      </c>
      <c r="F2" s="60">
        <v>0.33333333333333331</v>
      </c>
      <c r="G2" s="60">
        <v>0.8125</v>
      </c>
      <c r="H2" s="60">
        <v>0</v>
      </c>
      <c r="I2" s="61">
        <f>(O2+X2)</f>
        <v>0.47916666666666669</v>
      </c>
      <c r="J2" s="61">
        <f t="shared" ref="J2:J47" si="0">IF(I2&lt;0,0,I2)</f>
        <v>0.47916666666666669</v>
      </c>
      <c r="K2" s="62">
        <f t="shared" ref="K2:K47" si="1">(G2-F2)-W2</f>
        <v>0.45833333333333331</v>
      </c>
      <c r="L2" s="63">
        <f t="shared" ref="L2:L56" si="2">IF(K2&lt;0,0,K2)</f>
        <v>0.45833333333333331</v>
      </c>
      <c r="M2" s="63">
        <f t="shared" ref="M2:M46" si="3">(L2-$AB$7)</f>
        <v>-4.1666666666666685E-2</v>
      </c>
      <c r="N2" s="63">
        <f t="shared" ref="N2:N47" si="4">IF(M2&lt;0,0,M2)</f>
        <v>0</v>
      </c>
      <c r="O2" s="63">
        <f t="shared" ref="O2:O47" si="5">(L2-N2)-H2</f>
        <v>0.45833333333333331</v>
      </c>
      <c r="P2" s="63">
        <f t="shared" ref="P2:P47" si="6">O2-J2</f>
        <v>-2.083333333333337E-2</v>
      </c>
      <c r="Q2" s="63">
        <f t="shared" ref="Q2:Q47" si="7">IF(P2&lt;0,0,P2)</f>
        <v>0</v>
      </c>
      <c r="R2" s="49">
        <f t="shared" ref="R2:R47" si="8">IF(E2=$AC$7,Q2,0)</f>
        <v>0</v>
      </c>
      <c r="S2" s="63">
        <f t="shared" ref="S2:S14" si="9">($AB$5-F2)</f>
        <v>-4.166666666666663E-2</v>
      </c>
      <c r="T2" s="63">
        <f t="shared" ref="T2:T34" si="10">IF(S2&lt;0,0,S2)</f>
        <v>0</v>
      </c>
      <c r="U2" s="62">
        <f t="shared" ref="U2:U46" si="11">(G2-$AC$5)</f>
        <v>2.083333333333337E-2</v>
      </c>
      <c r="V2" s="63">
        <f t="shared" ref="V2:V34" si="12">IF(U2&lt;0,0,U2)</f>
        <v>2.083333333333337E-2</v>
      </c>
      <c r="W2" s="64">
        <f t="shared" ref="W2:W47" si="13">T2+V2</f>
        <v>2.083333333333337E-2</v>
      </c>
      <c r="X2" s="62">
        <f t="shared" ref="X2:X47" si="14">W2+N2</f>
        <v>2.083333333333337E-2</v>
      </c>
      <c r="Y2" s="62">
        <f t="shared" ref="Y2:Y47" si="15">J2-(T2+V2)</f>
        <v>0.45833333333333331</v>
      </c>
      <c r="Z2" s="71">
        <f t="shared" ref="Z2:Z47" si="16">IF(Y2&lt;0,X2,Y2)</f>
        <v>0.45833333333333331</v>
      </c>
      <c r="AA2" s="144">
        <f t="shared" ref="AA2:AA32" si="17">IF(E2=$AC$7,Z2,0)</f>
        <v>0.45833333333333331</v>
      </c>
    </row>
    <row r="3" spans="1:61" ht="15.75" thickBot="1">
      <c r="A3" s="38" t="s">
        <v>7</v>
      </c>
      <c r="B3" s="215">
        <f>SUM(R2:R32)</f>
        <v>8.3749999999999982</v>
      </c>
      <c r="C3" s="264"/>
      <c r="D3" s="20">
        <v>44198</v>
      </c>
      <c r="E3" s="66" t="s">
        <v>39</v>
      </c>
      <c r="F3" s="3">
        <v>0.25</v>
      </c>
      <c r="G3" s="3">
        <v>0.8125</v>
      </c>
      <c r="H3" s="3">
        <v>0</v>
      </c>
      <c r="I3" s="5">
        <f>(O3+X3)</f>
        <v>0.5625</v>
      </c>
      <c r="J3" s="5">
        <f t="shared" si="0"/>
        <v>0.5625</v>
      </c>
      <c r="K3" s="21">
        <f t="shared" si="1"/>
        <v>0.49999999999999994</v>
      </c>
      <c r="L3" s="22">
        <f t="shared" si="2"/>
        <v>0.49999999999999994</v>
      </c>
      <c r="M3" s="22">
        <f t="shared" si="3"/>
        <v>-5.5511151231257827E-17</v>
      </c>
      <c r="N3" s="22">
        <f t="shared" si="4"/>
        <v>0</v>
      </c>
      <c r="O3" s="22">
        <f t="shared" si="5"/>
        <v>0.49999999999999994</v>
      </c>
      <c r="P3" s="22">
        <f t="shared" si="6"/>
        <v>-6.2500000000000056E-2</v>
      </c>
      <c r="Q3" s="22">
        <f t="shared" si="7"/>
        <v>0</v>
      </c>
      <c r="R3" s="23">
        <f t="shared" si="8"/>
        <v>0</v>
      </c>
      <c r="S3" s="16">
        <f t="shared" si="9"/>
        <v>4.1666666666666685E-2</v>
      </c>
      <c r="T3" s="22">
        <f t="shared" si="10"/>
        <v>4.1666666666666685E-2</v>
      </c>
      <c r="U3" s="21">
        <f t="shared" si="11"/>
        <v>2.083333333333337E-2</v>
      </c>
      <c r="V3" s="22">
        <f t="shared" si="12"/>
        <v>2.083333333333337E-2</v>
      </c>
      <c r="W3" s="24">
        <f t="shared" si="13"/>
        <v>6.2500000000000056E-2</v>
      </c>
      <c r="X3" s="21">
        <f t="shared" si="14"/>
        <v>6.2500000000000056E-2</v>
      </c>
      <c r="Y3" s="21">
        <f t="shared" si="15"/>
        <v>0.49999999999999994</v>
      </c>
      <c r="Z3" s="69">
        <f t="shared" si="16"/>
        <v>0.49999999999999994</v>
      </c>
      <c r="AA3" s="25">
        <f t="shared" si="17"/>
        <v>0.49999999999999994</v>
      </c>
      <c r="AB3" s="41" t="s">
        <v>6</v>
      </c>
      <c r="AC3" s="41"/>
    </row>
    <row r="4" spans="1:61" ht="15.75" thickBot="1">
      <c r="A4" s="38" t="s">
        <v>15</v>
      </c>
      <c r="B4" s="215"/>
      <c r="C4" s="264"/>
      <c r="D4" s="20">
        <v>44199</v>
      </c>
      <c r="E4" s="66" t="s">
        <v>39</v>
      </c>
      <c r="F4" s="3">
        <v>0.33333333333333331</v>
      </c>
      <c r="G4" s="3">
        <v>0.8125</v>
      </c>
      <c r="H4" s="3">
        <v>0</v>
      </c>
      <c r="I4" s="5">
        <f>(O4+X4)</f>
        <v>0.47916666666666669</v>
      </c>
      <c r="J4" s="5">
        <f t="shared" si="0"/>
        <v>0.47916666666666669</v>
      </c>
      <c r="K4" s="21">
        <f t="shared" si="1"/>
        <v>0.45833333333333331</v>
      </c>
      <c r="L4" s="22">
        <f t="shared" si="2"/>
        <v>0.45833333333333331</v>
      </c>
      <c r="M4" s="22">
        <f t="shared" si="3"/>
        <v>-4.1666666666666685E-2</v>
      </c>
      <c r="N4" s="22">
        <f t="shared" si="4"/>
        <v>0</v>
      </c>
      <c r="O4" s="22">
        <f t="shared" si="5"/>
        <v>0.45833333333333331</v>
      </c>
      <c r="P4" s="22">
        <f t="shared" si="6"/>
        <v>-2.083333333333337E-2</v>
      </c>
      <c r="Q4" s="22">
        <f t="shared" si="7"/>
        <v>0</v>
      </c>
      <c r="R4" s="23">
        <f t="shared" si="8"/>
        <v>0</v>
      </c>
      <c r="S4" s="16">
        <f t="shared" si="9"/>
        <v>-4.166666666666663E-2</v>
      </c>
      <c r="T4" s="22">
        <f t="shared" si="10"/>
        <v>0</v>
      </c>
      <c r="U4" s="21">
        <f t="shared" si="11"/>
        <v>2.083333333333337E-2</v>
      </c>
      <c r="V4" s="22">
        <f t="shared" si="12"/>
        <v>2.083333333333337E-2</v>
      </c>
      <c r="W4" s="24">
        <f t="shared" si="13"/>
        <v>2.083333333333337E-2</v>
      </c>
      <c r="X4" s="21">
        <f t="shared" si="14"/>
        <v>2.083333333333337E-2</v>
      </c>
      <c r="Y4" s="21">
        <f t="shared" si="15"/>
        <v>0.45833333333333331</v>
      </c>
      <c r="Z4" s="69">
        <f t="shared" si="16"/>
        <v>0.45833333333333331</v>
      </c>
      <c r="AA4" s="25">
        <f t="shared" si="17"/>
        <v>0.45833333333333331</v>
      </c>
      <c r="AB4" s="42" t="s">
        <v>3</v>
      </c>
      <c r="AC4" s="42" t="s">
        <v>4</v>
      </c>
      <c r="AE4" s="42"/>
      <c r="AF4" s="41" t="s">
        <v>37</v>
      </c>
      <c r="AG4" s="42"/>
      <c r="AH4" s="42"/>
      <c r="AI4" s="42"/>
      <c r="AJ4" s="42"/>
      <c r="AM4" s="42"/>
      <c r="AN4" s="42"/>
    </row>
    <row r="5" spans="1:61" ht="15" customHeight="1" thickBot="1">
      <c r="A5" s="38" t="s">
        <v>47</v>
      </c>
      <c r="B5" s="215"/>
      <c r="C5" s="264"/>
      <c r="D5" s="27">
        <v>44200</v>
      </c>
      <c r="E5" s="66" t="s">
        <v>39</v>
      </c>
      <c r="F5" s="3">
        <v>0.25</v>
      </c>
      <c r="G5" s="3">
        <v>0.8125</v>
      </c>
      <c r="H5" s="3">
        <v>0</v>
      </c>
      <c r="I5" s="5"/>
      <c r="J5" s="5">
        <f t="shared" si="0"/>
        <v>0</v>
      </c>
      <c r="K5" s="21">
        <f t="shared" si="1"/>
        <v>0.49999999999999994</v>
      </c>
      <c r="L5" s="22">
        <f t="shared" si="2"/>
        <v>0.49999999999999994</v>
      </c>
      <c r="M5" s="22">
        <f t="shared" si="3"/>
        <v>-5.5511151231257827E-17</v>
      </c>
      <c r="N5" s="22">
        <f t="shared" si="4"/>
        <v>0</v>
      </c>
      <c r="O5" s="22">
        <f t="shared" si="5"/>
        <v>0.49999999999999994</v>
      </c>
      <c r="P5" s="22">
        <f t="shared" si="6"/>
        <v>0.49999999999999994</v>
      </c>
      <c r="Q5" s="22">
        <f t="shared" si="7"/>
        <v>0.49999999999999994</v>
      </c>
      <c r="R5" s="23">
        <f t="shared" si="8"/>
        <v>0.49999999999999994</v>
      </c>
      <c r="S5" s="16">
        <f t="shared" si="9"/>
        <v>4.1666666666666685E-2</v>
      </c>
      <c r="T5" s="22">
        <f t="shared" si="10"/>
        <v>4.1666666666666685E-2</v>
      </c>
      <c r="U5" s="21">
        <f t="shared" si="11"/>
        <v>2.083333333333337E-2</v>
      </c>
      <c r="V5" s="22">
        <f t="shared" si="12"/>
        <v>2.083333333333337E-2</v>
      </c>
      <c r="W5" s="24">
        <f t="shared" si="13"/>
        <v>6.2500000000000056E-2</v>
      </c>
      <c r="X5" s="21">
        <f t="shared" si="14"/>
        <v>6.2500000000000056E-2</v>
      </c>
      <c r="Y5" s="21">
        <f t="shared" si="15"/>
        <v>-6.2500000000000056E-2</v>
      </c>
      <c r="Z5" s="69">
        <f t="shared" si="16"/>
        <v>6.2500000000000056E-2</v>
      </c>
      <c r="AA5" s="25">
        <f t="shared" si="17"/>
        <v>6.2500000000000056E-2</v>
      </c>
      <c r="AB5" s="43">
        <v>0.29166666666666669</v>
      </c>
      <c r="AC5" s="43">
        <v>0.79166666666666663</v>
      </c>
      <c r="AE5" s="43"/>
      <c r="AF5" s="48" t="s">
        <v>45</v>
      </c>
      <c r="AG5" s="43"/>
      <c r="AH5" s="43"/>
      <c r="AI5" s="44"/>
      <c r="AJ5" s="43"/>
      <c r="AK5" s="45"/>
      <c r="AL5" s="45"/>
      <c r="AM5" s="43"/>
      <c r="AN5" s="43"/>
    </row>
    <row r="6" spans="1:61" ht="15" customHeight="1" thickBot="1">
      <c r="A6" s="38" t="s">
        <v>14</v>
      </c>
      <c r="B6" s="215"/>
      <c r="C6" s="264"/>
      <c r="D6" s="27">
        <v>44201</v>
      </c>
      <c r="E6" s="66" t="s">
        <v>39</v>
      </c>
      <c r="F6" s="3">
        <v>0.375</v>
      </c>
      <c r="G6" s="3">
        <v>0.8125</v>
      </c>
      <c r="H6" s="3">
        <v>0</v>
      </c>
      <c r="I6" s="5"/>
      <c r="J6" s="5">
        <f t="shared" si="0"/>
        <v>0</v>
      </c>
      <c r="K6" s="21">
        <f t="shared" si="1"/>
        <v>0.41666666666666663</v>
      </c>
      <c r="L6" s="22">
        <f t="shared" si="2"/>
        <v>0.41666666666666663</v>
      </c>
      <c r="M6" s="22">
        <f t="shared" si="3"/>
        <v>-8.333333333333337E-2</v>
      </c>
      <c r="N6" s="22">
        <f t="shared" si="4"/>
        <v>0</v>
      </c>
      <c r="O6" s="22">
        <f t="shared" si="5"/>
        <v>0.41666666666666663</v>
      </c>
      <c r="P6" s="22">
        <f t="shared" si="6"/>
        <v>0.41666666666666663</v>
      </c>
      <c r="Q6" s="22">
        <f t="shared" si="7"/>
        <v>0.41666666666666663</v>
      </c>
      <c r="R6" s="23">
        <f t="shared" si="8"/>
        <v>0.41666666666666663</v>
      </c>
      <c r="S6" s="16">
        <f t="shared" si="9"/>
        <v>-8.3333333333333315E-2</v>
      </c>
      <c r="T6" s="22">
        <f t="shared" si="10"/>
        <v>0</v>
      </c>
      <c r="U6" s="21">
        <f t="shared" si="11"/>
        <v>2.083333333333337E-2</v>
      </c>
      <c r="V6" s="22">
        <f t="shared" si="12"/>
        <v>2.083333333333337E-2</v>
      </c>
      <c r="W6" s="24">
        <f t="shared" si="13"/>
        <v>2.083333333333337E-2</v>
      </c>
      <c r="X6" s="21">
        <f t="shared" si="14"/>
        <v>2.083333333333337E-2</v>
      </c>
      <c r="Y6" s="21">
        <f t="shared" si="15"/>
        <v>-2.083333333333337E-2</v>
      </c>
      <c r="Z6" s="69">
        <f t="shared" si="16"/>
        <v>2.083333333333337E-2</v>
      </c>
      <c r="AA6" s="25">
        <f t="shared" si="17"/>
        <v>2.083333333333337E-2</v>
      </c>
      <c r="AB6" s="40" t="s">
        <v>34</v>
      </c>
      <c r="AD6" s="43"/>
      <c r="AE6" s="43"/>
      <c r="AF6" s="43" t="s">
        <v>42</v>
      </c>
      <c r="AG6" s="43"/>
      <c r="AH6" s="43"/>
      <c r="AI6" s="44"/>
      <c r="AJ6" s="43"/>
      <c r="AK6" s="45"/>
      <c r="AL6" s="45"/>
      <c r="AM6" s="43"/>
      <c r="AN6" s="43"/>
    </row>
    <row r="7" spans="1:61" ht="15" customHeight="1" thickBot="1">
      <c r="A7" s="38" t="s">
        <v>8</v>
      </c>
      <c r="B7" s="215"/>
      <c r="C7" s="264"/>
      <c r="D7" s="27">
        <v>44202</v>
      </c>
      <c r="E7" s="66" t="s">
        <v>39</v>
      </c>
      <c r="F7" s="3">
        <v>0.33333333333333331</v>
      </c>
      <c r="G7" s="3">
        <v>0.8125</v>
      </c>
      <c r="H7" s="3">
        <v>0</v>
      </c>
      <c r="I7" s="5"/>
      <c r="J7" s="5">
        <f t="shared" si="0"/>
        <v>0</v>
      </c>
      <c r="K7" s="21">
        <f t="shared" si="1"/>
        <v>0.45833333333333331</v>
      </c>
      <c r="L7" s="22">
        <f t="shared" si="2"/>
        <v>0.45833333333333331</v>
      </c>
      <c r="M7" s="22">
        <f t="shared" si="3"/>
        <v>-4.1666666666666685E-2</v>
      </c>
      <c r="N7" s="22">
        <f t="shared" si="4"/>
        <v>0</v>
      </c>
      <c r="O7" s="22">
        <f t="shared" si="5"/>
        <v>0.45833333333333331</v>
      </c>
      <c r="P7" s="22">
        <f t="shared" si="6"/>
        <v>0.45833333333333331</v>
      </c>
      <c r="Q7" s="22">
        <f t="shared" si="7"/>
        <v>0.45833333333333331</v>
      </c>
      <c r="R7" s="23">
        <f t="shared" si="8"/>
        <v>0.45833333333333331</v>
      </c>
      <c r="S7" s="16">
        <f t="shared" si="9"/>
        <v>-4.166666666666663E-2</v>
      </c>
      <c r="T7" s="22">
        <f t="shared" si="10"/>
        <v>0</v>
      </c>
      <c r="U7" s="21">
        <f t="shared" si="11"/>
        <v>2.083333333333337E-2</v>
      </c>
      <c r="V7" s="22">
        <f t="shared" si="12"/>
        <v>2.083333333333337E-2</v>
      </c>
      <c r="W7" s="24">
        <f t="shared" si="13"/>
        <v>2.083333333333337E-2</v>
      </c>
      <c r="X7" s="21">
        <f t="shared" si="14"/>
        <v>2.083333333333337E-2</v>
      </c>
      <c r="Y7" s="21">
        <f t="shared" si="15"/>
        <v>-2.083333333333337E-2</v>
      </c>
      <c r="Z7" s="69">
        <f t="shared" si="16"/>
        <v>2.083333333333337E-2</v>
      </c>
      <c r="AA7" s="25">
        <f t="shared" si="17"/>
        <v>2.083333333333337E-2</v>
      </c>
      <c r="AB7" s="90">
        <v>0.5</v>
      </c>
      <c r="AC7" s="40" t="s">
        <v>39</v>
      </c>
      <c r="AE7" s="43"/>
      <c r="AF7" s="45"/>
      <c r="AG7" s="43"/>
      <c r="AH7" s="43"/>
      <c r="AI7" s="44"/>
      <c r="AJ7" s="43"/>
      <c r="AK7" s="45"/>
      <c r="AL7" s="45"/>
      <c r="AM7" s="43"/>
      <c r="AN7" s="43"/>
    </row>
    <row r="8" spans="1:61" ht="15" customHeight="1" thickBot="1">
      <c r="A8" s="38" t="s">
        <v>87</v>
      </c>
      <c r="B8" s="215"/>
      <c r="C8" s="264"/>
      <c r="D8" s="27">
        <v>44203</v>
      </c>
      <c r="E8" s="66" t="s">
        <v>39</v>
      </c>
      <c r="F8" s="3">
        <v>0.33333333333333331</v>
      </c>
      <c r="G8" s="3">
        <v>0.8125</v>
      </c>
      <c r="H8" s="3">
        <v>0</v>
      </c>
      <c r="I8" s="5"/>
      <c r="J8" s="5">
        <f t="shared" si="0"/>
        <v>0</v>
      </c>
      <c r="K8" s="21">
        <f t="shared" si="1"/>
        <v>0.45833333333333331</v>
      </c>
      <c r="L8" s="22">
        <f t="shared" si="2"/>
        <v>0.45833333333333331</v>
      </c>
      <c r="M8" s="22">
        <f t="shared" si="3"/>
        <v>-4.1666666666666685E-2</v>
      </c>
      <c r="N8" s="22">
        <f t="shared" si="4"/>
        <v>0</v>
      </c>
      <c r="O8" s="22">
        <f t="shared" si="5"/>
        <v>0.45833333333333331</v>
      </c>
      <c r="P8" s="22">
        <f t="shared" si="6"/>
        <v>0.45833333333333331</v>
      </c>
      <c r="Q8" s="22">
        <f t="shared" si="7"/>
        <v>0.45833333333333331</v>
      </c>
      <c r="R8" s="23">
        <f t="shared" si="8"/>
        <v>0.45833333333333331</v>
      </c>
      <c r="S8" s="16">
        <f t="shared" si="9"/>
        <v>-4.166666666666663E-2</v>
      </c>
      <c r="T8" s="22">
        <f t="shared" si="10"/>
        <v>0</v>
      </c>
      <c r="U8" s="21">
        <f t="shared" si="11"/>
        <v>2.083333333333337E-2</v>
      </c>
      <c r="V8" s="22">
        <f t="shared" si="12"/>
        <v>2.083333333333337E-2</v>
      </c>
      <c r="W8" s="24">
        <f t="shared" si="13"/>
        <v>2.083333333333337E-2</v>
      </c>
      <c r="X8" s="21">
        <f t="shared" si="14"/>
        <v>2.083333333333337E-2</v>
      </c>
      <c r="Y8" s="21">
        <f t="shared" si="15"/>
        <v>-2.083333333333337E-2</v>
      </c>
      <c r="Z8" s="69">
        <f t="shared" si="16"/>
        <v>2.083333333333337E-2</v>
      </c>
      <c r="AA8" s="25">
        <f t="shared" si="17"/>
        <v>2.083333333333337E-2</v>
      </c>
      <c r="AC8" s="40" t="s">
        <v>40</v>
      </c>
      <c r="AE8" s="43"/>
      <c r="AF8" s="45"/>
      <c r="AG8" s="43"/>
      <c r="AH8" s="43"/>
      <c r="AI8" s="44"/>
      <c r="AJ8" s="43"/>
      <c r="AK8" s="45"/>
      <c r="AL8" s="45"/>
      <c r="AM8" s="43"/>
      <c r="AN8" s="43"/>
    </row>
    <row r="9" spans="1:61" ht="13.5" customHeight="1" thickBot="1">
      <c r="A9" s="38"/>
      <c r="B9" s="215"/>
      <c r="C9" s="264"/>
      <c r="D9" s="27">
        <v>44204</v>
      </c>
      <c r="E9" s="66" t="s">
        <v>39</v>
      </c>
      <c r="F9" s="3">
        <v>0.20833333333333334</v>
      </c>
      <c r="G9" s="3">
        <v>0.8125</v>
      </c>
      <c r="H9" s="3">
        <v>0</v>
      </c>
      <c r="I9" s="5"/>
      <c r="J9" s="5">
        <f t="shared" si="0"/>
        <v>0</v>
      </c>
      <c r="K9" s="21">
        <f t="shared" si="1"/>
        <v>0.49999999999999989</v>
      </c>
      <c r="L9" s="22">
        <f t="shared" si="2"/>
        <v>0.49999999999999989</v>
      </c>
      <c r="M9" s="22">
        <f t="shared" si="3"/>
        <v>-1.1102230246251565E-16</v>
      </c>
      <c r="N9" s="22">
        <f t="shared" si="4"/>
        <v>0</v>
      </c>
      <c r="O9" s="22">
        <f t="shared" si="5"/>
        <v>0.49999999999999989</v>
      </c>
      <c r="P9" s="22">
        <f t="shared" si="6"/>
        <v>0.49999999999999989</v>
      </c>
      <c r="Q9" s="22">
        <f t="shared" si="7"/>
        <v>0.49999999999999989</v>
      </c>
      <c r="R9" s="23">
        <f t="shared" si="8"/>
        <v>0.49999999999999989</v>
      </c>
      <c r="S9" s="16">
        <f t="shared" si="9"/>
        <v>8.3333333333333343E-2</v>
      </c>
      <c r="T9" s="22">
        <f t="shared" si="10"/>
        <v>8.3333333333333343E-2</v>
      </c>
      <c r="U9" s="21">
        <f t="shared" si="11"/>
        <v>2.083333333333337E-2</v>
      </c>
      <c r="V9" s="22">
        <f t="shared" si="12"/>
        <v>2.083333333333337E-2</v>
      </c>
      <c r="W9" s="24">
        <f t="shared" si="13"/>
        <v>0.10416666666666671</v>
      </c>
      <c r="X9" s="21">
        <f t="shared" si="14"/>
        <v>0.10416666666666671</v>
      </c>
      <c r="Y9" s="21">
        <f t="shared" si="15"/>
        <v>-0.10416666666666671</v>
      </c>
      <c r="Z9" s="69">
        <f t="shared" si="16"/>
        <v>0.10416666666666671</v>
      </c>
      <c r="AA9" s="25">
        <f t="shared" si="17"/>
        <v>0.10416666666666671</v>
      </c>
      <c r="AE9" s="43"/>
      <c r="AF9" s="45"/>
      <c r="AG9" s="43"/>
      <c r="AH9" s="43"/>
      <c r="AI9" s="44"/>
      <c r="AJ9" s="43"/>
      <c r="AK9" s="45"/>
      <c r="AL9" s="45"/>
      <c r="AM9" s="43"/>
      <c r="AN9" s="43"/>
    </row>
    <row r="10" spans="1:61" ht="15" customHeight="1" thickBot="1">
      <c r="A10" s="38"/>
      <c r="B10" s="215"/>
      <c r="C10" s="264"/>
      <c r="D10" s="20">
        <v>44205</v>
      </c>
      <c r="E10" s="66" t="s">
        <v>39</v>
      </c>
      <c r="F10" s="3">
        <v>0.33333333333333331</v>
      </c>
      <c r="G10" s="3">
        <v>0.8125</v>
      </c>
      <c r="H10" s="3">
        <v>0</v>
      </c>
      <c r="I10" s="5">
        <f>(O10+X10)</f>
        <v>0.47916666666666669</v>
      </c>
      <c r="J10" s="5">
        <f t="shared" si="0"/>
        <v>0.47916666666666669</v>
      </c>
      <c r="K10" s="21">
        <f t="shared" si="1"/>
        <v>0.45833333333333331</v>
      </c>
      <c r="L10" s="22">
        <f t="shared" si="2"/>
        <v>0.45833333333333331</v>
      </c>
      <c r="M10" s="22">
        <f t="shared" si="3"/>
        <v>-4.1666666666666685E-2</v>
      </c>
      <c r="N10" s="22">
        <f t="shared" si="4"/>
        <v>0</v>
      </c>
      <c r="O10" s="22">
        <f t="shared" si="5"/>
        <v>0.45833333333333331</v>
      </c>
      <c r="P10" s="22">
        <f t="shared" si="6"/>
        <v>-2.083333333333337E-2</v>
      </c>
      <c r="Q10" s="22">
        <f t="shared" si="7"/>
        <v>0</v>
      </c>
      <c r="R10" s="23">
        <f t="shared" si="8"/>
        <v>0</v>
      </c>
      <c r="S10" s="16">
        <f t="shared" si="9"/>
        <v>-4.166666666666663E-2</v>
      </c>
      <c r="T10" s="22">
        <f t="shared" si="10"/>
        <v>0</v>
      </c>
      <c r="U10" s="21">
        <f t="shared" si="11"/>
        <v>2.083333333333337E-2</v>
      </c>
      <c r="V10" s="22">
        <f t="shared" si="12"/>
        <v>2.083333333333337E-2</v>
      </c>
      <c r="W10" s="24">
        <f t="shared" si="13"/>
        <v>2.083333333333337E-2</v>
      </c>
      <c r="X10" s="21">
        <f t="shared" si="14"/>
        <v>2.083333333333337E-2</v>
      </c>
      <c r="Y10" s="21">
        <f t="shared" si="15"/>
        <v>0.45833333333333331</v>
      </c>
      <c r="Z10" s="69">
        <f t="shared" si="16"/>
        <v>0.45833333333333331</v>
      </c>
      <c r="AA10" s="25">
        <f t="shared" si="17"/>
        <v>0.45833333333333331</v>
      </c>
      <c r="AB10" s="90"/>
      <c r="AD10" s="43"/>
      <c r="AE10" s="43"/>
      <c r="AF10" s="45"/>
      <c r="AG10" s="43"/>
      <c r="AH10" s="43"/>
      <c r="AI10" s="44"/>
      <c r="AJ10" s="43"/>
      <c r="AK10" s="45"/>
      <c r="AL10" s="45"/>
      <c r="AM10" s="43"/>
      <c r="AN10" s="43"/>
    </row>
    <row r="11" spans="1:61" ht="15.75" customHeight="1" thickBot="1">
      <c r="A11" s="39"/>
      <c r="B11" s="215"/>
      <c r="C11" s="264"/>
      <c r="D11" s="20">
        <v>44206</v>
      </c>
      <c r="E11" s="66" t="s">
        <v>39</v>
      </c>
      <c r="F11" s="3">
        <v>0.33333333333333331</v>
      </c>
      <c r="G11" s="3">
        <v>0.8125</v>
      </c>
      <c r="H11" s="3">
        <v>0</v>
      </c>
      <c r="I11" s="5">
        <f>(O11+X11)</f>
        <v>0.47916666666666669</v>
      </c>
      <c r="J11" s="5">
        <f t="shared" si="0"/>
        <v>0.47916666666666669</v>
      </c>
      <c r="K11" s="21">
        <f t="shared" si="1"/>
        <v>0.45833333333333331</v>
      </c>
      <c r="L11" s="22">
        <f t="shared" si="2"/>
        <v>0.45833333333333331</v>
      </c>
      <c r="M11" s="22">
        <f t="shared" si="3"/>
        <v>-4.1666666666666685E-2</v>
      </c>
      <c r="N11" s="22">
        <f t="shared" si="4"/>
        <v>0</v>
      </c>
      <c r="O11" s="22">
        <f t="shared" si="5"/>
        <v>0.45833333333333331</v>
      </c>
      <c r="P11" s="22">
        <f t="shared" si="6"/>
        <v>-2.083333333333337E-2</v>
      </c>
      <c r="Q11" s="22">
        <f t="shared" si="7"/>
        <v>0</v>
      </c>
      <c r="R11" s="23">
        <f t="shared" si="8"/>
        <v>0</v>
      </c>
      <c r="S11" s="16">
        <f t="shared" si="9"/>
        <v>-4.166666666666663E-2</v>
      </c>
      <c r="T11" s="22">
        <f t="shared" si="10"/>
        <v>0</v>
      </c>
      <c r="U11" s="21">
        <f t="shared" si="11"/>
        <v>2.083333333333337E-2</v>
      </c>
      <c r="V11" s="22">
        <f t="shared" si="12"/>
        <v>2.083333333333337E-2</v>
      </c>
      <c r="W11" s="24">
        <f t="shared" si="13"/>
        <v>2.083333333333337E-2</v>
      </c>
      <c r="X11" s="21">
        <f t="shared" si="14"/>
        <v>2.083333333333337E-2</v>
      </c>
      <c r="Y11" s="21">
        <f t="shared" si="15"/>
        <v>0.45833333333333331</v>
      </c>
      <c r="Z11" s="69">
        <f t="shared" si="16"/>
        <v>0.45833333333333331</v>
      </c>
      <c r="AA11" s="25">
        <f t="shared" si="17"/>
        <v>0.45833333333333331</v>
      </c>
      <c r="AD11" s="43"/>
      <c r="AE11" s="43"/>
      <c r="AF11" s="45"/>
      <c r="AG11" s="46"/>
      <c r="AH11" s="43"/>
      <c r="AI11" s="44"/>
      <c r="AJ11" s="43"/>
      <c r="AK11" s="45"/>
      <c r="AL11" s="45"/>
      <c r="AM11" s="43"/>
      <c r="AN11" s="43"/>
    </row>
    <row r="12" spans="1:61" ht="15" customHeight="1" thickBot="1">
      <c r="A12" s="38"/>
      <c r="B12" s="215"/>
      <c r="C12" s="264"/>
      <c r="D12" s="27">
        <v>44207</v>
      </c>
      <c r="E12" s="66" t="s">
        <v>39</v>
      </c>
      <c r="F12" s="3">
        <v>0.25</v>
      </c>
      <c r="G12" s="3">
        <v>0.8125</v>
      </c>
      <c r="H12" s="3">
        <v>0</v>
      </c>
      <c r="I12" s="5"/>
      <c r="J12" s="5">
        <f t="shared" si="0"/>
        <v>0</v>
      </c>
      <c r="K12" s="21">
        <f t="shared" si="1"/>
        <v>0.49999999999999994</v>
      </c>
      <c r="L12" s="22">
        <f t="shared" si="2"/>
        <v>0.49999999999999994</v>
      </c>
      <c r="M12" s="22">
        <f t="shared" si="3"/>
        <v>-5.5511151231257827E-17</v>
      </c>
      <c r="N12" s="22">
        <f t="shared" si="4"/>
        <v>0</v>
      </c>
      <c r="O12" s="22">
        <f t="shared" si="5"/>
        <v>0.49999999999999994</v>
      </c>
      <c r="P12" s="22">
        <f t="shared" si="6"/>
        <v>0.49999999999999994</v>
      </c>
      <c r="Q12" s="22">
        <f t="shared" si="7"/>
        <v>0.49999999999999994</v>
      </c>
      <c r="R12" s="23">
        <f t="shared" si="8"/>
        <v>0.49999999999999994</v>
      </c>
      <c r="S12" s="16">
        <f t="shared" si="9"/>
        <v>4.1666666666666685E-2</v>
      </c>
      <c r="T12" s="22">
        <f t="shared" si="10"/>
        <v>4.1666666666666685E-2</v>
      </c>
      <c r="U12" s="21">
        <f t="shared" si="11"/>
        <v>2.083333333333337E-2</v>
      </c>
      <c r="V12" s="22">
        <f t="shared" si="12"/>
        <v>2.083333333333337E-2</v>
      </c>
      <c r="W12" s="24">
        <f t="shared" si="13"/>
        <v>6.2500000000000056E-2</v>
      </c>
      <c r="X12" s="21">
        <f t="shared" si="14"/>
        <v>6.2500000000000056E-2</v>
      </c>
      <c r="Y12" s="21">
        <f t="shared" si="15"/>
        <v>-6.2500000000000056E-2</v>
      </c>
      <c r="Z12" s="69">
        <f t="shared" si="16"/>
        <v>6.2500000000000056E-2</v>
      </c>
      <c r="AA12" s="25">
        <f t="shared" si="17"/>
        <v>6.2500000000000056E-2</v>
      </c>
      <c r="AB12" s="42"/>
      <c r="AC12" s="43"/>
      <c r="AD12" s="43"/>
      <c r="AE12" s="43"/>
      <c r="AF12" s="45"/>
      <c r="AG12" s="43"/>
      <c r="AH12" s="43"/>
      <c r="AI12" s="44"/>
      <c r="AJ12" s="43"/>
      <c r="AK12" s="45"/>
      <c r="AL12" s="45"/>
      <c r="AM12" s="42"/>
      <c r="AN12" s="42"/>
    </row>
    <row r="13" spans="1:61" ht="15" customHeight="1" thickBot="1">
      <c r="A13" s="38"/>
      <c r="B13" s="215"/>
      <c r="C13" s="264"/>
      <c r="D13" s="27">
        <v>44208</v>
      </c>
      <c r="E13" s="66" t="s">
        <v>39</v>
      </c>
      <c r="F13" s="3">
        <v>0.33333333333333331</v>
      </c>
      <c r="G13" s="3">
        <v>0.8125</v>
      </c>
      <c r="H13" s="3">
        <v>0</v>
      </c>
      <c r="I13" s="5"/>
      <c r="J13" s="5">
        <f t="shared" si="0"/>
        <v>0</v>
      </c>
      <c r="K13" s="21">
        <f t="shared" si="1"/>
        <v>0.45833333333333331</v>
      </c>
      <c r="L13" s="22">
        <f t="shared" si="2"/>
        <v>0.45833333333333331</v>
      </c>
      <c r="M13" s="22">
        <f t="shared" si="3"/>
        <v>-4.1666666666666685E-2</v>
      </c>
      <c r="N13" s="22">
        <f t="shared" si="4"/>
        <v>0</v>
      </c>
      <c r="O13" s="22">
        <f t="shared" si="5"/>
        <v>0.45833333333333331</v>
      </c>
      <c r="P13" s="22">
        <f t="shared" si="6"/>
        <v>0.45833333333333331</v>
      </c>
      <c r="Q13" s="22">
        <f t="shared" si="7"/>
        <v>0.45833333333333331</v>
      </c>
      <c r="R13" s="23">
        <f t="shared" si="8"/>
        <v>0.45833333333333331</v>
      </c>
      <c r="S13" s="16">
        <f t="shared" si="9"/>
        <v>-4.166666666666663E-2</v>
      </c>
      <c r="T13" s="22">
        <f t="shared" si="10"/>
        <v>0</v>
      </c>
      <c r="U13" s="21">
        <f t="shared" si="11"/>
        <v>2.083333333333337E-2</v>
      </c>
      <c r="V13" s="22">
        <f t="shared" si="12"/>
        <v>2.083333333333337E-2</v>
      </c>
      <c r="W13" s="24">
        <f t="shared" si="13"/>
        <v>2.083333333333337E-2</v>
      </c>
      <c r="X13" s="21">
        <f t="shared" si="14"/>
        <v>2.083333333333337E-2</v>
      </c>
      <c r="Y13" s="21">
        <f t="shared" si="15"/>
        <v>-2.083333333333337E-2</v>
      </c>
      <c r="Z13" s="69">
        <f t="shared" si="16"/>
        <v>2.083333333333337E-2</v>
      </c>
      <c r="AA13" s="25">
        <f t="shared" si="17"/>
        <v>2.083333333333337E-2</v>
      </c>
      <c r="AB13" s="42"/>
      <c r="AC13" s="43"/>
      <c r="AD13" s="43"/>
      <c r="AE13" s="43"/>
      <c r="AF13" s="45"/>
      <c r="AG13" s="46"/>
      <c r="AH13" s="43"/>
      <c r="AI13" s="44"/>
      <c r="AJ13" s="43"/>
      <c r="AK13" s="45"/>
      <c r="AL13" s="45"/>
      <c r="AM13" s="43"/>
      <c r="AN13" s="43"/>
    </row>
    <row r="14" spans="1:61" ht="15.75" customHeight="1" thickBot="1">
      <c r="A14" s="38"/>
      <c r="B14" s="215"/>
      <c r="C14" s="264"/>
      <c r="D14" s="27">
        <v>44209</v>
      </c>
      <c r="E14" s="66" t="s">
        <v>39</v>
      </c>
      <c r="F14" s="3">
        <v>0.33333333333333331</v>
      </c>
      <c r="G14" s="3">
        <v>0.8125</v>
      </c>
      <c r="H14" s="3">
        <v>0</v>
      </c>
      <c r="I14" s="5"/>
      <c r="J14" s="5">
        <f t="shared" si="0"/>
        <v>0</v>
      </c>
      <c r="K14" s="21">
        <f t="shared" si="1"/>
        <v>0.45833333333333331</v>
      </c>
      <c r="L14" s="22">
        <f t="shared" si="2"/>
        <v>0.45833333333333331</v>
      </c>
      <c r="M14" s="22">
        <f t="shared" si="3"/>
        <v>-4.1666666666666685E-2</v>
      </c>
      <c r="N14" s="22">
        <f t="shared" si="4"/>
        <v>0</v>
      </c>
      <c r="O14" s="22">
        <f t="shared" si="5"/>
        <v>0.45833333333333331</v>
      </c>
      <c r="P14" s="22">
        <f t="shared" si="6"/>
        <v>0.45833333333333331</v>
      </c>
      <c r="Q14" s="22">
        <f t="shared" si="7"/>
        <v>0.45833333333333331</v>
      </c>
      <c r="R14" s="23">
        <f t="shared" si="8"/>
        <v>0.45833333333333331</v>
      </c>
      <c r="S14" s="16">
        <f t="shared" si="9"/>
        <v>-4.166666666666663E-2</v>
      </c>
      <c r="T14" s="22">
        <f t="shared" si="10"/>
        <v>0</v>
      </c>
      <c r="U14" s="21">
        <f t="shared" si="11"/>
        <v>2.083333333333337E-2</v>
      </c>
      <c r="V14" s="22">
        <f t="shared" si="12"/>
        <v>2.083333333333337E-2</v>
      </c>
      <c r="W14" s="24">
        <f t="shared" si="13"/>
        <v>2.083333333333337E-2</v>
      </c>
      <c r="X14" s="21">
        <f t="shared" si="14"/>
        <v>2.083333333333337E-2</v>
      </c>
      <c r="Y14" s="21">
        <f t="shared" si="15"/>
        <v>-2.083333333333337E-2</v>
      </c>
      <c r="Z14" s="69">
        <f t="shared" si="16"/>
        <v>2.083333333333337E-2</v>
      </c>
      <c r="AA14" s="25">
        <f t="shared" si="17"/>
        <v>2.083333333333337E-2</v>
      </c>
      <c r="AB14" s="42"/>
      <c r="AC14" s="43"/>
      <c r="AD14" s="43"/>
      <c r="AE14" s="43"/>
      <c r="AF14" s="45"/>
      <c r="AG14" s="43"/>
      <c r="AH14" s="43"/>
      <c r="AI14" s="44"/>
      <c r="AJ14" s="43"/>
      <c r="AK14" s="45"/>
      <c r="AL14" s="45"/>
      <c r="AM14" s="43"/>
      <c r="AN14" s="43"/>
    </row>
    <row r="15" spans="1:61" ht="15" customHeight="1" thickBot="1">
      <c r="B15" s="215"/>
      <c r="C15" s="264"/>
      <c r="D15" s="27">
        <v>44210</v>
      </c>
      <c r="E15" s="66" t="s">
        <v>39</v>
      </c>
      <c r="F15" s="3">
        <v>0.33333333333333331</v>
      </c>
      <c r="G15" s="3">
        <v>0.8125</v>
      </c>
      <c r="H15" s="3">
        <v>0</v>
      </c>
      <c r="I15" s="5"/>
      <c r="J15" s="5">
        <f t="shared" si="0"/>
        <v>0</v>
      </c>
      <c r="K15" s="21">
        <f t="shared" si="1"/>
        <v>0.45833333333333331</v>
      </c>
      <c r="L15" s="22">
        <f t="shared" si="2"/>
        <v>0.45833333333333331</v>
      </c>
      <c r="M15" s="22">
        <f t="shared" si="3"/>
        <v>-4.1666666666666685E-2</v>
      </c>
      <c r="N15" s="22">
        <f t="shared" si="4"/>
        <v>0</v>
      </c>
      <c r="O15" s="22">
        <f t="shared" si="5"/>
        <v>0.45833333333333331</v>
      </c>
      <c r="P15" s="22">
        <f t="shared" si="6"/>
        <v>0.45833333333333331</v>
      </c>
      <c r="Q15" s="22">
        <f t="shared" si="7"/>
        <v>0.45833333333333331</v>
      </c>
      <c r="R15" s="23">
        <f t="shared" si="8"/>
        <v>0.45833333333333331</v>
      </c>
      <c r="S15" s="16">
        <f>($AB$5-F15)</f>
        <v>-4.166666666666663E-2</v>
      </c>
      <c r="T15" s="22">
        <f t="shared" si="10"/>
        <v>0</v>
      </c>
      <c r="U15" s="21">
        <f t="shared" si="11"/>
        <v>2.083333333333337E-2</v>
      </c>
      <c r="V15" s="22">
        <f t="shared" si="12"/>
        <v>2.083333333333337E-2</v>
      </c>
      <c r="W15" s="24">
        <f t="shared" si="13"/>
        <v>2.083333333333337E-2</v>
      </c>
      <c r="X15" s="21">
        <f t="shared" si="14"/>
        <v>2.083333333333337E-2</v>
      </c>
      <c r="Y15" s="21">
        <f t="shared" si="15"/>
        <v>-2.083333333333337E-2</v>
      </c>
      <c r="Z15" s="69">
        <f t="shared" si="16"/>
        <v>2.083333333333337E-2</v>
      </c>
      <c r="AA15" s="25">
        <f t="shared" si="17"/>
        <v>2.083333333333337E-2</v>
      </c>
      <c r="AB15" s="42"/>
      <c r="AC15" s="43"/>
      <c r="AD15" s="43"/>
      <c r="AE15" s="43"/>
      <c r="AF15" s="45"/>
      <c r="AG15" s="43"/>
      <c r="AH15" s="43"/>
      <c r="AI15" s="44"/>
      <c r="AJ15" s="43"/>
      <c r="AK15" s="45"/>
      <c r="AL15" s="45"/>
      <c r="AM15" s="43"/>
      <c r="AN15" s="43"/>
    </row>
    <row r="16" spans="1:61" ht="15" customHeight="1" thickBot="1">
      <c r="B16" s="28" t="s">
        <v>9</v>
      </c>
      <c r="C16" s="264"/>
      <c r="D16" s="27">
        <v>44211</v>
      </c>
      <c r="E16" s="66" t="s">
        <v>39</v>
      </c>
      <c r="F16" s="3">
        <v>0.33333333333333331</v>
      </c>
      <c r="G16" s="3">
        <v>0.8125</v>
      </c>
      <c r="H16" s="3">
        <v>0</v>
      </c>
      <c r="I16" s="5"/>
      <c r="J16" s="5">
        <f t="shared" si="0"/>
        <v>0</v>
      </c>
      <c r="K16" s="21">
        <f t="shared" si="1"/>
        <v>0.45833333333333331</v>
      </c>
      <c r="L16" s="22">
        <f t="shared" si="2"/>
        <v>0.45833333333333331</v>
      </c>
      <c r="M16" s="22">
        <f t="shared" si="3"/>
        <v>-4.1666666666666685E-2</v>
      </c>
      <c r="N16" s="22">
        <f t="shared" si="4"/>
        <v>0</v>
      </c>
      <c r="O16" s="22">
        <f t="shared" si="5"/>
        <v>0.45833333333333331</v>
      </c>
      <c r="P16" s="22">
        <f t="shared" si="6"/>
        <v>0.45833333333333331</v>
      </c>
      <c r="Q16" s="22">
        <f t="shared" si="7"/>
        <v>0.45833333333333331</v>
      </c>
      <c r="R16" s="23">
        <f t="shared" si="8"/>
        <v>0.45833333333333331</v>
      </c>
      <c r="S16" s="16">
        <f t="shared" ref="S16:S79" si="18">($AB$5-F16)</f>
        <v>-4.166666666666663E-2</v>
      </c>
      <c r="T16" s="22">
        <f t="shared" si="10"/>
        <v>0</v>
      </c>
      <c r="U16" s="21">
        <f t="shared" si="11"/>
        <v>2.083333333333337E-2</v>
      </c>
      <c r="V16" s="22">
        <f t="shared" si="12"/>
        <v>2.083333333333337E-2</v>
      </c>
      <c r="W16" s="24">
        <f t="shared" si="13"/>
        <v>2.083333333333337E-2</v>
      </c>
      <c r="X16" s="21">
        <f t="shared" si="14"/>
        <v>2.083333333333337E-2</v>
      </c>
      <c r="Y16" s="21">
        <f t="shared" si="15"/>
        <v>-2.083333333333337E-2</v>
      </c>
      <c r="Z16" s="69">
        <f t="shared" si="16"/>
        <v>2.083333333333337E-2</v>
      </c>
      <c r="AA16" s="25">
        <f t="shared" si="17"/>
        <v>2.083333333333337E-2</v>
      </c>
      <c r="AB16" s="42"/>
      <c r="AC16" s="43"/>
      <c r="AD16" s="43"/>
      <c r="AE16" s="43"/>
      <c r="AF16" s="45"/>
      <c r="AG16" s="43"/>
      <c r="AH16" s="43"/>
      <c r="AI16" s="44"/>
      <c r="AJ16" s="43"/>
      <c r="AK16" s="45"/>
      <c r="AL16" s="45"/>
      <c r="AM16" s="43"/>
      <c r="AN16" s="43"/>
    </row>
    <row r="17" spans="2:40" ht="15" customHeight="1" thickBot="1">
      <c r="B17" s="215">
        <f>SUM(AA2:AA32)</f>
        <v>4.7500000000000009</v>
      </c>
      <c r="C17" s="264"/>
      <c r="D17" s="20">
        <v>44212</v>
      </c>
      <c r="E17" s="66" t="s">
        <v>39</v>
      </c>
      <c r="F17" s="3">
        <v>0.33333333333333331</v>
      </c>
      <c r="G17" s="3">
        <v>0.8125</v>
      </c>
      <c r="H17" s="3">
        <v>0</v>
      </c>
      <c r="I17" s="5">
        <f>(O17+X17)</f>
        <v>0.47916666666666669</v>
      </c>
      <c r="J17" s="5">
        <f t="shared" si="0"/>
        <v>0.47916666666666669</v>
      </c>
      <c r="K17" s="21">
        <f t="shared" si="1"/>
        <v>0.45833333333333331</v>
      </c>
      <c r="L17" s="22">
        <f t="shared" si="2"/>
        <v>0.45833333333333331</v>
      </c>
      <c r="M17" s="22">
        <f t="shared" si="3"/>
        <v>-4.1666666666666685E-2</v>
      </c>
      <c r="N17" s="22">
        <f t="shared" si="4"/>
        <v>0</v>
      </c>
      <c r="O17" s="22">
        <f t="shared" si="5"/>
        <v>0.45833333333333331</v>
      </c>
      <c r="P17" s="22">
        <f t="shared" si="6"/>
        <v>-2.083333333333337E-2</v>
      </c>
      <c r="Q17" s="22">
        <f t="shared" si="7"/>
        <v>0</v>
      </c>
      <c r="R17" s="23">
        <f t="shared" si="8"/>
        <v>0</v>
      </c>
      <c r="S17" s="16">
        <f t="shared" si="18"/>
        <v>-4.166666666666663E-2</v>
      </c>
      <c r="T17" s="22">
        <f t="shared" si="10"/>
        <v>0</v>
      </c>
      <c r="U17" s="21">
        <f t="shared" si="11"/>
        <v>2.083333333333337E-2</v>
      </c>
      <c r="V17" s="22">
        <f t="shared" si="12"/>
        <v>2.083333333333337E-2</v>
      </c>
      <c r="W17" s="24">
        <f t="shared" si="13"/>
        <v>2.083333333333337E-2</v>
      </c>
      <c r="X17" s="21">
        <f t="shared" si="14"/>
        <v>2.083333333333337E-2</v>
      </c>
      <c r="Y17" s="21">
        <f t="shared" si="15"/>
        <v>0.45833333333333331</v>
      </c>
      <c r="Z17" s="69">
        <f t="shared" si="16"/>
        <v>0.45833333333333331</v>
      </c>
      <c r="AA17" s="25">
        <f t="shared" si="17"/>
        <v>0.45833333333333331</v>
      </c>
      <c r="AB17" s="42"/>
      <c r="AC17" s="43"/>
      <c r="AD17" s="43"/>
      <c r="AE17" s="43"/>
      <c r="AF17" s="43"/>
      <c r="AG17" s="43"/>
      <c r="AH17" s="43"/>
      <c r="AI17" s="44"/>
      <c r="AJ17" s="43"/>
      <c r="AK17" s="45"/>
      <c r="AL17" s="45"/>
      <c r="AM17" s="43"/>
      <c r="AN17" s="43"/>
    </row>
    <row r="18" spans="2:40" ht="15" customHeight="1" thickBot="1">
      <c r="B18" s="215"/>
      <c r="C18" s="264"/>
      <c r="D18" s="20">
        <v>44213</v>
      </c>
      <c r="E18" s="66" t="s">
        <v>39</v>
      </c>
      <c r="F18" s="3">
        <v>0.33333333333333331</v>
      </c>
      <c r="G18" s="3">
        <v>0.8125</v>
      </c>
      <c r="H18" s="3">
        <v>0</v>
      </c>
      <c r="I18" s="5">
        <f>(O18+X18)</f>
        <v>0.47916666666666669</v>
      </c>
      <c r="J18" s="5">
        <f t="shared" si="0"/>
        <v>0.47916666666666669</v>
      </c>
      <c r="K18" s="21">
        <f t="shared" si="1"/>
        <v>0.45833333333333331</v>
      </c>
      <c r="L18" s="22">
        <f t="shared" si="2"/>
        <v>0.45833333333333331</v>
      </c>
      <c r="M18" s="22">
        <f t="shared" si="3"/>
        <v>-4.1666666666666685E-2</v>
      </c>
      <c r="N18" s="22">
        <f t="shared" si="4"/>
        <v>0</v>
      </c>
      <c r="O18" s="22">
        <f t="shared" si="5"/>
        <v>0.45833333333333331</v>
      </c>
      <c r="P18" s="22">
        <f t="shared" si="6"/>
        <v>-2.083333333333337E-2</v>
      </c>
      <c r="Q18" s="22">
        <f t="shared" si="7"/>
        <v>0</v>
      </c>
      <c r="R18" s="23">
        <f t="shared" si="8"/>
        <v>0</v>
      </c>
      <c r="S18" s="16">
        <f t="shared" si="18"/>
        <v>-4.166666666666663E-2</v>
      </c>
      <c r="T18" s="22">
        <f t="shared" si="10"/>
        <v>0</v>
      </c>
      <c r="U18" s="21">
        <f t="shared" si="11"/>
        <v>2.083333333333337E-2</v>
      </c>
      <c r="V18" s="22">
        <f t="shared" si="12"/>
        <v>2.083333333333337E-2</v>
      </c>
      <c r="W18" s="24">
        <f t="shared" si="13"/>
        <v>2.083333333333337E-2</v>
      </c>
      <c r="X18" s="21">
        <f t="shared" si="14"/>
        <v>2.083333333333337E-2</v>
      </c>
      <c r="Y18" s="21">
        <f t="shared" si="15"/>
        <v>0.45833333333333331</v>
      </c>
      <c r="Z18" s="69">
        <f t="shared" si="16"/>
        <v>0.45833333333333331</v>
      </c>
      <c r="AA18" s="25">
        <f t="shared" si="17"/>
        <v>0.45833333333333331</v>
      </c>
      <c r="AB18" s="43"/>
      <c r="AD18" s="43"/>
      <c r="AE18" s="43"/>
      <c r="AF18" s="43"/>
      <c r="AG18" s="43"/>
      <c r="AH18" s="43"/>
      <c r="AI18" s="44"/>
      <c r="AJ18" s="43"/>
      <c r="AK18" s="45"/>
      <c r="AL18" s="45"/>
      <c r="AM18" s="43"/>
      <c r="AN18" s="43"/>
    </row>
    <row r="19" spans="2:40" ht="15" customHeight="1" thickBot="1">
      <c r="B19" s="215"/>
      <c r="C19" s="264"/>
      <c r="D19" s="27">
        <v>44214</v>
      </c>
      <c r="E19" s="66" t="s">
        <v>39</v>
      </c>
      <c r="F19" s="3">
        <v>0.25</v>
      </c>
      <c r="G19" s="3">
        <v>0.8125</v>
      </c>
      <c r="H19" s="3">
        <v>0</v>
      </c>
      <c r="I19" s="5"/>
      <c r="J19" s="5">
        <f t="shared" si="0"/>
        <v>0</v>
      </c>
      <c r="K19" s="21">
        <f t="shared" si="1"/>
        <v>0.49999999999999994</v>
      </c>
      <c r="L19" s="22">
        <f t="shared" si="2"/>
        <v>0.49999999999999994</v>
      </c>
      <c r="M19" s="22">
        <f t="shared" si="3"/>
        <v>-5.5511151231257827E-17</v>
      </c>
      <c r="N19" s="22">
        <f t="shared" si="4"/>
        <v>0</v>
      </c>
      <c r="O19" s="22">
        <f t="shared" si="5"/>
        <v>0.49999999999999994</v>
      </c>
      <c r="P19" s="22">
        <f t="shared" si="6"/>
        <v>0.49999999999999994</v>
      </c>
      <c r="Q19" s="22">
        <f t="shared" si="7"/>
        <v>0.49999999999999994</v>
      </c>
      <c r="R19" s="23">
        <f t="shared" si="8"/>
        <v>0.49999999999999994</v>
      </c>
      <c r="S19" s="16">
        <f t="shared" si="18"/>
        <v>4.1666666666666685E-2</v>
      </c>
      <c r="T19" s="22">
        <f t="shared" si="10"/>
        <v>4.1666666666666685E-2</v>
      </c>
      <c r="U19" s="21">
        <f t="shared" si="11"/>
        <v>2.083333333333337E-2</v>
      </c>
      <c r="V19" s="22">
        <f t="shared" si="12"/>
        <v>2.083333333333337E-2</v>
      </c>
      <c r="W19" s="24">
        <f t="shared" si="13"/>
        <v>6.2500000000000056E-2</v>
      </c>
      <c r="X19" s="21">
        <f t="shared" si="14"/>
        <v>6.2500000000000056E-2</v>
      </c>
      <c r="Y19" s="21">
        <f t="shared" si="15"/>
        <v>-6.2500000000000056E-2</v>
      </c>
      <c r="Z19" s="69">
        <f t="shared" si="16"/>
        <v>6.2500000000000056E-2</v>
      </c>
      <c r="AA19" s="25">
        <f t="shared" si="17"/>
        <v>6.2500000000000056E-2</v>
      </c>
      <c r="AB19" s="42"/>
      <c r="AC19" s="43"/>
      <c r="AD19" s="43"/>
      <c r="AE19" s="43"/>
      <c r="AF19" s="45"/>
      <c r="AG19" s="43"/>
      <c r="AH19" s="43"/>
      <c r="AI19" s="44"/>
      <c r="AJ19" s="43"/>
      <c r="AK19" s="45"/>
      <c r="AL19" s="45"/>
    </row>
    <row r="20" spans="2:40" ht="15" customHeight="1" thickBot="1">
      <c r="B20" s="215"/>
      <c r="C20" s="264"/>
      <c r="D20" s="27">
        <v>44215</v>
      </c>
      <c r="E20" s="66" t="s">
        <v>39</v>
      </c>
      <c r="F20" s="3">
        <v>0.33333333333333331</v>
      </c>
      <c r="G20" s="3">
        <v>0.8125</v>
      </c>
      <c r="H20" s="3">
        <v>0</v>
      </c>
      <c r="I20" s="5"/>
      <c r="J20" s="5">
        <f t="shared" si="0"/>
        <v>0</v>
      </c>
      <c r="K20" s="21">
        <f t="shared" si="1"/>
        <v>0.45833333333333331</v>
      </c>
      <c r="L20" s="22">
        <f t="shared" si="2"/>
        <v>0.45833333333333331</v>
      </c>
      <c r="M20" s="22">
        <f t="shared" si="3"/>
        <v>-4.1666666666666685E-2</v>
      </c>
      <c r="N20" s="22">
        <f t="shared" si="4"/>
        <v>0</v>
      </c>
      <c r="O20" s="22">
        <f t="shared" si="5"/>
        <v>0.45833333333333331</v>
      </c>
      <c r="P20" s="22">
        <f t="shared" si="6"/>
        <v>0.45833333333333331</v>
      </c>
      <c r="Q20" s="22">
        <f t="shared" si="7"/>
        <v>0.45833333333333331</v>
      </c>
      <c r="R20" s="23">
        <f t="shared" si="8"/>
        <v>0.45833333333333331</v>
      </c>
      <c r="S20" s="16">
        <f t="shared" si="18"/>
        <v>-4.166666666666663E-2</v>
      </c>
      <c r="T20" s="22">
        <f t="shared" si="10"/>
        <v>0</v>
      </c>
      <c r="U20" s="21">
        <f t="shared" si="11"/>
        <v>2.083333333333337E-2</v>
      </c>
      <c r="V20" s="22">
        <f t="shared" si="12"/>
        <v>2.083333333333337E-2</v>
      </c>
      <c r="W20" s="24">
        <f t="shared" si="13"/>
        <v>2.083333333333337E-2</v>
      </c>
      <c r="X20" s="21">
        <f t="shared" si="14"/>
        <v>2.083333333333337E-2</v>
      </c>
      <c r="Y20" s="21">
        <f t="shared" si="15"/>
        <v>-2.083333333333337E-2</v>
      </c>
      <c r="Z20" s="69">
        <f t="shared" si="16"/>
        <v>2.083333333333337E-2</v>
      </c>
      <c r="AA20" s="25">
        <f t="shared" si="17"/>
        <v>2.083333333333337E-2</v>
      </c>
      <c r="AB20" s="42"/>
      <c r="AC20" s="43"/>
      <c r="AD20" s="43"/>
      <c r="AE20" s="43"/>
      <c r="AF20" s="45"/>
      <c r="AG20" s="46"/>
      <c r="AH20" s="43"/>
      <c r="AI20" s="44"/>
      <c r="AJ20" s="43"/>
      <c r="AK20" s="45"/>
      <c r="AL20" s="45"/>
      <c r="AM20" s="42"/>
      <c r="AN20" s="42"/>
    </row>
    <row r="21" spans="2:40" ht="15" customHeight="1" thickBot="1">
      <c r="B21" s="215"/>
      <c r="C21" s="264"/>
      <c r="D21" s="27">
        <v>44216</v>
      </c>
      <c r="E21" s="66" t="s">
        <v>39</v>
      </c>
      <c r="F21" s="3">
        <v>0.33333333333333331</v>
      </c>
      <c r="G21" s="3">
        <v>0.8125</v>
      </c>
      <c r="H21" s="3">
        <v>0</v>
      </c>
      <c r="I21" s="5"/>
      <c r="J21" s="5">
        <f t="shared" si="0"/>
        <v>0</v>
      </c>
      <c r="K21" s="21">
        <f t="shared" si="1"/>
        <v>0.45833333333333331</v>
      </c>
      <c r="L21" s="22">
        <f t="shared" si="2"/>
        <v>0.45833333333333331</v>
      </c>
      <c r="M21" s="22">
        <f t="shared" si="3"/>
        <v>-4.1666666666666685E-2</v>
      </c>
      <c r="N21" s="22">
        <f t="shared" si="4"/>
        <v>0</v>
      </c>
      <c r="O21" s="22">
        <f t="shared" si="5"/>
        <v>0.45833333333333331</v>
      </c>
      <c r="P21" s="22">
        <f t="shared" si="6"/>
        <v>0.45833333333333331</v>
      </c>
      <c r="Q21" s="22">
        <f t="shared" si="7"/>
        <v>0.45833333333333331</v>
      </c>
      <c r="R21" s="23">
        <f t="shared" si="8"/>
        <v>0.45833333333333331</v>
      </c>
      <c r="S21" s="16">
        <f t="shared" si="18"/>
        <v>-4.166666666666663E-2</v>
      </c>
      <c r="T21" s="22">
        <f t="shared" si="10"/>
        <v>0</v>
      </c>
      <c r="U21" s="21">
        <f t="shared" si="11"/>
        <v>2.083333333333337E-2</v>
      </c>
      <c r="V21" s="22">
        <f t="shared" si="12"/>
        <v>2.083333333333337E-2</v>
      </c>
      <c r="W21" s="24">
        <f t="shared" si="13"/>
        <v>2.083333333333337E-2</v>
      </c>
      <c r="X21" s="21">
        <f t="shared" si="14"/>
        <v>2.083333333333337E-2</v>
      </c>
      <c r="Y21" s="21">
        <f t="shared" si="15"/>
        <v>-2.083333333333337E-2</v>
      </c>
      <c r="Z21" s="69">
        <f t="shared" si="16"/>
        <v>2.083333333333337E-2</v>
      </c>
      <c r="AA21" s="25">
        <f t="shared" si="17"/>
        <v>2.083333333333337E-2</v>
      </c>
      <c r="AB21" s="42"/>
      <c r="AC21" s="43"/>
      <c r="AD21" s="43"/>
      <c r="AE21" s="43"/>
      <c r="AF21" s="45"/>
      <c r="AG21" s="43"/>
      <c r="AH21" s="43"/>
      <c r="AI21" s="44"/>
      <c r="AJ21" s="43"/>
      <c r="AK21" s="45"/>
      <c r="AL21" s="45"/>
      <c r="AM21" s="43"/>
      <c r="AN21" s="43"/>
    </row>
    <row r="22" spans="2:40" ht="15" customHeight="1" thickBot="1">
      <c r="B22" s="215"/>
      <c r="C22" s="264"/>
      <c r="D22" s="27">
        <v>44217</v>
      </c>
      <c r="E22" s="66" t="s">
        <v>39</v>
      </c>
      <c r="F22" s="3">
        <v>0.33333333333333331</v>
      </c>
      <c r="G22" s="3">
        <v>0.8125</v>
      </c>
      <c r="H22" s="3">
        <v>0</v>
      </c>
      <c r="I22" s="5"/>
      <c r="J22" s="5">
        <f t="shared" si="0"/>
        <v>0</v>
      </c>
      <c r="K22" s="21">
        <f t="shared" si="1"/>
        <v>0.45833333333333331</v>
      </c>
      <c r="L22" s="22">
        <f t="shared" si="2"/>
        <v>0.45833333333333331</v>
      </c>
      <c r="M22" s="22">
        <f t="shared" si="3"/>
        <v>-4.1666666666666685E-2</v>
      </c>
      <c r="N22" s="22">
        <f t="shared" si="4"/>
        <v>0</v>
      </c>
      <c r="O22" s="22">
        <f t="shared" si="5"/>
        <v>0.45833333333333331</v>
      </c>
      <c r="P22" s="22">
        <f t="shared" si="6"/>
        <v>0.45833333333333331</v>
      </c>
      <c r="Q22" s="22">
        <f t="shared" si="7"/>
        <v>0.45833333333333331</v>
      </c>
      <c r="R22" s="23">
        <f t="shared" si="8"/>
        <v>0.45833333333333331</v>
      </c>
      <c r="S22" s="16">
        <f t="shared" si="18"/>
        <v>-4.166666666666663E-2</v>
      </c>
      <c r="T22" s="22">
        <f t="shared" si="10"/>
        <v>0</v>
      </c>
      <c r="U22" s="21">
        <f t="shared" si="11"/>
        <v>2.083333333333337E-2</v>
      </c>
      <c r="V22" s="22">
        <f t="shared" si="12"/>
        <v>2.083333333333337E-2</v>
      </c>
      <c r="W22" s="24">
        <f t="shared" si="13"/>
        <v>2.083333333333337E-2</v>
      </c>
      <c r="X22" s="21">
        <f t="shared" si="14"/>
        <v>2.083333333333337E-2</v>
      </c>
      <c r="Y22" s="21">
        <f t="shared" si="15"/>
        <v>-2.083333333333337E-2</v>
      </c>
      <c r="Z22" s="69">
        <f t="shared" si="16"/>
        <v>2.083333333333337E-2</v>
      </c>
      <c r="AA22" s="25">
        <f t="shared" si="17"/>
        <v>2.083333333333337E-2</v>
      </c>
      <c r="AB22" s="42"/>
      <c r="AC22" s="43"/>
      <c r="AD22" s="43"/>
      <c r="AE22" s="43"/>
      <c r="AF22" s="45"/>
      <c r="AG22" s="43"/>
      <c r="AH22" s="43"/>
      <c r="AI22" s="44"/>
      <c r="AJ22" s="43"/>
      <c r="AK22" s="45"/>
      <c r="AL22" s="45"/>
      <c r="AM22" s="43"/>
      <c r="AN22" s="43"/>
    </row>
    <row r="23" spans="2:40" ht="15" customHeight="1" thickBot="1">
      <c r="B23" s="215"/>
      <c r="C23" s="264"/>
      <c r="D23" s="27">
        <v>44218</v>
      </c>
      <c r="E23" s="66" t="s">
        <v>39</v>
      </c>
      <c r="F23" s="3">
        <v>0.33333333333333331</v>
      </c>
      <c r="G23" s="3">
        <v>0.8125</v>
      </c>
      <c r="H23" s="3">
        <v>0</v>
      </c>
      <c r="I23" s="5"/>
      <c r="J23" s="5">
        <f t="shared" si="0"/>
        <v>0</v>
      </c>
      <c r="K23" s="21">
        <f t="shared" si="1"/>
        <v>0.45833333333333331</v>
      </c>
      <c r="L23" s="22">
        <f t="shared" si="2"/>
        <v>0.45833333333333331</v>
      </c>
      <c r="M23" s="22">
        <f t="shared" si="3"/>
        <v>-4.1666666666666685E-2</v>
      </c>
      <c r="N23" s="22">
        <f t="shared" si="4"/>
        <v>0</v>
      </c>
      <c r="O23" s="22">
        <f t="shared" si="5"/>
        <v>0.45833333333333331</v>
      </c>
      <c r="P23" s="22">
        <f t="shared" si="6"/>
        <v>0.45833333333333331</v>
      </c>
      <c r="Q23" s="22">
        <f t="shared" si="7"/>
        <v>0.45833333333333331</v>
      </c>
      <c r="R23" s="23">
        <f t="shared" si="8"/>
        <v>0.45833333333333331</v>
      </c>
      <c r="S23" s="16">
        <f t="shared" si="18"/>
        <v>-4.166666666666663E-2</v>
      </c>
      <c r="T23" s="22">
        <f t="shared" si="10"/>
        <v>0</v>
      </c>
      <c r="U23" s="21">
        <f t="shared" si="11"/>
        <v>2.083333333333337E-2</v>
      </c>
      <c r="V23" s="22">
        <f t="shared" si="12"/>
        <v>2.083333333333337E-2</v>
      </c>
      <c r="W23" s="24">
        <f t="shared" si="13"/>
        <v>2.083333333333337E-2</v>
      </c>
      <c r="X23" s="21">
        <f t="shared" si="14"/>
        <v>2.083333333333337E-2</v>
      </c>
      <c r="Y23" s="21">
        <f t="shared" si="15"/>
        <v>-2.083333333333337E-2</v>
      </c>
      <c r="Z23" s="69">
        <f t="shared" si="16"/>
        <v>2.083333333333337E-2</v>
      </c>
      <c r="AA23" s="25">
        <f t="shared" si="17"/>
        <v>2.083333333333337E-2</v>
      </c>
      <c r="AB23" s="42"/>
      <c r="AC23" s="43"/>
      <c r="AD23" s="43"/>
      <c r="AE23" s="43"/>
      <c r="AF23" s="45"/>
      <c r="AG23" s="43"/>
      <c r="AH23" s="43"/>
      <c r="AI23" s="44"/>
      <c r="AJ23" s="43"/>
      <c r="AK23" s="45"/>
      <c r="AL23" s="45"/>
      <c r="AM23" s="43"/>
      <c r="AN23" s="43"/>
    </row>
    <row r="24" spans="2:40" ht="15" customHeight="1" thickBot="1">
      <c r="B24" s="215"/>
      <c r="C24" s="264"/>
      <c r="D24" s="20">
        <v>44219</v>
      </c>
      <c r="E24" s="66" t="s">
        <v>40</v>
      </c>
      <c r="F24" s="3">
        <v>0.33333333333333331</v>
      </c>
      <c r="G24" s="3">
        <v>0.8125</v>
      </c>
      <c r="H24" s="3">
        <v>0</v>
      </c>
      <c r="I24" s="5">
        <f>(O24+X24)</f>
        <v>0.47916666666666669</v>
      </c>
      <c r="J24" s="5">
        <f t="shared" si="0"/>
        <v>0.47916666666666669</v>
      </c>
      <c r="K24" s="21">
        <f t="shared" si="1"/>
        <v>0.45833333333333331</v>
      </c>
      <c r="L24" s="22">
        <f t="shared" si="2"/>
        <v>0.45833333333333331</v>
      </c>
      <c r="M24" s="22">
        <f t="shared" si="3"/>
        <v>-4.1666666666666685E-2</v>
      </c>
      <c r="N24" s="22">
        <f t="shared" si="4"/>
        <v>0</v>
      </c>
      <c r="O24" s="22">
        <f t="shared" si="5"/>
        <v>0.45833333333333331</v>
      </c>
      <c r="P24" s="22">
        <f t="shared" si="6"/>
        <v>-2.083333333333337E-2</v>
      </c>
      <c r="Q24" s="22">
        <f t="shared" si="7"/>
        <v>0</v>
      </c>
      <c r="R24" s="23">
        <f t="shared" si="8"/>
        <v>0</v>
      </c>
      <c r="S24" s="16">
        <f t="shared" si="18"/>
        <v>-4.166666666666663E-2</v>
      </c>
      <c r="T24" s="22">
        <f t="shared" si="10"/>
        <v>0</v>
      </c>
      <c r="U24" s="21">
        <f t="shared" si="11"/>
        <v>2.083333333333337E-2</v>
      </c>
      <c r="V24" s="22">
        <f t="shared" si="12"/>
        <v>2.083333333333337E-2</v>
      </c>
      <c r="W24" s="24">
        <f t="shared" si="13"/>
        <v>2.083333333333337E-2</v>
      </c>
      <c r="X24" s="21">
        <f t="shared" si="14"/>
        <v>2.083333333333337E-2</v>
      </c>
      <c r="Y24" s="21">
        <f t="shared" si="15"/>
        <v>0.45833333333333331</v>
      </c>
      <c r="Z24" s="69">
        <f t="shared" si="16"/>
        <v>0.45833333333333331</v>
      </c>
      <c r="AA24" s="25">
        <f t="shared" si="17"/>
        <v>0</v>
      </c>
      <c r="AB24" s="42"/>
      <c r="AC24" s="43"/>
      <c r="AD24" s="43"/>
      <c r="AE24" s="43"/>
      <c r="AF24" s="43"/>
      <c r="AG24" s="43"/>
      <c r="AH24" s="43"/>
      <c r="AI24" s="44"/>
      <c r="AJ24" s="43"/>
      <c r="AK24" s="45"/>
      <c r="AL24" s="45"/>
      <c r="AM24" s="43"/>
      <c r="AN24" s="43"/>
    </row>
    <row r="25" spans="2:40" ht="15" customHeight="1" thickBot="1">
      <c r="B25" s="215"/>
      <c r="C25" s="264"/>
      <c r="D25" s="20">
        <v>44220</v>
      </c>
      <c r="E25" s="66" t="s">
        <v>39</v>
      </c>
      <c r="F25" s="3">
        <v>0.33333333333333331</v>
      </c>
      <c r="G25" s="3">
        <v>0.8125</v>
      </c>
      <c r="H25" s="3">
        <v>0</v>
      </c>
      <c r="I25" s="5">
        <f>(O25+X25)</f>
        <v>0.47916666666666669</v>
      </c>
      <c r="J25" s="5">
        <f t="shared" si="0"/>
        <v>0.47916666666666669</v>
      </c>
      <c r="K25" s="21">
        <f t="shared" si="1"/>
        <v>0.45833333333333331</v>
      </c>
      <c r="L25" s="22">
        <f t="shared" si="2"/>
        <v>0.45833333333333331</v>
      </c>
      <c r="M25" s="22">
        <f t="shared" si="3"/>
        <v>-4.1666666666666685E-2</v>
      </c>
      <c r="N25" s="22">
        <f t="shared" si="4"/>
        <v>0</v>
      </c>
      <c r="O25" s="22">
        <f t="shared" si="5"/>
        <v>0.45833333333333331</v>
      </c>
      <c r="P25" s="22">
        <f t="shared" si="6"/>
        <v>-2.083333333333337E-2</v>
      </c>
      <c r="Q25" s="22">
        <f t="shared" si="7"/>
        <v>0</v>
      </c>
      <c r="R25" s="23">
        <f t="shared" si="8"/>
        <v>0</v>
      </c>
      <c r="S25" s="16">
        <f t="shared" si="18"/>
        <v>-4.166666666666663E-2</v>
      </c>
      <c r="T25" s="22">
        <f t="shared" si="10"/>
        <v>0</v>
      </c>
      <c r="U25" s="21">
        <f t="shared" si="11"/>
        <v>2.083333333333337E-2</v>
      </c>
      <c r="V25" s="22">
        <f t="shared" si="12"/>
        <v>2.083333333333337E-2</v>
      </c>
      <c r="W25" s="24">
        <f t="shared" si="13"/>
        <v>2.083333333333337E-2</v>
      </c>
      <c r="X25" s="21">
        <f t="shared" si="14"/>
        <v>2.083333333333337E-2</v>
      </c>
      <c r="Y25" s="21">
        <f t="shared" si="15"/>
        <v>0.45833333333333331</v>
      </c>
      <c r="Z25" s="69">
        <f t="shared" si="16"/>
        <v>0.45833333333333331</v>
      </c>
      <c r="AA25" s="25">
        <f t="shared" si="17"/>
        <v>0.45833333333333331</v>
      </c>
      <c r="AB25" s="43"/>
      <c r="AD25" s="43"/>
      <c r="AE25" s="43"/>
      <c r="AF25" s="43"/>
      <c r="AG25" s="43"/>
      <c r="AH25" s="43"/>
      <c r="AI25" s="44"/>
      <c r="AJ25" s="43"/>
      <c r="AK25" s="45"/>
      <c r="AL25" s="45"/>
      <c r="AM25" s="43"/>
      <c r="AN25" s="43"/>
    </row>
    <row r="26" spans="2:40" ht="15" customHeight="1" thickBot="1">
      <c r="B26" s="215"/>
      <c r="C26" s="264"/>
      <c r="D26" s="27">
        <v>44221</v>
      </c>
      <c r="E26" s="66" t="s">
        <v>40</v>
      </c>
      <c r="F26" s="3">
        <v>0.25</v>
      </c>
      <c r="G26" s="3">
        <v>0.8125</v>
      </c>
      <c r="H26" s="3">
        <v>0</v>
      </c>
      <c r="I26" s="5"/>
      <c r="J26" s="5">
        <f t="shared" si="0"/>
        <v>0</v>
      </c>
      <c r="K26" s="21">
        <f t="shared" si="1"/>
        <v>0.49999999999999994</v>
      </c>
      <c r="L26" s="22">
        <f t="shared" si="2"/>
        <v>0.49999999999999994</v>
      </c>
      <c r="M26" s="22">
        <f t="shared" si="3"/>
        <v>-5.5511151231257827E-17</v>
      </c>
      <c r="N26" s="22">
        <f t="shared" si="4"/>
        <v>0</v>
      </c>
      <c r="O26" s="22">
        <f t="shared" si="5"/>
        <v>0.49999999999999994</v>
      </c>
      <c r="P26" s="22">
        <f t="shared" si="6"/>
        <v>0.49999999999999994</v>
      </c>
      <c r="Q26" s="22">
        <f t="shared" si="7"/>
        <v>0.49999999999999994</v>
      </c>
      <c r="R26" s="23">
        <f t="shared" si="8"/>
        <v>0</v>
      </c>
      <c r="S26" s="16">
        <f t="shared" si="18"/>
        <v>4.1666666666666685E-2</v>
      </c>
      <c r="T26" s="22">
        <f t="shared" si="10"/>
        <v>4.1666666666666685E-2</v>
      </c>
      <c r="U26" s="21">
        <f t="shared" si="11"/>
        <v>2.083333333333337E-2</v>
      </c>
      <c r="V26" s="22">
        <f t="shared" si="12"/>
        <v>2.083333333333337E-2</v>
      </c>
      <c r="W26" s="24">
        <f t="shared" si="13"/>
        <v>6.2500000000000056E-2</v>
      </c>
      <c r="X26" s="21">
        <f t="shared" si="14"/>
        <v>6.2500000000000056E-2</v>
      </c>
      <c r="Y26" s="21">
        <f t="shared" si="15"/>
        <v>-6.2500000000000056E-2</v>
      </c>
      <c r="Z26" s="69">
        <f t="shared" si="16"/>
        <v>6.2500000000000056E-2</v>
      </c>
      <c r="AA26" s="25">
        <f t="shared" si="17"/>
        <v>0</v>
      </c>
      <c r="AB26" s="42"/>
      <c r="AC26" s="43"/>
      <c r="AD26" s="43"/>
      <c r="AE26" s="43"/>
      <c r="AF26" s="45"/>
      <c r="AG26" s="43"/>
      <c r="AH26" s="43"/>
      <c r="AI26" s="44"/>
      <c r="AJ26" s="43"/>
      <c r="AK26" s="45"/>
      <c r="AL26" s="45"/>
      <c r="AM26" s="43"/>
      <c r="AN26" s="43"/>
    </row>
    <row r="27" spans="2:40" ht="15" customHeight="1" thickBot="1">
      <c r="B27" s="215"/>
      <c r="C27" s="264"/>
      <c r="D27" s="27">
        <v>44222</v>
      </c>
      <c r="E27" s="66" t="s">
        <v>39</v>
      </c>
      <c r="F27" s="3">
        <v>0.33333333333333331</v>
      </c>
      <c r="G27" s="3">
        <v>0.8125</v>
      </c>
      <c r="H27" s="3">
        <v>0</v>
      </c>
      <c r="I27" s="5"/>
      <c r="J27" s="5">
        <f t="shared" si="0"/>
        <v>0</v>
      </c>
      <c r="K27" s="21">
        <f t="shared" si="1"/>
        <v>0.45833333333333331</v>
      </c>
      <c r="L27" s="22">
        <f t="shared" si="2"/>
        <v>0.45833333333333331</v>
      </c>
      <c r="M27" s="22">
        <f t="shared" si="3"/>
        <v>-4.1666666666666685E-2</v>
      </c>
      <c r="N27" s="22">
        <f t="shared" si="4"/>
        <v>0</v>
      </c>
      <c r="O27" s="22">
        <f t="shared" si="5"/>
        <v>0.45833333333333331</v>
      </c>
      <c r="P27" s="22">
        <f t="shared" si="6"/>
        <v>0.45833333333333331</v>
      </c>
      <c r="Q27" s="22">
        <f t="shared" si="7"/>
        <v>0.45833333333333331</v>
      </c>
      <c r="R27" s="23">
        <f t="shared" si="8"/>
        <v>0.45833333333333331</v>
      </c>
      <c r="S27" s="16">
        <f t="shared" si="18"/>
        <v>-4.166666666666663E-2</v>
      </c>
      <c r="T27" s="22">
        <f t="shared" si="10"/>
        <v>0</v>
      </c>
      <c r="U27" s="21">
        <f t="shared" si="11"/>
        <v>2.083333333333337E-2</v>
      </c>
      <c r="V27" s="22">
        <f t="shared" si="12"/>
        <v>2.083333333333337E-2</v>
      </c>
      <c r="W27" s="24">
        <f t="shared" si="13"/>
        <v>2.083333333333337E-2</v>
      </c>
      <c r="X27" s="21">
        <f t="shared" si="14"/>
        <v>2.083333333333337E-2</v>
      </c>
      <c r="Y27" s="21">
        <f t="shared" si="15"/>
        <v>-2.083333333333337E-2</v>
      </c>
      <c r="Z27" s="69">
        <f t="shared" si="16"/>
        <v>2.083333333333337E-2</v>
      </c>
      <c r="AA27" s="25">
        <f t="shared" si="17"/>
        <v>2.083333333333337E-2</v>
      </c>
      <c r="AB27" s="42"/>
      <c r="AC27" s="43"/>
      <c r="AD27" s="43"/>
      <c r="AE27" s="43"/>
      <c r="AF27" s="45"/>
      <c r="AG27" s="46"/>
      <c r="AH27" s="43"/>
      <c r="AI27" s="44"/>
      <c r="AJ27" s="43"/>
      <c r="AK27" s="45"/>
      <c r="AL27" s="45"/>
    </row>
    <row r="28" spans="2:40" ht="15" customHeight="1" thickBot="1">
      <c r="B28" s="215"/>
      <c r="C28" s="264"/>
      <c r="D28" s="27">
        <v>44223</v>
      </c>
      <c r="E28" s="66" t="s">
        <v>39</v>
      </c>
      <c r="F28" s="3">
        <v>0.33333333333333331</v>
      </c>
      <c r="G28" s="3">
        <v>0.8125</v>
      </c>
      <c r="H28" s="3">
        <v>0</v>
      </c>
      <c r="I28" s="5"/>
      <c r="J28" s="5">
        <f t="shared" si="0"/>
        <v>0</v>
      </c>
      <c r="K28" s="21">
        <f t="shared" si="1"/>
        <v>0.45833333333333331</v>
      </c>
      <c r="L28" s="22">
        <f t="shared" si="2"/>
        <v>0.45833333333333331</v>
      </c>
      <c r="M28" s="22">
        <f t="shared" si="3"/>
        <v>-4.1666666666666685E-2</v>
      </c>
      <c r="N28" s="22">
        <f t="shared" si="4"/>
        <v>0</v>
      </c>
      <c r="O28" s="22">
        <f t="shared" si="5"/>
        <v>0.45833333333333331</v>
      </c>
      <c r="P28" s="22">
        <f t="shared" si="6"/>
        <v>0.45833333333333331</v>
      </c>
      <c r="Q28" s="22">
        <f t="shared" si="7"/>
        <v>0.45833333333333331</v>
      </c>
      <c r="R28" s="23">
        <f t="shared" si="8"/>
        <v>0.45833333333333331</v>
      </c>
      <c r="S28" s="16">
        <f t="shared" si="18"/>
        <v>-4.166666666666663E-2</v>
      </c>
      <c r="T28" s="22">
        <f t="shared" si="10"/>
        <v>0</v>
      </c>
      <c r="U28" s="21">
        <f t="shared" si="11"/>
        <v>2.083333333333337E-2</v>
      </c>
      <c r="V28" s="22">
        <f t="shared" si="12"/>
        <v>2.083333333333337E-2</v>
      </c>
      <c r="W28" s="24">
        <f t="shared" si="13"/>
        <v>2.083333333333337E-2</v>
      </c>
      <c r="X28" s="21">
        <f t="shared" si="14"/>
        <v>2.083333333333337E-2</v>
      </c>
      <c r="Y28" s="21">
        <f t="shared" si="15"/>
        <v>-2.083333333333337E-2</v>
      </c>
      <c r="Z28" s="69">
        <f t="shared" si="16"/>
        <v>2.083333333333337E-2</v>
      </c>
      <c r="AA28" s="25">
        <f t="shared" si="17"/>
        <v>2.083333333333337E-2</v>
      </c>
      <c r="AB28" s="42"/>
      <c r="AC28" s="43"/>
      <c r="AD28" s="43"/>
      <c r="AE28" s="43"/>
      <c r="AF28" s="45"/>
      <c r="AG28" s="43"/>
      <c r="AH28" s="43"/>
      <c r="AI28" s="44"/>
      <c r="AJ28" s="43"/>
      <c r="AK28" s="45"/>
      <c r="AL28" s="45"/>
      <c r="AM28" s="42"/>
      <c r="AN28" s="42"/>
    </row>
    <row r="29" spans="2:40" ht="15" customHeight="1" thickBot="1">
      <c r="B29" s="215"/>
      <c r="C29" s="264"/>
      <c r="D29" s="27">
        <v>44224</v>
      </c>
      <c r="E29" s="66" t="s">
        <v>39</v>
      </c>
      <c r="F29" s="3">
        <v>0.33333333333333331</v>
      </c>
      <c r="G29" s="3">
        <v>0.8125</v>
      </c>
      <c r="H29" s="3">
        <v>0</v>
      </c>
      <c r="I29" s="5"/>
      <c r="J29" s="5">
        <f t="shared" si="0"/>
        <v>0</v>
      </c>
      <c r="K29" s="21">
        <f t="shared" si="1"/>
        <v>0.45833333333333331</v>
      </c>
      <c r="L29" s="22">
        <f t="shared" si="2"/>
        <v>0.45833333333333331</v>
      </c>
      <c r="M29" s="22">
        <f t="shared" si="3"/>
        <v>-4.1666666666666685E-2</v>
      </c>
      <c r="N29" s="22">
        <f t="shared" si="4"/>
        <v>0</v>
      </c>
      <c r="O29" s="22">
        <f t="shared" si="5"/>
        <v>0.45833333333333331</v>
      </c>
      <c r="P29" s="22">
        <f t="shared" si="6"/>
        <v>0.45833333333333331</v>
      </c>
      <c r="Q29" s="22">
        <f t="shared" si="7"/>
        <v>0.45833333333333331</v>
      </c>
      <c r="R29" s="23">
        <f t="shared" si="8"/>
        <v>0.45833333333333331</v>
      </c>
      <c r="S29" s="16">
        <f t="shared" si="18"/>
        <v>-4.166666666666663E-2</v>
      </c>
      <c r="T29" s="22">
        <f t="shared" si="10"/>
        <v>0</v>
      </c>
      <c r="U29" s="21">
        <f t="shared" si="11"/>
        <v>2.083333333333337E-2</v>
      </c>
      <c r="V29" s="22">
        <f t="shared" si="12"/>
        <v>2.083333333333337E-2</v>
      </c>
      <c r="W29" s="24">
        <f t="shared" si="13"/>
        <v>2.083333333333337E-2</v>
      </c>
      <c r="X29" s="21">
        <f t="shared" si="14"/>
        <v>2.083333333333337E-2</v>
      </c>
      <c r="Y29" s="21">
        <f t="shared" si="15"/>
        <v>-2.083333333333337E-2</v>
      </c>
      <c r="Z29" s="69">
        <f t="shared" si="16"/>
        <v>2.083333333333337E-2</v>
      </c>
      <c r="AA29" s="25">
        <f t="shared" si="17"/>
        <v>2.083333333333337E-2</v>
      </c>
      <c r="AB29" s="42"/>
      <c r="AC29" s="43"/>
      <c r="AD29" s="43"/>
      <c r="AE29" s="43"/>
      <c r="AF29" s="45"/>
      <c r="AG29" s="43"/>
      <c r="AH29" s="43"/>
      <c r="AI29" s="44"/>
      <c r="AJ29" s="43"/>
      <c r="AK29" s="45"/>
      <c r="AL29" s="45"/>
      <c r="AM29" s="43"/>
      <c r="AN29" s="43"/>
    </row>
    <row r="30" spans="2:40" ht="15" customHeight="1" thickBot="1">
      <c r="B30" s="215"/>
      <c r="C30" s="264"/>
      <c r="D30" s="27">
        <v>44225</v>
      </c>
      <c r="E30" s="66" t="s">
        <v>40</v>
      </c>
      <c r="F30" s="3">
        <v>0.33333333333333331</v>
      </c>
      <c r="G30" s="3">
        <v>0.8125</v>
      </c>
      <c r="H30" s="3">
        <v>0</v>
      </c>
      <c r="I30" s="5"/>
      <c r="J30" s="5">
        <f t="shared" si="0"/>
        <v>0</v>
      </c>
      <c r="K30" s="21">
        <f t="shared" si="1"/>
        <v>0.45833333333333331</v>
      </c>
      <c r="L30" s="22">
        <f t="shared" si="2"/>
        <v>0.45833333333333331</v>
      </c>
      <c r="M30" s="22">
        <f t="shared" si="3"/>
        <v>-4.1666666666666685E-2</v>
      </c>
      <c r="N30" s="22">
        <f t="shared" si="4"/>
        <v>0</v>
      </c>
      <c r="O30" s="22">
        <f t="shared" si="5"/>
        <v>0.45833333333333331</v>
      </c>
      <c r="P30" s="22">
        <f t="shared" si="6"/>
        <v>0.45833333333333331</v>
      </c>
      <c r="Q30" s="22">
        <f t="shared" si="7"/>
        <v>0.45833333333333331</v>
      </c>
      <c r="R30" s="23">
        <f t="shared" si="8"/>
        <v>0</v>
      </c>
      <c r="S30" s="16">
        <f t="shared" si="18"/>
        <v>-4.166666666666663E-2</v>
      </c>
      <c r="T30" s="22">
        <f t="shared" si="10"/>
        <v>0</v>
      </c>
      <c r="U30" s="21">
        <f t="shared" si="11"/>
        <v>2.083333333333337E-2</v>
      </c>
      <c r="V30" s="22">
        <f t="shared" si="12"/>
        <v>2.083333333333337E-2</v>
      </c>
      <c r="W30" s="24">
        <f t="shared" si="13"/>
        <v>2.083333333333337E-2</v>
      </c>
      <c r="X30" s="21">
        <f t="shared" si="14"/>
        <v>2.083333333333337E-2</v>
      </c>
      <c r="Y30" s="21">
        <f t="shared" si="15"/>
        <v>-2.083333333333337E-2</v>
      </c>
      <c r="Z30" s="69">
        <f t="shared" si="16"/>
        <v>2.083333333333337E-2</v>
      </c>
      <c r="AA30" s="25">
        <f t="shared" si="17"/>
        <v>0</v>
      </c>
      <c r="AB30" s="42"/>
      <c r="AC30" s="43"/>
      <c r="AD30" s="43"/>
      <c r="AE30" s="43"/>
      <c r="AF30" s="45"/>
      <c r="AG30" s="43"/>
      <c r="AH30" s="43"/>
      <c r="AI30" s="44"/>
      <c r="AJ30" s="43"/>
      <c r="AK30" s="45"/>
      <c r="AL30" s="45"/>
      <c r="AM30" s="43"/>
      <c r="AN30" s="43"/>
    </row>
    <row r="31" spans="2:40" ht="15" customHeight="1" thickBot="1">
      <c r="B31" s="215"/>
      <c r="C31" s="264"/>
      <c r="D31" s="20">
        <v>44226</v>
      </c>
      <c r="E31" s="66" t="s">
        <v>40</v>
      </c>
      <c r="F31" s="3">
        <v>0.33333333333333331</v>
      </c>
      <c r="G31" s="3">
        <v>0.8125</v>
      </c>
      <c r="H31" s="3">
        <v>0</v>
      </c>
      <c r="I31" s="5">
        <f>(O31+X31)</f>
        <v>0.47916666666666669</v>
      </c>
      <c r="J31" s="5">
        <f t="shared" si="0"/>
        <v>0.47916666666666669</v>
      </c>
      <c r="K31" s="21">
        <f t="shared" si="1"/>
        <v>0.45833333333333331</v>
      </c>
      <c r="L31" s="22">
        <f t="shared" si="2"/>
        <v>0.45833333333333331</v>
      </c>
      <c r="M31" s="22">
        <f t="shared" si="3"/>
        <v>-4.1666666666666685E-2</v>
      </c>
      <c r="N31" s="22">
        <f t="shared" si="4"/>
        <v>0</v>
      </c>
      <c r="O31" s="22">
        <f t="shared" si="5"/>
        <v>0.45833333333333331</v>
      </c>
      <c r="P31" s="22">
        <f t="shared" si="6"/>
        <v>-2.083333333333337E-2</v>
      </c>
      <c r="Q31" s="22">
        <f t="shared" si="7"/>
        <v>0</v>
      </c>
      <c r="R31" s="23">
        <f t="shared" si="8"/>
        <v>0</v>
      </c>
      <c r="S31" s="16">
        <f t="shared" si="18"/>
        <v>-4.166666666666663E-2</v>
      </c>
      <c r="T31" s="22">
        <f t="shared" si="10"/>
        <v>0</v>
      </c>
      <c r="U31" s="21">
        <f t="shared" si="11"/>
        <v>2.083333333333337E-2</v>
      </c>
      <c r="V31" s="22">
        <f t="shared" si="12"/>
        <v>2.083333333333337E-2</v>
      </c>
      <c r="W31" s="24">
        <f t="shared" si="13"/>
        <v>2.083333333333337E-2</v>
      </c>
      <c r="X31" s="21">
        <f t="shared" si="14"/>
        <v>2.083333333333337E-2</v>
      </c>
      <c r="Y31" s="21">
        <f t="shared" si="15"/>
        <v>0.45833333333333331</v>
      </c>
      <c r="Z31" s="69">
        <f t="shared" si="16"/>
        <v>0.45833333333333331</v>
      </c>
      <c r="AA31" s="25">
        <f t="shared" si="17"/>
        <v>0</v>
      </c>
      <c r="AB31" s="42"/>
      <c r="AC31" s="43"/>
      <c r="AD31" s="43"/>
      <c r="AE31" s="43"/>
      <c r="AF31" s="43"/>
      <c r="AG31" s="43"/>
      <c r="AH31" s="43"/>
      <c r="AI31" s="44"/>
      <c r="AJ31" s="43"/>
      <c r="AK31" s="45"/>
      <c r="AL31" s="45"/>
      <c r="AM31" s="43"/>
      <c r="AN31" s="43"/>
    </row>
    <row r="32" spans="2:40" ht="15" customHeight="1" thickBot="1">
      <c r="B32" s="268"/>
      <c r="C32" s="269"/>
      <c r="D32" s="83">
        <v>44227</v>
      </c>
      <c r="E32" s="75" t="s">
        <v>39</v>
      </c>
      <c r="F32" s="53">
        <v>0.33333333333333331</v>
      </c>
      <c r="G32" s="53">
        <v>0.8125</v>
      </c>
      <c r="H32" s="53">
        <v>0</v>
      </c>
      <c r="I32" s="54">
        <f>(O32+X32)</f>
        <v>0.47916666666666669</v>
      </c>
      <c r="J32" s="54">
        <f t="shared" si="0"/>
        <v>0.47916666666666669</v>
      </c>
      <c r="K32" s="55">
        <f t="shared" si="1"/>
        <v>0.45833333333333331</v>
      </c>
      <c r="L32" s="10">
        <f t="shared" si="2"/>
        <v>0.45833333333333331</v>
      </c>
      <c r="M32" s="10">
        <f t="shared" si="3"/>
        <v>-4.1666666666666685E-2</v>
      </c>
      <c r="N32" s="10">
        <f t="shared" si="4"/>
        <v>0</v>
      </c>
      <c r="O32" s="10">
        <f t="shared" si="5"/>
        <v>0.45833333333333331</v>
      </c>
      <c r="P32" s="10">
        <f t="shared" si="6"/>
        <v>-2.083333333333337E-2</v>
      </c>
      <c r="Q32" s="10">
        <f t="shared" si="7"/>
        <v>0</v>
      </c>
      <c r="R32" s="76">
        <f t="shared" si="8"/>
        <v>0</v>
      </c>
      <c r="S32" s="56">
        <f t="shared" si="18"/>
        <v>-4.166666666666663E-2</v>
      </c>
      <c r="T32" s="10">
        <f t="shared" si="10"/>
        <v>0</v>
      </c>
      <c r="U32" s="55">
        <f t="shared" si="11"/>
        <v>2.083333333333337E-2</v>
      </c>
      <c r="V32" s="10">
        <f t="shared" si="12"/>
        <v>2.083333333333337E-2</v>
      </c>
      <c r="W32" s="57">
        <f t="shared" si="13"/>
        <v>2.083333333333337E-2</v>
      </c>
      <c r="X32" s="55">
        <f t="shared" si="14"/>
        <v>2.083333333333337E-2</v>
      </c>
      <c r="Y32" s="55">
        <f t="shared" si="15"/>
        <v>0.45833333333333331</v>
      </c>
      <c r="Z32" s="72">
        <f t="shared" si="16"/>
        <v>0.45833333333333331</v>
      </c>
      <c r="AA32" s="84">
        <f t="shared" si="17"/>
        <v>0.45833333333333331</v>
      </c>
      <c r="AB32" s="43"/>
      <c r="AD32" s="43"/>
      <c r="AE32" s="43"/>
      <c r="AF32" s="43"/>
      <c r="AG32" s="43"/>
      <c r="AH32" s="43"/>
      <c r="AI32" s="44"/>
      <c r="AJ32" s="43"/>
      <c r="AK32" s="45"/>
      <c r="AL32" s="45"/>
      <c r="AM32" s="43"/>
      <c r="AN32" s="43"/>
    </row>
    <row r="33" spans="2:40" ht="15" customHeight="1">
      <c r="B33" s="96" t="s">
        <v>10</v>
      </c>
      <c r="C33" s="221" t="s">
        <v>20</v>
      </c>
      <c r="D33" s="92">
        <v>44228</v>
      </c>
      <c r="E33" s="51" t="s">
        <v>39</v>
      </c>
      <c r="F33" s="6">
        <v>0.33333333333333331</v>
      </c>
      <c r="G33" s="6">
        <v>0.8125</v>
      </c>
      <c r="H33" s="6">
        <v>0</v>
      </c>
      <c r="I33" s="7"/>
      <c r="J33" s="7">
        <f t="shared" si="0"/>
        <v>0</v>
      </c>
      <c r="K33" s="15">
        <f t="shared" si="1"/>
        <v>0.45833333333333331</v>
      </c>
      <c r="L33" s="16">
        <f t="shared" si="2"/>
        <v>0.45833333333333331</v>
      </c>
      <c r="M33" s="16">
        <f t="shared" si="3"/>
        <v>-4.1666666666666685E-2</v>
      </c>
      <c r="N33" s="16">
        <f t="shared" si="4"/>
        <v>0</v>
      </c>
      <c r="O33" s="16">
        <f t="shared" si="5"/>
        <v>0.45833333333333331</v>
      </c>
      <c r="P33" s="16">
        <f t="shared" si="6"/>
        <v>0.45833333333333331</v>
      </c>
      <c r="Q33" s="16">
        <f t="shared" si="7"/>
        <v>0.45833333333333331</v>
      </c>
      <c r="R33" s="17">
        <f t="shared" si="8"/>
        <v>0.45833333333333331</v>
      </c>
      <c r="S33" s="16">
        <f t="shared" si="18"/>
        <v>-4.166666666666663E-2</v>
      </c>
      <c r="T33" s="16">
        <f t="shared" si="10"/>
        <v>0</v>
      </c>
      <c r="U33" s="15">
        <f t="shared" si="11"/>
        <v>2.083333333333337E-2</v>
      </c>
      <c r="V33" s="16">
        <f t="shared" si="12"/>
        <v>2.083333333333337E-2</v>
      </c>
      <c r="W33" s="18">
        <f t="shared" si="13"/>
        <v>2.083333333333337E-2</v>
      </c>
      <c r="X33" s="15">
        <f t="shared" si="14"/>
        <v>2.083333333333337E-2</v>
      </c>
      <c r="Y33" s="15">
        <f t="shared" si="15"/>
        <v>-2.083333333333337E-2</v>
      </c>
      <c r="Z33" s="15">
        <f t="shared" si="16"/>
        <v>2.083333333333337E-2</v>
      </c>
      <c r="AA33" s="19">
        <f t="shared" ref="AA33:AA96" si="19">IF(E33=$AC$7,Z33,0)</f>
        <v>2.083333333333337E-2</v>
      </c>
      <c r="AB33" s="43"/>
      <c r="AD33" s="42"/>
      <c r="AE33" s="43"/>
      <c r="AF33" s="43"/>
      <c r="AG33" s="43"/>
      <c r="AH33" s="43"/>
      <c r="AJ33" s="42"/>
      <c r="AK33" s="43"/>
      <c r="AL33" s="43"/>
      <c r="AM33" s="43"/>
      <c r="AN33" s="43"/>
    </row>
    <row r="34" spans="2:40" ht="15" customHeight="1">
      <c r="B34" s="218">
        <f>SUM(R33:R60)</f>
        <v>8.4166666666666643</v>
      </c>
      <c r="C34" s="217"/>
      <c r="D34" s="94">
        <v>44229</v>
      </c>
      <c r="E34" s="66" t="s">
        <v>39</v>
      </c>
      <c r="F34" s="3">
        <v>0.25</v>
      </c>
      <c r="G34" s="3">
        <v>0.8125</v>
      </c>
      <c r="H34" s="3">
        <v>0</v>
      </c>
      <c r="I34" s="5"/>
      <c r="J34" s="5">
        <f t="shared" si="0"/>
        <v>0</v>
      </c>
      <c r="K34" s="21">
        <f t="shared" si="1"/>
        <v>0.49999999999999994</v>
      </c>
      <c r="L34" s="22">
        <f t="shared" si="2"/>
        <v>0.49999999999999994</v>
      </c>
      <c r="M34" s="22">
        <f t="shared" si="3"/>
        <v>-5.5511151231257827E-17</v>
      </c>
      <c r="N34" s="22">
        <f t="shared" si="4"/>
        <v>0</v>
      </c>
      <c r="O34" s="22">
        <f t="shared" si="5"/>
        <v>0.49999999999999994</v>
      </c>
      <c r="P34" s="22">
        <f t="shared" si="6"/>
        <v>0.49999999999999994</v>
      </c>
      <c r="Q34" s="22">
        <f t="shared" si="7"/>
        <v>0.49999999999999994</v>
      </c>
      <c r="R34" s="23">
        <f t="shared" si="8"/>
        <v>0.49999999999999994</v>
      </c>
      <c r="S34" s="22">
        <f t="shared" si="18"/>
        <v>4.1666666666666685E-2</v>
      </c>
      <c r="T34" s="22">
        <f t="shared" si="10"/>
        <v>4.1666666666666685E-2</v>
      </c>
      <c r="U34" s="21">
        <f t="shared" si="11"/>
        <v>2.083333333333337E-2</v>
      </c>
      <c r="V34" s="22">
        <f t="shared" si="12"/>
        <v>2.083333333333337E-2</v>
      </c>
      <c r="W34" s="24">
        <f t="shared" si="13"/>
        <v>6.2500000000000056E-2</v>
      </c>
      <c r="X34" s="21">
        <f t="shared" si="14"/>
        <v>6.2500000000000056E-2</v>
      </c>
      <c r="Y34" s="21">
        <f t="shared" si="15"/>
        <v>-6.2500000000000056E-2</v>
      </c>
      <c r="Z34" s="21">
        <f t="shared" si="16"/>
        <v>6.2500000000000056E-2</v>
      </c>
      <c r="AA34" s="25">
        <f t="shared" si="19"/>
        <v>6.2500000000000056E-2</v>
      </c>
      <c r="AB34" s="43"/>
      <c r="AD34" s="42"/>
      <c r="AE34" s="43"/>
      <c r="AF34" s="43"/>
      <c r="AG34" s="43"/>
      <c r="AH34" s="43"/>
      <c r="AJ34" s="42"/>
      <c r="AK34" s="43"/>
      <c r="AL34" s="43"/>
      <c r="AM34" s="43"/>
      <c r="AN34" s="43"/>
    </row>
    <row r="35" spans="2:40" ht="15" customHeight="1">
      <c r="B35" s="219"/>
      <c r="C35" s="217"/>
      <c r="D35" s="94">
        <v>44230</v>
      </c>
      <c r="E35" s="66" t="s">
        <v>39</v>
      </c>
      <c r="F35" s="3">
        <v>0.33333333333333331</v>
      </c>
      <c r="G35" s="3">
        <v>0.8125</v>
      </c>
      <c r="H35" s="3">
        <v>0</v>
      </c>
      <c r="I35" s="5"/>
      <c r="J35" s="5">
        <f t="shared" si="0"/>
        <v>0</v>
      </c>
      <c r="K35" s="21">
        <f t="shared" si="1"/>
        <v>0.45833333333333331</v>
      </c>
      <c r="L35" s="22">
        <f t="shared" si="2"/>
        <v>0.45833333333333331</v>
      </c>
      <c r="M35" s="22">
        <f t="shared" si="3"/>
        <v>-4.1666666666666685E-2</v>
      </c>
      <c r="N35" s="22">
        <f t="shared" si="4"/>
        <v>0</v>
      </c>
      <c r="O35" s="22">
        <f t="shared" si="5"/>
        <v>0.45833333333333331</v>
      </c>
      <c r="P35" s="22">
        <f t="shared" si="6"/>
        <v>0.45833333333333331</v>
      </c>
      <c r="Q35" s="22">
        <f t="shared" si="7"/>
        <v>0.45833333333333331</v>
      </c>
      <c r="R35" s="23">
        <f t="shared" si="8"/>
        <v>0.45833333333333331</v>
      </c>
      <c r="S35" s="22">
        <f t="shared" si="18"/>
        <v>-4.166666666666663E-2</v>
      </c>
      <c r="T35" s="22">
        <f t="shared" ref="T35:T98" si="20">IF(S35&lt;0,0,S35)</f>
        <v>0</v>
      </c>
      <c r="U35" s="21">
        <f t="shared" si="11"/>
        <v>2.083333333333337E-2</v>
      </c>
      <c r="V35" s="22">
        <f t="shared" ref="V35:V98" si="21">IF(U35&lt;0,0,U35)</f>
        <v>2.083333333333337E-2</v>
      </c>
      <c r="W35" s="24">
        <f t="shared" si="13"/>
        <v>2.083333333333337E-2</v>
      </c>
      <c r="X35" s="21">
        <f t="shared" si="14"/>
        <v>2.083333333333337E-2</v>
      </c>
      <c r="Y35" s="21">
        <f t="shared" si="15"/>
        <v>-2.083333333333337E-2</v>
      </c>
      <c r="Z35" s="21">
        <f t="shared" si="16"/>
        <v>2.083333333333337E-2</v>
      </c>
      <c r="AA35" s="25">
        <f t="shared" si="19"/>
        <v>2.083333333333337E-2</v>
      </c>
      <c r="AB35" s="43"/>
      <c r="AD35" s="42"/>
      <c r="AE35" s="43"/>
      <c r="AF35" s="43"/>
      <c r="AG35" s="43"/>
      <c r="AH35" s="43"/>
      <c r="AJ35" s="42"/>
      <c r="AK35" s="43"/>
      <c r="AL35" s="43"/>
      <c r="AM35" s="43"/>
      <c r="AN35" s="43"/>
    </row>
    <row r="36" spans="2:40" ht="15" customHeight="1">
      <c r="B36" s="219"/>
      <c r="C36" s="217"/>
      <c r="D36" s="94">
        <v>44231</v>
      </c>
      <c r="E36" s="66" t="s">
        <v>39</v>
      </c>
      <c r="F36" s="3">
        <v>0.25</v>
      </c>
      <c r="G36" s="3">
        <v>0.8125</v>
      </c>
      <c r="H36" s="3">
        <v>0</v>
      </c>
      <c r="I36" s="5"/>
      <c r="J36" s="5">
        <f t="shared" si="0"/>
        <v>0</v>
      </c>
      <c r="K36" s="21">
        <f t="shared" si="1"/>
        <v>0.49999999999999994</v>
      </c>
      <c r="L36" s="22">
        <f t="shared" si="2"/>
        <v>0.49999999999999994</v>
      </c>
      <c r="M36" s="22">
        <f t="shared" si="3"/>
        <v>-5.5511151231257827E-17</v>
      </c>
      <c r="N36" s="22">
        <f t="shared" si="4"/>
        <v>0</v>
      </c>
      <c r="O36" s="22">
        <f t="shared" si="5"/>
        <v>0.49999999999999994</v>
      </c>
      <c r="P36" s="22">
        <f t="shared" si="6"/>
        <v>0.49999999999999994</v>
      </c>
      <c r="Q36" s="22">
        <f t="shared" si="7"/>
        <v>0.49999999999999994</v>
      </c>
      <c r="R36" s="23">
        <f t="shared" si="8"/>
        <v>0.49999999999999994</v>
      </c>
      <c r="S36" s="22">
        <f t="shared" si="18"/>
        <v>4.1666666666666685E-2</v>
      </c>
      <c r="T36" s="22">
        <f t="shared" si="20"/>
        <v>4.1666666666666685E-2</v>
      </c>
      <c r="U36" s="21">
        <f t="shared" si="11"/>
        <v>2.083333333333337E-2</v>
      </c>
      <c r="V36" s="22">
        <f t="shared" si="21"/>
        <v>2.083333333333337E-2</v>
      </c>
      <c r="W36" s="24">
        <f t="shared" si="13"/>
        <v>6.2500000000000056E-2</v>
      </c>
      <c r="X36" s="21">
        <f t="shared" si="14"/>
        <v>6.2500000000000056E-2</v>
      </c>
      <c r="Y36" s="21">
        <f t="shared" si="15"/>
        <v>-6.2500000000000056E-2</v>
      </c>
      <c r="Z36" s="21">
        <f t="shared" si="16"/>
        <v>6.2500000000000056E-2</v>
      </c>
      <c r="AA36" s="25">
        <f t="shared" si="19"/>
        <v>6.2500000000000056E-2</v>
      </c>
    </row>
    <row r="37" spans="2:40" ht="15" customHeight="1">
      <c r="B37" s="219"/>
      <c r="C37" s="217"/>
      <c r="D37" s="94">
        <v>44232</v>
      </c>
      <c r="E37" s="66" t="s">
        <v>39</v>
      </c>
      <c r="F37" s="3">
        <v>0.375</v>
      </c>
      <c r="G37" s="3">
        <v>0.8125</v>
      </c>
      <c r="H37" s="3">
        <v>0</v>
      </c>
      <c r="I37" s="5"/>
      <c r="J37" s="5">
        <f t="shared" si="0"/>
        <v>0</v>
      </c>
      <c r="K37" s="21">
        <f t="shared" si="1"/>
        <v>0.41666666666666663</v>
      </c>
      <c r="L37" s="22">
        <f t="shared" si="2"/>
        <v>0.41666666666666663</v>
      </c>
      <c r="M37" s="22">
        <f t="shared" si="3"/>
        <v>-8.333333333333337E-2</v>
      </c>
      <c r="N37" s="22">
        <f t="shared" si="4"/>
        <v>0</v>
      </c>
      <c r="O37" s="22">
        <f t="shared" si="5"/>
        <v>0.41666666666666663</v>
      </c>
      <c r="P37" s="22">
        <f t="shared" si="6"/>
        <v>0.41666666666666663</v>
      </c>
      <c r="Q37" s="22">
        <f t="shared" si="7"/>
        <v>0.41666666666666663</v>
      </c>
      <c r="R37" s="23">
        <f t="shared" si="8"/>
        <v>0.41666666666666663</v>
      </c>
      <c r="S37" s="22">
        <f t="shared" si="18"/>
        <v>-8.3333333333333315E-2</v>
      </c>
      <c r="T37" s="22">
        <f t="shared" si="20"/>
        <v>0</v>
      </c>
      <c r="U37" s="21">
        <f t="shared" si="11"/>
        <v>2.083333333333337E-2</v>
      </c>
      <c r="V37" s="22">
        <f t="shared" si="21"/>
        <v>2.083333333333337E-2</v>
      </c>
      <c r="W37" s="24">
        <f t="shared" si="13"/>
        <v>2.083333333333337E-2</v>
      </c>
      <c r="X37" s="21">
        <f t="shared" si="14"/>
        <v>2.083333333333337E-2</v>
      </c>
      <c r="Y37" s="21">
        <f t="shared" si="15"/>
        <v>-2.083333333333337E-2</v>
      </c>
      <c r="Z37" s="21">
        <f t="shared" si="16"/>
        <v>2.083333333333337E-2</v>
      </c>
      <c r="AA37" s="25">
        <f t="shared" si="19"/>
        <v>2.083333333333337E-2</v>
      </c>
    </row>
    <row r="38" spans="2:40" ht="15" customHeight="1">
      <c r="B38" s="219"/>
      <c r="C38" s="217"/>
      <c r="D38" s="93">
        <v>44233</v>
      </c>
      <c r="E38" s="66" t="s">
        <v>39</v>
      </c>
      <c r="F38" s="3">
        <v>0.33333333333333331</v>
      </c>
      <c r="G38" s="3">
        <v>0.8125</v>
      </c>
      <c r="H38" s="3">
        <v>0</v>
      </c>
      <c r="I38" s="5">
        <f t="shared" ref="I38:I96" si="22">(O38+X38)</f>
        <v>0.47916666666666669</v>
      </c>
      <c r="J38" s="5">
        <f>IF(I38&lt;0,0,I38)</f>
        <v>0.47916666666666669</v>
      </c>
      <c r="K38" s="21">
        <f t="shared" si="1"/>
        <v>0.45833333333333331</v>
      </c>
      <c r="L38" s="22">
        <f t="shared" si="2"/>
        <v>0.45833333333333331</v>
      </c>
      <c r="M38" s="22">
        <f t="shared" si="3"/>
        <v>-4.1666666666666685E-2</v>
      </c>
      <c r="N38" s="22">
        <f t="shared" si="4"/>
        <v>0</v>
      </c>
      <c r="O38" s="22">
        <f t="shared" si="5"/>
        <v>0.45833333333333331</v>
      </c>
      <c r="P38" s="22">
        <f t="shared" si="6"/>
        <v>-2.083333333333337E-2</v>
      </c>
      <c r="Q38" s="22">
        <f t="shared" si="7"/>
        <v>0</v>
      </c>
      <c r="R38" s="23">
        <f t="shared" si="8"/>
        <v>0</v>
      </c>
      <c r="S38" s="22">
        <f t="shared" si="18"/>
        <v>-4.166666666666663E-2</v>
      </c>
      <c r="T38" s="22">
        <f t="shared" si="20"/>
        <v>0</v>
      </c>
      <c r="U38" s="21">
        <f t="shared" si="11"/>
        <v>2.083333333333337E-2</v>
      </c>
      <c r="V38" s="22">
        <f t="shared" si="21"/>
        <v>2.083333333333337E-2</v>
      </c>
      <c r="W38" s="24">
        <f t="shared" si="13"/>
        <v>2.083333333333337E-2</v>
      </c>
      <c r="X38" s="21">
        <f t="shared" si="14"/>
        <v>2.083333333333337E-2</v>
      </c>
      <c r="Y38" s="21">
        <f t="shared" si="15"/>
        <v>0.45833333333333331</v>
      </c>
      <c r="Z38" s="21">
        <f t="shared" si="16"/>
        <v>0.45833333333333331</v>
      </c>
      <c r="AA38" s="25">
        <f t="shared" si="19"/>
        <v>0.45833333333333331</v>
      </c>
    </row>
    <row r="39" spans="2:40" ht="15" customHeight="1">
      <c r="B39" s="219"/>
      <c r="C39" s="217"/>
      <c r="D39" s="93">
        <v>44234</v>
      </c>
      <c r="E39" s="66" t="s">
        <v>39</v>
      </c>
      <c r="F39" s="3">
        <v>0.33333333333333331</v>
      </c>
      <c r="G39" s="3">
        <v>0.8125</v>
      </c>
      <c r="H39" s="3">
        <v>0</v>
      </c>
      <c r="I39" s="5">
        <f t="shared" si="22"/>
        <v>0.47916666666666669</v>
      </c>
      <c r="J39" s="5">
        <f>IF(I39&lt;0,0,I39)</f>
        <v>0.47916666666666669</v>
      </c>
      <c r="K39" s="21">
        <f t="shared" si="1"/>
        <v>0.45833333333333331</v>
      </c>
      <c r="L39" s="22">
        <f t="shared" si="2"/>
        <v>0.45833333333333331</v>
      </c>
      <c r="M39" s="22">
        <f t="shared" si="3"/>
        <v>-4.1666666666666685E-2</v>
      </c>
      <c r="N39" s="22">
        <f t="shared" si="4"/>
        <v>0</v>
      </c>
      <c r="O39" s="22">
        <f t="shared" si="5"/>
        <v>0.45833333333333331</v>
      </c>
      <c r="P39" s="22">
        <f t="shared" si="6"/>
        <v>-2.083333333333337E-2</v>
      </c>
      <c r="Q39" s="22">
        <f t="shared" si="7"/>
        <v>0</v>
      </c>
      <c r="R39" s="23">
        <f t="shared" si="8"/>
        <v>0</v>
      </c>
      <c r="S39" s="22">
        <f t="shared" si="18"/>
        <v>-4.166666666666663E-2</v>
      </c>
      <c r="T39" s="22">
        <f t="shared" si="20"/>
        <v>0</v>
      </c>
      <c r="U39" s="21">
        <f t="shared" si="11"/>
        <v>2.083333333333337E-2</v>
      </c>
      <c r="V39" s="22">
        <f t="shared" si="21"/>
        <v>2.083333333333337E-2</v>
      </c>
      <c r="W39" s="24">
        <f t="shared" si="13"/>
        <v>2.083333333333337E-2</v>
      </c>
      <c r="X39" s="21">
        <f t="shared" si="14"/>
        <v>2.083333333333337E-2</v>
      </c>
      <c r="Y39" s="21">
        <f t="shared" si="15"/>
        <v>0.45833333333333331</v>
      </c>
      <c r="Z39" s="21">
        <f t="shared" si="16"/>
        <v>0.45833333333333331</v>
      </c>
      <c r="AA39" s="25">
        <f t="shared" si="19"/>
        <v>0.45833333333333331</v>
      </c>
    </row>
    <row r="40" spans="2:40" ht="15" customHeight="1">
      <c r="B40" s="219"/>
      <c r="C40" s="217"/>
      <c r="D40" s="94">
        <v>44235</v>
      </c>
      <c r="E40" s="66" t="s">
        <v>39</v>
      </c>
      <c r="F40" s="3">
        <v>0.20833333333333334</v>
      </c>
      <c r="G40" s="3">
        <v>0.8125</v>
      </c>
      <c r="H40" s="3">
        <v>0</v>
      </c>
      <c r="I40" s="5"/>
      <c r="J40" s="5">
        <f t="shared" si="0"/>
        <v>0</v>
      </c>
      <c r="K40" s="21">
        <f t="shared" si="1"/>
        <v>0.49999999999999989</v>
      </c>
      <c r="L40" s="22">
        <f t="shared" si="2"/>
        <v>0.49999999999999989</v>
      </c>
      <c r="M40" s="22">
        <f t="shared" si="3"/>
        <v>-1.1102230246251565E-16</v>
      </c>
      <c r="N40" s="22">
        <f t="shared" si="4"/>
        <v>0</v>
      </c>
      <c r="O40" s="22">
        <f t="shared" si="5"/>
        <v>0.49999999999999989</v>
      </c>
      <c r="P40" s="22">
        <f t="shared" si="6"/>
        <v>0.49999999999999989</v>
      </c>
      <c r="Q40" s="22">
        <f t="shared" si="7"/>
        <v>0.49999999999999989</v>
      </c>
      <c r="R40" s="23">
        <f t="shared" si="8"/>
        <v>0.49999999999999989</v>
      </c>
      <c r="S40" s="22">
        <f t="shared" si="18"/>
        <v>8.3333333333333343E-2</v>
      </c>
      <c r="T40" s="22">
        <f t="shared" si="20"/>
        <v>8.3333333333333343E-2</v>
      </c>
      <c r="U40" s="21">
        <f t="shared" si="11"/>
        <v>2.083333333333337E-2</v>
      </c>
      <c r="V40" s="22">
        <f t="shared" si="21"/>
        <v>2.083333333333337E-2</v>
      </c>
      <c r="W40" s="24">
        <f t="shared" si="13"/>
        <v>0.10416666666666671</v>
      </c>
      <c r="X40" s="21">
        <f t="shared" si="14"/>
        <v>0.10416666666666671</v>
      </c>
      <c r="Y40" s="21">
        <f t="shared" si="15"/>
        <v>-0.10416666666666671</v>
      </c>
      <c r="Z40" s="21">
        <f t="shared" si="16"/>
        <v>0.10416666666666671</v>
      </c>
      <c r="AA40" s="25">
        <f t="shared" si="19"/>
        <v>0.10416666666666671</v>
      </c>
    </row>
    <row r="41" spans="2:40" ht="15" customHeight="1">
      <c r="B41" s="219"/>
      <c r="C41" s="217"/>
      <c r="D41" s="94">
        <v>44236</v>
      </c>
      <c r="E41" s="66" t="s">
        <v>39</v>
      </c>
      <c r="F41" s="3">
        <v>0.33333333333333331</v>
      </c>
      <c r="G41" s="3">
        <v>0.8125</v>
      </c>
      <c r="H41" s="3">
        <v>0</v>
      </c>
      <c r="I41" s="5"/>
      <c r="J41" s="5">
        <f>IF(I41&lt;0,0,I41)</f>
        <v>0</v>
      </c>
      <c r="K41" s="21">
        <f t="shared" si="1"/>
        <v>0.45833333333333331</v>
      </c>
      <c r="L41" s="22">
        <f t="shared" si="2"/>
        <v>0.45833333333333331</v>
      </c>
      <c r="M41" s="22">
        <f t="shared" si="3"/>
        <v>-4.1666666666666685E-2</v>
      </c>
      <c r="N41" s="22">
        <f t="shared" si="4"/>
        <v>0</v>
      </c>
      <c r="O41" s="22">
        <f t="shared" si="5"/>
        <v>0.45833333333333331</v>
      </c>
      <c r="P41" s="22">
        <f t="shared" si="6"/>
        <v>0.45833333333333331</v>
      </c>
      <c r="Q41" s="22">
        <f t="shared" si="7"/>
        <v>0.45833333333333331</v>
      </c>
      <c r="R41" s="23">
        <f t="shared" si="8"/>
        <v>0.45833333333333331</v>
      </c>
      <c r="S41" s="22">
        <f t="shared" si="18"/>
        <v>-4.166666666666663E-2</v>
      </c>
      <c r="T41" s="22">
        <f t="shared" si="20"/>
        <v>0</v>
      </c>
      <c r="U41" s="21">
        <f t="shared" si="11"/>
        <v>2.083333333333337E-2</v>
      </c>
      <c r="V41" s="22">
        <f t="shared" si="21"/>
        <v>2.083333333333337E-2</v>
      </c>
      <c r="W41" s="24">
        <f t="shared" si="13"/>
        <v>2.083333333333337E-2</v>
      </c>
      <c r="X41" s="21">
        <f t="shared" si="14"/>
        <v>2.083333333333337E-2</v>
      </c>
      <c r="Y41" s="21">
        <f t="shared" si="15"/>
        <v>-2.083333333333337E-2</v>
      </c>
      <c r="Z41" s="21">
        <f t="shared" si="16"/>
        <v>2.083333333333337E-2</v>
      </c>
      <c r="AA41" s="25">
        <f t="shared" si="19"/>
        <v>2.083333333333337E-2</v>
      </c>
    </row>
    <row r="42" spans="2:40" ht="15" customHeight="1">
      <c r="B42" s="219"/>
      <c r="C42" s="217"/>
      <c r="D42" s="94">
        <v>44237</v>
      </c>
      <c r="E42" s="66" t="s">
        <v>39</v>
      </c>
      <c r="F42" s="3">
        <v>0.33333333333333331</v>
      </c>
      <c r="G42" s="3">
        <v>0.8125</v>
      </c>
      <c r="H42" s="3">
        <v>0</v>
      </c>
      <c r="I42" s="5"/>
      <c r="J42" s="5">
        <f>IF(I42&lt;0,0,I42)</f>
        <v>0</v>
      </c>
      <c r="K42" s="21">
        <f t="shared" si="1"/>
        <v>0.45833333333333331</v>
      </c>
      <c r="L42" s="22">
        <f t="shared" si="2"/>
        <v>0.45833333333333331</v>
      </c>
      <c r="M42" s="22">
        <f t="shared" si="3"/>
        <v>-4.1666666666666685E-2</v>
      </c>
      <c r="N42" s="22">
        <f t="shared" si="4"/>
        <v>0</v>
      </c>
      <c r="O42" s="22">
        <f t="shared" si="5"/>
        <v>0.45833333333333331</v>
      </c>
      <c r="P42" s="22">
        <f t="shared" si="6"/>
        <v>0.45833333333333331</v>
      </c>
      <c r="Q42" s="22">
        <f t="shared" si="7"/>
        <v>0.45833333333333331</v>
      </c>
      <c r="R42" s="23">
        <f t="shared" si="8"/>
        <v>0.45833333333333331</v>
      </c>
      <c r="S42" s="22">
        <f t="shared" si="18"/>
        <v>-4.166666666666663E-2</v>
      </c>
      <c r="T42" s="22">
        <f t="shared" si="20"/>
        <v>0</v>
      </c>
      <c r="U42" s="21">
        <f t="shared" si="11"/>
        <v>2.083333333333337E-2</v>
      </c>
      <c r="V42" s="22">
        <f t="shared" si="21"/>
        <v>2.083333333333337E-2</v>
      </c>
      <c r="W42" s="24">
        <f t="shared" si="13"/>
        <v>2.083333333333337E-2</v>
      </c>
      <c r="X42" s="21">
        <f t="shared" si="14"/>
        <v>2.083333333333337E-2</v>
      </c>
      <c r="Y42" s="21">
        <f t="shared" si="15"/>
        <v>-2.083333333333337E-2</v>
      </c>
      <c r="Z42" s="21">
        <f t="shared" si="16"/>
        <v>2.083333333333337E-2</v>
      </c>
      <c r="AA42" s="25">
        <f t="shared" si="19"/>
        <v>2.083333333333337E-2</v>
      </c>
    </row>
    <row r="43" spans="2:40" ht="15" customHeight="1">
      <c r="B43" s="219"/>
      <c r="C43" s="217"/>
      <c r="D43" s="94">
        <v>44238</v>
      </c>
      <c r="E43" s="66" t="s">
        <v>39</v>
      </c>
      <c r="F43" s="3">
        <v>0.25</v>
      </c>
      <c r="G43" s="3">
        <v>0.8125</v>
      </c>
      <c r="H43" s="3">
        <v>0</v>
      </c>
      <c r="I43" s="5"/>
      <c r="J43" s="5">
        <f t="shared" si="0"/>
        <v>0</v>
      </c>
      <c r="K43" s="21">
        <f t="shared" si="1"/>
        <v>0.49999999999999994</v>
      </c>
      <c r="L43" s="22">
        <f t="shared" si="2"/>
        <v>0.49999999999999994</v>
      </c>
      <c r="M43" s="22">
        <f t="shared" si="3"/>
        <v>-5.5511151231257827E-17</v>
      </c>
      <c r="N43" s="22">
        <f t="shared" si="4"/>
        <v>0</v>
      </c>
      <c r="O43" s="22">
        <f t="shared" si="5"/>
        <v>0.49999999999999994</v>
      </c>
      <c r="P43" s="22">
        <f t="shared" si="6"/>
        <v>0.49999999999999994</v>
      </c>
      <c r="Q43" s="22">
        <f t="shared" si="7"/>
        <v>0.49999999999999994</v>
      </c>
      <c r="R43" s="23">
        <f t="shared" si="8"/>
        <v>0.49999999999999994</v>
      </c>
      <c r="S43" s="22">
        <f t="shared" si="18"/>
        <v>4.1666666666666685E-2</v>
      </c>
      <c r="T43" s="22">
        <f t="shared" si="20"/>
        <v>4.1666666666666685E-2</v>
      </c>
      <c r="U43" s="21">
        <f t="shared" si="11"/>
        <v>2.083333333333337E-2</v>
      </c>
      <c r="V43" s="22">
        <f t="shared" si="21"/>
        <v>2.083333333333337E-2</v>
      </c>
      <c r="W43" s="24">
        <f t="shared" si="13"/>
        <v>6.2500000000000056E-2</v>
      </c>
      <c r="X43" s="21">
        <f t="shared" si="14"/>
        <v>6.2500000000000056E-2</v>
      </c>
      <c r="Y43" s="21">
        <f t="shared" si="15"/>
        <v>-6.2500000000000056E-2</v>
      </c>
      <c r="Z43" s="21">
        <f t="shared" si="16"/>
        <v>6.2500000000000056E-2</v>
      </c>
      <c r="AA43" s="25">
        <f t="shared" si="19"/>
        <v>6.2500000000000056E-2</v>
      </c>
    </row>
    <row r="44" spans="2:40" ht="15" customHeight="1">
      <c r="B44" s="219"/>
      <c r="C44" s="217"/>
      <c r="D44" s="94">
        <v>44239</v>
      </c>
      <c r="E44" s="66" t="s">
        <v>39</v>
      </c>
      <c r="F44" s="3">
        <v>0.33333333333333331</v>
      </c>
      <c r="G44" s="3">
        <v>0.8125</v>
      </c>
      <c r="H44" s="3">
        <v>0</v>
      </c>
      <c r="I44" s="5"/>
      <c r="J44" s="5">
        <f t="shared" si="0"/>
        <v>0</v>
      </c>
      <c r="K44" s="21">
        <f t="shared" si="1"/>
        <v>0.45833333333333331</v>
      </c>
      <c r="L44" s="22">
        <f t="shared" si="2"/>
        <v>0.45833333333333331</v>
      </c>
      <c r="M44" s="22">
        <f t="shared" si="3"/>
        <v>-4.1666666666666685E-2</v>
      </c>
      <c r="N44" s="22">
        <f t="shared" si="4"/>
        <v>0</v>
      </c>
      <c r="O44" s="22">
        <f t="shared" si="5"/>
        <v>0.45833333333333331</v>
      </c>
      <c r="P44" s="22">
        <f t="shared" si="6"/>
        <v>0.45833333333333331</v>
      </c>
      <c r="Q44" s="22">
        <f t="shared" si="7"/>
        <v>0.45833333333333331</v>
      </c>
      <c r="R44" s="23">
        <f t="shared" si="8"/>
        <v>0.45833333333333331</v>
      </c>
      <c r="S44" s="22">
        <f t="shared" si="18"/>
        <v>-4.166666666666663E-2</v>
      </c>
      <c r="T44" s="22">
        <f t="shared" si="20"/>
        <v>0</v>
      </c>
      <c r="U44" s="21">
        <f t="shared" si="11"/>
        <v>2.083333333333337E-2</v>
      </c>
      <c r="V44" s="22">
        <f t="shared" si="21"/>
        <v>2.083333333333337E-2</v>
      </c>
      <c r="W44" s="24">
        <f t="shared" si="13"/>
        <v>2.083333333333337E-2</v>
      </c>
      <c r="X44" s="21">
        <f t="shared" si="14"/>
        <v>2.083333333333337E-2</v>
      </c>
      <c r="Y44" s="21">
        <f t="shared" si="15"/>
        <v>-2.083333333333337E-2</v>
      </c>
      <c r="Z44" s="21">
        <f t="shared" si="16"/>
        <v>2.083333333333337E-2</v>
      </c>
      <c r="AA44" s="25">
        <f t="shared" si="19"/>
        <v>2.083333333333337E-2</v>
      </c>
    </row>
    <row r="45" spans="2:40" ht="15" customHeight="1">
      <c r="B45" s="219"/>
      <c r="C45" s="217"/>
      <c r="D45" s="93">
        <v>44240</v>
      </c>
      <c r="E45" s="66" t="s">
        <v>39</v>
      </c>
      <c r="F45" s="3">
        <v>0.33333333333333331</v>
      </c>
      <c r="G45" s="3">
        <v>0.8125</v>
      </c>
      <c r="H45" s="3">
        <v>0</v>
      </c>
      <c r="I45" s="5">
        <f t="shared" si="22"/>
        <v>0.47916666666666669</v>
      </c>
      <c r="J45" s="5">
        <f t="shared" si="0"/>
        <v>0.47916666666666669</v>
      </c>
      <c r="K45" s="21">
        <f t="shared" si="1"/>
        <v>0.45833333333333331</v>
      </c>
      <c r="L45" s="22">
        <f t="shared" si="2"/>
        <v>0.45833333333333331</v>
      </c>
      <c r="M45" s="22">
        <f t="shared" si="3"/>
        <v>-4.1666666666666685E-2</v>
      </c>
      <c r="N45" s="22">
        <f t="shared" si="4"/>
        <v>0</v>
      </c>
      <c r="O45" s="22">
        <f t="shared" si="5"/>
        <v>0.45833333333333331</v>
      </c>
      <c r="P45" s="22">
        <f t="shared" si="6"/>
        <v>-2.083333333333337E-2</v>
      </c>
      <c r="Q45" s="22">
        <f t="shared" si="7"/>
        <v>0</v>
      </c>
      <c r="R45" s="23">
        <f t="shared" si="8"/>
        <v>0</v>
      </c>
      <c r="S45" s="22">
        <f t="shared" si="18"/>
        <v>-4.166666666666663E-2</v>
      </c>
      <c r="T45" s="22">
        <f t="shared" si="20"/>
        <v>0</v>
      </c>
      <c r="U45" s="21">
        <f t="shared" si="11"/>
        <v>2.083333333333337E-2</v>
      </c>
      <c r="V45" s="22">
        <f t="shared" si="21"/>
        <v>2.083333333333337E-2</v>
      </c>
      <c r="W45" s="24">
        <f t="shared" si="13"/>
        <v>2.083333333333337E-2</v>
      </c>
      <c r="X45" s="21">
        <f t="shared" si="14"/>
        <v>2.083333333333337E-2</v>
      </c>
      <c r="Y45" s="21">
        <f t="shared" si="15"/>
        <v>0.45833333333333331</v>
      </c>
      <c r="Z45" s="21">
        <f t="shared" si="16"/>
        <v>0.45833333333333331</v>
      </c>
      <c r="AA45" s="25">
        <f t="shared" si="19"/>
        <v>0.45833333333333331</v>
      </c>
    </row>
    <row r="46" spans="2:40" ht="15" customHeight="1">
      <c r="B46" s="220"/>
      <c r="C46" s="217"/>
      <c r="D46" s="93">
        <v>44241</v>
      </c>
      <c r="E46" s="66" t="s">
        <v>39</v>
      </c>
      <c r="F46" s="3">
        <v>0.33333333333333331</v>
      </c>
      <c r="G46" s="3">
        <v>0.8125</v>
      </c>
      <c r="H46" s="3">
        <v>0</v>
      </c>
      <c r="I46" s="5">
        <f t="shared" si="22"/>
        <v>0.47916666666666669</v>
      </c>
      <c r="J46" s="5">
        <f t="shared" si="0"/>
        <v>0.47916666666666669</v>
      </c>
      <c r="K46" s="21">
        <f t="shared" si="1"/>
        <v>0.45833333333333331</v>
      </c>
      <c r="L46" s="22">
        <f t="shared" si="2"/>
        <v>0.45833333333333331</v>
      </c>
      <c r="M46" s="22">
        <f t="shared" si="3"/>
        <v>-4.1666666666666685E-2</v>
      </c>
      <c r="N46" s="22">
        <f t="shared" si="4"/>
        <v>0</v>
      </c>
      <c r="O46" s="22">
        <f t="shared" si="5"/>
        <v>0.45833333333333331</v>
      </c>
      <c r="P46" s="22">
        <f t="shared" si="6"/>
        <v>-2.083333333333337E-2</v>
      </c>
      <c r="Q46" s="22">
        <f t="shared" si="7"/>
        <v>0</v>
      </c>
      <c r="R46" s="23">
        <f t="shared" si="8"/>
        <v>0</v>
      </c>
      <c r="S46" s="22">
        <f t="shared" si="18"/>
        <v>-4.166666666666663E-2</v>
      </c>
      <c r="T46" s="22">
        <f t="shared" si="20"/>
        <v>0</v>
      </c>
      <c r="U46" s="21">
        <f t="shared" si="11"/>
        <v>2.083333333333337E-2</v>
      </c>
      <c r="V46" s="22">
        <f t="shared" si="21"/>
        <v>2.083333333333337E-2</v>
      </c>
      <c r="W46" s="24">
        <f t="shared" si="13"/>
        <v>2.083333333333337E-2</v>
      </c>
      <c r="X46" s="21">
        <f t="shared" si="14"/>
        <v>2.083333333333337E-2</v>
      </c>
      <c r="Y46" s="21">
        <f t="shared" si="15"/>
        <v>0.45833333333333331</v>
      </c>
      <c r="Z46" s="21">
        <f t="shared" si="16"/>
        <v>0.45833333333333331</v>
      </c>
      <c r="AA46" s="25">
        <f t="shared" si="19"/>
        <v>0.45833333333333331</v>
      </c>
    </row>
    <row r="47" spans="2:40" ht="15" customHeight="1">
      <c r="B47" s="91" t="s">
        <v>9</v>
      </c>
      <c r="C47" s="217"/>
      <c r="D47" s="94">
        <v>44242</v>
      </c>
      <c r="E47" s="66" t="s">
        <v>39</v>
      </c>
      <c r="F47" s="3">
        <v>0.33333333333333331</v>
      </c>
      <c r="G47" s="3">
        <v>0.8125</v>
      </c>
      <c r="H47" s="3">
        <v>0</v>
      </c>
      <c r="I47" s="5"/>
      <c r="J47" s="5">
        <f t="shared" si="0"/>
        <v>0</v>
      </c>
      <c r="K47" s="21">
        <f t="shared" si="1"/>
        <v>0.45833333333333331</v>
      </c>
      <c r="L47" s="22">
        <f t="shared" si="2"/>
        <v>0.45833333333333331</v>
      </c>
      <c r="M47" s="22">
        <f t="shared" ref="M47:M110" si="23">(L47-$AB$7)</f>
        <v>-4.1666666666666685E-2</v>
      </c>
      <c r="N47" s="22">
        <f t="shared" si="4"/>
        <v>0</v>
      </c>
      <c r="O47" s="22">
        <f t="shared" si="5"/>
        <v>0.45833333333333331</v>
      </c>
      <c r="P47" s="22">
        <f t="shared" si="6"/>
        <v>0.45833333333333331</v>
      </c>
      <c r="Q47" s="22">
        <f t="shared" si="7"/>
        <v>0.45833333333333331</v>
      </c>
      <c r="R47" s="23">
        <f t="shared" si="8"/>
        <v>0.45833333333333331</v>
      </c>
      <c r="S47" s="22">
        <f t="shared" si="18"/>
        <v>-4.166666666666663E-2</v>
      </c>
      <c r="T47" s="22">
        <f t="shared" si="20"/>
        <v>0</v>
      </c>
      <c r="U47" s="21">
        <f t="shared" ref="U47:U110" si="24">(G47-$AC$5)</f>
        <v>2.083333333333337E-2</v>
      </c>
      <c r="V47" s="22">
        <f t="shared" si="21"/>
        <v>2.083333333333337E-2</v>
      </c>
      <c r="W47" s="24">
        <f t="shared" si="13"/>
        <v>2.083333333333337E-2</v>
      </c>
      <c r="X47" s="21">
        <f t="shared" si="14"/>
        <v>2.083333333333337E-2</v>
      </c>
      <c r="Y47" s="21">
        <f t="shared" si="15"/>
        <v>-2.083333333333337E-2</v>
      </c>
      <c r="Z47" s="21">
        <f t="shared" si="16"/>
        <v>2.083333333333337E-2</v>
      </c>
      <c r="AA47" s="25">
        <f t="shared" si="19"/>
        <v>2.083333333333337E-2</v>
      </c>
    </row>
    <row r="48" spans="2:40" ht="15" customHeight="1">
      <c r="B48" s="218">
        <f>SUM(AA33:AA60)</f>
        <v>4.2916666666666687</v>
      </c>
      <c r="C48" s="217"/>
      <c r="D48" s="94">
        <v>44243</v>
      </c>
      <c r="E48" s="66" t="s">
        <v>39</v>
      </c>
      <c r="F48" s="3">
        <v>0.33333333333333331</v>
      </c>
      <c r="G48" s="3">
        <v>0.8125</v>
      </c>
      <c r="H48" s="3">
        <v>0</v>
      </c>
      <c r="I48" s="5"/>
      <c r="J48" s="5">
        <f t="shared" ref="J48:J111" si="25">IF(I48&lt;0,0,I48)</f>
        <v>0</v>
      </c>
      <c r="K48" s="21">
        <f t="shared" ref="K48:K111" si="26">(G48-F48)-W48</f>
        <v>0.45833333333333331</v>
      </c>
      <c r="L48" s="22">
        <f t="shared" si="2"/>
        <v>0.45833333333333331</v>
      </c>
      <c r="M48" s="22">
        <f t="shared" si="23"/>
        <v>-4.1666666666666685E-2</v>
      </c>
      <c r="N48" s="22">
        <f t="shared" ref="N48:N111" si="27">IF(M48&lt;0,0,M48)</f>
        <v>0</v>
      </c>
      <c r="O48" s="22">
        <f t="shared" ref="O48:O111" si="28">(L48-N48)-H48</f>
        <v>0.45833333333333331</v>
      </c>
      <c r="P48" s="22">
        <f t="shared" ref="P48:P111" si="29">O48-J48</f>
        <v>0.45833333333333331</v>
      </c>
      <c r="Q48" s="22">
        <f t="shared" ref="Q48:Q111" si="30">IF(P48&lt;0,0,P48)</f>
        <v>0.45833333333333331</v>
      </c>
      <c r="R48" s="23">
        <f t="shared" ref="R48:R111" si="31">IF(E48=$AC$7,Q48,0)</f>
        <v>0.45833333333333331</v>
      </c>
      <c r="S48" s="22">
        <f t="shared" si="18"/>
        <v>-4.166666666666663E-2</v>
      </c>
      <c r="T48" s="22">
        <f t="shared" si="20"/>
        <v>0</v>
      </c>
      <c r="U48" s="21">
        <f t="shared" si="24"/>
        <v>2.083333333333337E-2</v>
      </c>
      <c r="V48" s="22">
        <f t="shared" si="21"/>
        <v>2.083333333333337E-2</v>
      </c>
      <c r="W48" s="24">
        <f t="shared" ref="W48:W111" si="32">T48+V48</f>
        <v>2.083333333333337E-2</v>
      </c>
      <c r="X48" s="21">
        <f t="shared" ref="X48:X111" si="33">W48+N48</f>
        <v>2.083333333333337E-2</v>
      </c>
      <c r="Y48" s="21">
        <f t="shared" ref="Y48:Y111" si="34">J48-(T48+V48)</f>
        <v>-2.083333333333337E-2</v>
      </c>
      <c r="Z48" s="21">
        <f t="shared" ref="Z48:Z111" si="35">IF(Y48&lt;0,X48,Y48)</f>
        <v>2.083333333333337E-2</v>
      </c>
      <c r="AA48" s="25">
        <f t="shared" si="19"/>
        <v>2.083333333333337E-2</v>
      </c>
    </row>
    <row r="49" spans="2:27" ht="15" customHeight="1">
      <c r="B49" s="219"/>
      <c r="C49" s="217"/>
      <c r="D49" s="94">
        <v>44244</v>
      </c>
      <c r="E49" s="66" t="s">
        <v>39</v>
      </c>
      <c r="F49" s="3">
        <v>0.33333333333333331</v>
      </c>
      <c r="G49" s="3">
        <v>0.8125</v>
      </c>
      <c r="H49" s="3">
        <v>0</v>
      </c>
      <c r="I49" s="5"/>
      <c r="J49" s="5">
        <f t="shared" si="25"/>
        <v>0</v>
      </c>
      <c r="K49" s="21">
        <f t="shared" si="26"/>
        <v>0.45833333333333331</v>
      </c>
      <c r="L49" s="22">
        <f t="shared" si="2"/>
        <v>0.45833333333333331</v>
      </c>
      <c r="M49" s="22">
        <f t="shared" si="23"/>
        <v>-4.1666666666666685E-2</v>
      </c>
      <c r="N49" s="22">
        <f t="shared" si="27"/>
        <v>0</v>
      </c>
      <c r="O49" s="22">
        <f t="shared" si="28"/>
        <v>0.45833333333333331</v>
      </c>
      <c r="P49" s="22">
        <f t="shared" si="29"/>
        <v>0.45833333333333331</v>
      </c>
      <c r="Q49" s="22">
        <f t="shared" si="30"/>
        <v>0.45833333333333331</v>
      </c>
      <c r="R49" s="23">
        <f t="shared" si="31"/>
        <v>0.45833333333333331</v>
      </c>
      <c r="S49" s="22">
        <f t="shared" si="18"/>
        <v>-4.166666666666663E-2</v>
      </c>
      <c r="T49" s="22">
        <f t="shared" si="20"/>
        <v>0</v>
      </c>
      <c r="U49" s="21">
        <f t="shared" si="24"/>
        <v>2.083333333333337E-2</v>
      </c>
      <c r="V49" s="22">
        <f t="shared" si="21"/>
        <v>2.083333333333337E-2</v>
      </c>
      <c r="W49" s="24">
        <f t="shared" si="32"/>
        <v>2.083333333333337E-2</v>
      </c>
      <c r="X49" s="21">
        <f t="shared" si="33"/>
        <v>2.083333333333337E-2</v>
      </c>
      <c r="Y49" s="21">
        <f t="shared" si="34"/>
        <v>-2.083333333333337E-2</v>
      </c>
      <c r="Z49" s="21">
        <f t="shared" si="35"/>
        <v>2.083333333333337E-2</v>
      </c>
      <c r="AA49" s="25">
        <f t="shared" si="19"/>
        <v>2.083333333333337E-2</v>
      </c>
    </row>
    <row r="50" spans="2:27" ht="15" customHeight="1">
      <c r="B50" s="219"/>
      <c r="C50" s="217"/>
      <c r="D50" s="94">
        <v>44245</v>
      </c>
      <c r="E50" s="66" t="s">
        <v>39</v>
      </c>
      <c r="F50" s="3">
        <v>0.25</v>
      </c>
      <c r="G50" s="3">
        <v>0.8125</v>
      </c>
      <c r="H50" s="3">
        <v>0</v>
      </c>
      <c r="I50" s="5"/>
      <c r="J50" s="5">
        <f t="shared" si="25"/>
        <v>0</v>
      </c>
      <c r="K50" s="21">
        <f t="shared" si="26"/>
        <v>0.49999999999999994</v>
      </c>
      <c r="L50" s="22">
        <f t="shared" si="2"/>
        <v>0.49999999999999994</v>
      </c>
      <c r="M50" s="22">
        <f t="shared" si="23"/>
        <v>-5.5511151231257827E-17</v>
      </c>
      <c r="N50" s="22">
        <f t="shared" si="27"/>
        <v>0</v>
      </c>
      <c r="O50" s="22">
        <f t="shared" si="28"/>
        <v>0.49999999999999994</v>
      </c>
      <c r="P50" s="22">
        <f t="shared" si="29"/>
        <v>0.49999999999999994</v>
      </c>
      <c r="Q50" s="22">
        <f t="shared" si="30"/>
        <v>0.49999999999999994</v>
      </c>
      <c r="R50" s="23">
        <f t="shared" si="31"/>
        <v>0.49999999999999994</v>
      </c>
      <c r="S50" s="22">
        <f t="shared" si="18"/>
        <v>4.1666666666666685E-2</v>
      </c>
      <c r="T50" s="22">
        <f t="shared" si="20"/>
        <v>4.1666666666666685E-2</v>
      </c>
      <c r="U50" s="21">
        <f t="shared" si="24"/>
        <v>2.083333333333337E-2</v>
      </c>
      <c r="V50" s="22">
        <f t="shared" si="21"/>
        <v>2.083333333333337E-2</v>
      </c>
      <c r="W50" s="24">
        <f t="shared" si="32"/>
        <v>6.2500000000000056E-2</v>
      </c>
      <c r="X50" s="21">
        <f t="shared" si="33"/>
        <v>6.2500000000000056E-2</v>
      </c>
      <c r="Y50" s="21">
        <f t="shared" si="34"/>
        <v>-6.2500000000000056E-2</v>
      </c>
      <c r="Z50" s="21">
        <f t="shared" si="35"/>
        <v>6.2500000000000056E-2</v>
      </c>
      <c r="AA50" s="25">
        <f t="shared" si="19"/>
        <v>6.2500000000000056E-2</v>
      </c>
    </row>
    <row r="51" spans="2:27" ht="15" customHeight="1">
      <c r="B51" s="219"/>
      <c r="C51" s="217"/>
      <c r="D51" s="94">
        <v>44246</v>
      </c>
      <c r="E51" s="66" t="s">
        <v>39</v>
      </c>
      <c r="F51" s="3">
        <v>0.33333333333333331</v>
      </c>
      <c r="G51" s="3">
        <v>0.8125</v>
      </c>
      <c r="H51" s="3">
        <v>0</v>
      </c>
      <c r="I51" s="5"/>
      <c r="J51" s="5">
        <f t="shared" si="25"/>
        <v>0</v>
      </c>
      <c r="K51" s="21">
        <f t="shared" si="26"/>
        <v>0.45833333333333331</v>
      </c>
      <c r="L51" s="22">
        <f t="shared" si="2"/>
        <v>0.45833333333333331</v>
      </c>
      <c r="M51" s="22">
        <f t="shared" si="23"/>
        <v>-4.1666666666666685E-2</v>
      </c>
      <c r="N51" s="22">
        <f t="shared" si="27"/>
        <v>0</v>
      </c>
      <c r="O51" s="22">
        <f t="shared" si="28"/>
        <v>0.45833333333333331</v>
      </c>
      <c r="P51" s="22">
        <f t="shared" si="29"/>
        <v>0.45833333333333331</v>
      </c>
      <c r="Q51" s="22">
        <f t="shared" si="30"/>
        <v>0.45833333333333331</v>
      </c>
      <c r="R51" s="23">
        <f t="shared" si="31"/>
        <v>0.45833333333333331</v>
      </c>
      <c r="S51" s="22">
        <f t="shared" si="18"/>
        <v>-4.166666666666663E-2</v>
      </c>
      <c r="T51" s="22">
        <f t="shared" si="20"/>
        <v>0</v>
      </c>
      <c r="U51" s="21">
        <f t="shared" si="24"/>
        <v>2.083333333333337E-2</v>
      </c>
      <c r="V51" s="22">
        <f t="shared" si="21"/>
        <v>2.083333333333337E-2</v>
      </c>
      <c r="W51" s="24">
        <f t="shared" si="32"/>
        <v>2.083333333333337E-2</v>
      </c>
      <c r="X51" s="21">
        <f t="shared" si="33"/>
        <v>2.083333333333337E-2</v>
      </c>
      <c r="Y51" s="21">
        <f t="shared" si="34"/>
        <v>-2.083333333333337E-2</v>
      </c>
      <c r="Z51" s="21">
        <f t="shared" si="35"/>
        <v>2.083333333333337E-2</v>
      </c>
      <c r="AA51" s="25">
        <f t="shared" si="19"/>
        <v>2.083333333333337E-2</v>
      </c>
    </row>
    <row r="52" spans="2:27" ht="15" customHeight="1">
      <c r="B52" s="219"/>
      <c r="C52" s="217"/>
      <c r="D52" s="93">
        <v>44247</v>
      </c>
      <c r="E52" s="66" t="s">
        <v>39</v>
      </c>
      <c r="F52" s="3">
        <v>0.33333333333333331</v>
      </c>
      <c r="G52" s="3">
        <v>0.8125</v>
      </c>
      <c r="H52" s="3">
        <v>0</v>
      </c>
      <c r="I52" s="5">
        <f t="shared" si="22"/>
        <v>0.47916666666666669</v>
      </c>
      <c r="J52" s="5">
        <f t="shared" si="25"/>
        <v>0.47916666666666669</v>
      </c>
      <c r="K52" s="21">
        <f t="shared" si="26"/>
        <v>0.45833333333333331</v>
      </c>
      <c r="L52" s="22">
        <f t="shared" si="2"/>
        <v>0.45833333333333331</v>
      </c>
      <c r="M52" s="22">
        <f t="shared" si="23"/>
        <v>-4.1666666666666685E-2</v>
      </c>
      <c r="N52" s="22">
        <f t="shared" si="27"/>
        <v>0</v>
      </c>
      <c r="O52" s="22">
        <f t="shared" si="28"/>
        <v>0.45833333333333331</v>
      </c>
      <c r="P52" s="22">
        <f t="shared" si="29"/>
        <v>-2.083333333333337E-2</v>
      </c>
      <c r="Q52" s="22">
        <f t="shared" si="30"/>
        <v>0</v>
      </c>
      <c r="R52" s="23">
        <f t="shared" si="31"/>
        <v>0</v>
      </c>
      <c r="S52" s="22">
        <f t="shared" si="18"/>
        <v>-4.166666666666663E-2</v>
      </c>
      <c r="T52" s="22">
        <f t="shared" si="20"/>
        <v>0</v>
      </c>
      <c r="U52" s="21">
        <f t="shared" si="24"/>
        <v>2.083333333333337E-2</v>
      </c>
      <c r="V52" s="22">
        <f t="shared" si="21"/>
        <v>2.083333333333337E-2</v>
      </c>
      <c r="W52" s="24">
        <f t="shared" si="32"/>
        <v>2.083333333333337E-2</v>
      </c>
      <c r="X52" s="21">
        <f t="shared" si="33"/>
        <v>2.083333333333337E-2</v>
      </c>
      <c r="Y52" s="21">
        <f t="shared" si="34"/>
        <v>0.45833333333333331</v>
      </c>
      <c r="Z52" s="21">
        <f t="shared" si="35"/>
        <v>0.45833333333333331</v>
      </c>
      <c r="AA52" s="25">
        <f t="shared" si="19"/>
        <v>0.45833333333333331</v>
      </c>
    </row>
    <row r="53" spans="2:27" ht="15" customHeight="1">
      <c r="B53" s="219"/>
      <c r="C53" s="217"/>
      <c r="D53" s="93">
        <v>44248</v>
      </c>
      <c r="E53" s="66" t="s">
        <v>39</v>
      </c>
      <c r="F53" s="3">
        <v>0.33333333333333331</v>
      </c>
      <c r="G53" s="3">
        <v>0.8125</v>
      </c>
      <c r="H53" s="3">
        <v>0</v>
      </c>
      <c r="I53" s="5">
        <f t="shared" si="22"/>
        <v>0.47916666666666669</v>
      </c>
      <c r="J53" s="5">
        <f t="shared" si="25"/>
        <v>0.47916666666666669</v>
      </c>
      <c r="K53" s="21">
        <f t="shared" si="26"/>
        <v>0.45833333333333331</v>
      </c>
      <c r="L53" s="22">
        <f t="shared" si="2"/>
        <v>0.45833333333333331</v>
      </c>
      <c r="M53" s="22">
        <f t="shared" si="23"/>
        <v>-4.1666666666666685E-2</v>
      </c>
      <c r="N53" s="22">
        <f t="shared" si="27"/>
        <v>0</v>
      </c>
      <c r="O53" s="22">
        <f t="shared" si="28"/>
        <v>0.45833333333333331</v>
      </c>
      <c r="P53" s="22">
        <f t="shared" si="29"/>
        <v>-2.083333333333337E-2</v>
      </c>
      <c r="Q53" s="22">
        <f t="shared" si="30"/>
        <v>0</v>
      </c>
      <c r="R53" s="23">
        <f t="shared" si="31"/>
        <v>0</v>
      </c>
      <c r="S53" s="22">
        <f t="shared" si="18"/>
        <v>-4.166666666666663E-2</v>
      </c>
      <c r="T53" s="22">
        <f t="shared" si="20"/>
        <v>0</v>
      </c>
      <c r="U53" s="21">
        <f t="shared" si="24"/>
        <v>2.083333333333337E-2</v>
      </c>
      <c r="V53" s="22">
        <f t="shared" si="21"/>
        <v>2.083333333333337E-2</v>
      </c>
      <c r="W53" s="24">
        <f t="shared" si="32"/>
        <v>2.083333333333337E-2</v>
      </c>
      <c r="X53" s="21">
        <f t="shared" si="33"/>
        <v>2.083333333333337E-2</v>
      </c>
      <c r="Y53" s="21">
        <f t="shared" si="34"/>
        <v>0.45833333333333331</v>
      </c>
      <c r="Z53" s="21">
        <f t="shared" si="35"/>
        <v>0.45833333333333331</v>
      </c>
      <c r="AA53" s="25">
        <f t="shared" si="19"/>
        <v>0.45833333333333331</v>
      </c>
    </row>
    <row r="54" spans="2:27" ht="15" customHeight="1">
      <c r="B54" s="219"/>
      <c r="C54" s="217"/>
      <c r="D54" s="94">
        <v>44249</v>
      </c>
      <c r="E54" s="66" t="s">
        <v>39</v>
      </c>
      <c r="F54" s="3">
        <v>0.33333333333333331</v>
      </c>
      <c r="G54" s="3">
        <v>0.8125</v>
      </c>
      <c r="H54" s="3">
        <v>0</v>
      </c>
      <c r="I54" s="5"/>
      <c r="J54" s="5">
        <f t="shared" si="25"/>
        <v>0</v>
      </c>
      <c r="K54" s="21">
        <f t="shared" si="26"/>
        <v>0.45833333333333331</v>
      </c>
      <c r="L54" s="22">
        <f t="shared" si="2"/>
        <v>0.45833333333333331</v>
      </c>
      <c r="M54" s="22">
        <f t="shared" si="23"/>
        <v>-4.1666666666666685E-2</v>
      </c>
      <c r="N54" s="22">
        <f t="shared" si="27"/>
        <v>0</v>
      </c>
      <c r="O54" s="22">
        <f t="shared" si="28"/>
        <v>0.45833333333333331</v>
      </c>
      <c r="P54" s="22">
        <f t="shared" si="29"/>
        <v>0.45833333333333331</v>
      </c>
      <c r="Q54" s="22">
        <f t="shared" si="30"/>
        <v>0.45833333333333331</v>
      </c>
      <c r="R54" s="23">
        <f t="shared" si="31"/>
        <v>0.45833333333333331</v>
      </c>
      <c r="S54" s="22">
        <f t="shared" si="18"/>
        <v>-4.166666666666663E-2</v>
      </c>
      <c r="T54" s="22">
        <f t="shared" si="20"/>
        <v>0</v>
      </c>
      <c r="U54" s="21">
        <f t="shared" si="24"/>
        <v>2.083333333333337E-2</v>
      </c>
      <c r="V54" s="22">
        <f t="shared" si="21"/>
        <v>2.083333333333337E-2</v>
      </c>
      <c r="W54" s="24">
        <f t="shared" si="32"/>
        <v>2.083333333333337E-2</v>
      </c>
      <c r="X54" s="21">
        <f t="shared" si="33"/>
        <v>2.083333333333337E-2</v>
      </c>
      <c r="Y54" s="21">
        <f t="shared" si="34"/>
        <v>-2.083333333333337E-2</v>
      </c>
      <c r="Z54" s="21">
        <f t="shared" si="35"/>
        <v>2.083333333333337E-2</v>
      </c>
      <c r="AA54" s="25">
        <f t="shared" si="19"/>
        <v>2.083333333333337E-2</v>
      </c>
    </row>
    <row r="55" spans="2:27" ht="15" customHeight="1">
      <c r="B55" s="219"/>
      <c r="C55" s="217"/>
      <c r="D55" s="94">
        <v>44250</v>
      </c>
      <c r="E55" s="66" t="s">
        <v>40</v>
      </c>
      <c r="F55" s="3">
        <v>0.33333333333333331</v>
      </c>
      <c r="G55" s="3">
        <v>0.8125</v>
      </c>
      <c r="H55" s="3">
        <v>0</v>
      </c>
      <c r="I55" s="5"/>
      <c r="J55" s="5">
        <f t="shared" si="25"/>
        <v>0</v>
      </c>
      <c r="K55" s="21">
        <f t="shared" si="26"/>
        <v>0.45833333333333331</v>
      </c>
      <c r="L55" s="22">
        <f t="shared" si="2"/>
        <v>0.45833333333333331</v>
      </c>
      <c r="M55" s="22">
        <f t="shared" si="23"/>
        <v>-4.1666666666666685E-2</v>
      </c>
      <c r="N55" s="22">
        <f t="shared" si="27"/>
        <v>0</v>
      </c>
      <c r="O55" s="22">
        <f t="shared" si="28"/>
        <v>0.45833333333333331</v>
      </c>
      <c r="P55" s="22">
        <f t="shared" si="29"/>
        <v>0.45833333333333331</v>
      </c>
      <c r="Q55" s="22">
        <f t="shared" si="30"/>
        <v>0.45833333333333331</v>
      </c>
      <c r="R55" s="23">
        <f t="shared" si="31"/>
        <v>0</v>
      </c>
      <c r="S55" s="22">
        <f t="shared" si="18"/>
        <v>-4.166666666666663E-2</v>
      </c>
      <c r="T55" s="22">
        <f t="shared" si="20"/>
        <v>0</v>
      </c>
      <c r="U55" s="21">
        <f t="shared" si="24"/>
        <v>2.083333333333337E-2</v>
      </c>
      <c r="V55" s="22">
        <f t="shared" si="21"/>
        <v>2.083333333333337E-2</v>
      </c>
      <c r="W55" s="24">
        <f t="shared" si="32"/>
        <v>2.083333333333337E-2</v>
      </c>
      <c r="X55" s="21">
        <f t="shared" si="33"/>
        <v>2.083333333333337E-2</v>
      </c>
      <c r="Y55" s="21">
        <f t="shared" si="34"/>
        <v>-2.083333333333337E-2</v>
      </c>
      <c r="Z55" s="21">
        <f t="shared" si="35"/>
        <v>2.083333333333337E-2</v>
      </c>
      <c r="AA55" s="25">
        <f t="shared" si="19"/>
        <v>0</v>
      </c>
    </row>
    <row r="56" spans="2:27" ht="15" customHeight="1">
      <c r="B56" s="219"/>
      <c r="C56" s="217"/>
      <c r="D56" s="94">
        <v>44251</v>
      </c>
      <c r="E56" s="66" t="s">
        <v>39</v>
      </c>
      <c r="F56" s="3">
        <v>0.33333333333333331</v>
      </c>
      <c r="G56" s="3">
        <v>0.8125</v>
      </c>
      <c r="H56" s="3">
        <v>0</v>
      </c>
      <c r="I56" s="5"/>
      <c r="J56" s="5">
        <f t="shared" si="25"/>
        <v>0</v>
      </c>
      <c r="K56" s="21">
        <f t="shared" si="26"/>
        <v>0.45833333333333331</v>
      </c>
      <c r="L56" s="22">
        <f t="shared" si="2"/>
        <v>0.45833333333333331</v>
      </c>
      <c r="M56" s="22">
        <f t="shared" si="23"/>
        <v>-4.1666666666666685E-2</v>
      </c>
      <c r="N56" s="22">
        <f t="shared" si="27"/>
        <v>0</v>
      </c>
      <c r="O56" s="22">
        <f t="shared" si="28"/>
        <v>0.45833333333333331</v>
      </c>
      <c r="P56" s="22">
        <f t="shared" si="29"/>
        <v>0.45833333333333331</v>
      </c>
      <c r="Q56" s="22">
        <f t="shared" si="30"/>
        <v>0.45833333333333331</v>
      </c>
      <c r="R56" s="23">
        <f t="shared" si="31"/>
        <v>0.45833333333333331</v>
      </c>
      <c r="S56" s="22">
        <f t="shared" si="18"/>
        <v>-4.166666666666663E-2</v>
      </c>
      <c r="T56" s="22">
        <f t="shared" si="20"/>
        <v>0</v>
      </c>
      <c r="U56" s="21">
        <f t="shared" si="24"/>
        <v>2.083333333333337E-2</v>
      </c>
      <c r="V56" s="22">
        <f t="shared" si="21"/>
        <v>2.083333333333337E-2</v>
      </c>
      <c r="W56" s="24">
        <f t="shared" si="32"/>
        <v>2.083333333333337E-2</v>
      </c>
      <c r="X56" s="21">
        <f t="shared" si="33"/>
        <v>2.083333333333337E-2</v>
      </c>
      <c r="Y56" s="21">
        <f t="shared" si="34"/>
        <v>-2.083333333333337E-2</v>
      </c>
      <c r="Z56" s="21">
        <f t="shared" si="35"/>
        <v>2.083333333333337E-2</v>
      </c>
      <c r="AA56" s="25">
        <f t="shared" si="19"/>
        <v>2.083333333333337E-2</v>
      </c>
    </row>
    <row r="57" spans="2:27" ht="15" customHeight="1">
      <c r="B57" s="219"/>
      <c r="C57" s="217"/>
      <c r="D57" s="94">
        <v>44252</v>
      </c>
      <c r="E57" s="66" t="s">
        <v>40</v>
      </c>
      <c r="F57" s="3">
        <v>0.25</v>
      </c>
      <c r="G57" s="3">
        <v>0.8125</v>
      </c>
      <c r="H57" s="3">
        <v>0</v>
      </c>
      <c r="I57" s="5"/>
      <c r="J57" s="5">
        <f t="shared" si="25"/>
        <v>0</v>
      </c>
      <c r="K57" s="21">
        <f t="shared" si="26"/>
        <v>0.49999999999999994</v>
      </c>
      <c r="L57" s="22">
        <f t="shared" ref="L57:L120" si="36">IF(K57&lt;0,0,K57)</f>
        <v>0.49999999999999994</v>
      </c>
      <c r="M57" s="22">
        <f t="shared" si="23"/>
        <v>-5.5511151231257827E-17</v>
      </c>
      <c r="N57" s="22">
        <f t="shared" si="27"/>
        <v>0</v>
      </c>
      <c r="O57" s="22">
        <f t="shared" si="28"/>
        <v>0.49999999999999994</v>
      </c>
      <c r="P57" s="22">
        <f t="shared" si="29"/>
        <v>0.49999999999999994</v>
      </c>
      <c r="Q57" s="22">
        <f t="shared" si="30"/>
        <v>0.49999999999999994</v>
      </c>
      <c r="R57" s="23">
        <f t="shared" si="31"/>
        <v>0</v>
      </c>
      <c r="S57" s="22">
        <f t="shared" si="18"/>
        <v>4.1666666666666685E-2</v>
      </c>
      <c r="T57" s="22">
        <f t="shared" si="20"/>
        <v>4.1666666666666685E-2</v>
      </c>
      <c r="U57" s="21">
        <f t="shared" si="24"/>
        <v>2.083333333333337E-2</v>
      </c>
      <c r="V57" s="22">
        <f t="shared" si="21"/>
        <v>2.083333333333337E-2</v>
      </c>
      <c r="W57" s="24">
        <f t="shared" si="32"/>
        <v>6.2500000000000056E-2</v>
      </c>
      <c r="X57" s="21">
        <f t="shared" si="33"/>
        <v>6.2500000000000056E-2</v>
      </c>
      <c r="Y57" s="21">
        <f t="shared" si="34"/>
        <v>-6.2500000000000056E-2</v>
      </c>
      <c r="Z57" s="21">
        <f t="shared" si="35"/>
        <v>6.2500000000000056E-2</v>
      </c>
      <c r="AA57" s="25">
        <f t="shared" si="19"/>
        <v>0</v>
      </c>
    </row>
    <row r="58" spans="2:27" ht="15" customHeight="1">
      <c r="B58" s="219"/>
      <c r="C58" s="217"/>
      <c r="D58" s="94">
        <v>44253</v>
      </c>
      <c r="E58" s="66" t="s">
        <v>39</v>
      </c>
      <c r="F58" s="3">
        <v>0.33333333333333331</v>
      </c>
      <c r="G58" s="3">
        <v>0.8125</v>
      </c>
      <c r="H58" s="3">
        <v>0</v>
      </c>
      <c r="I58" s="5"/>
      <c r="J58" s="5">
        <f t="shared" si="25"/>
        <v>0</v>
      </c>
      <c r="K58" s="21">
        <f t="shared" si="26"/>
        <v>0.45833333333333331</v>
      </c>
      <c r="L58" s="22">
        <f t="shared" si="36"/>
        <v>0.45833333333333331</v>
      </c>
      <c r="M58" s="22">
        <f t="shared" si="23"/>
        <v>-4.1666666666666685E-2</v>
      </c>
      <c r="N58" s="22">
        <f t="shared" si="27"/>
        <v>0</v>
      </c>
      <c r="O58" s="22">
        <f t="shared" si="28"/>
        <v>0.45833333333333331</v>
      </c>
      <c r="P58" s="22">
        <f t="shared" si="29"/>
        <v>0.45833333333333331</v>
      </c>
      <c r="Q58" s="22">
        <f t="shared" si="30"/>
        <v>0.45833333333333331</v>
      </c>
      <c r="R58" s="23">
        <f t="shared" si="31"/>
        <v>0.45833333333333331</v>
      </c>
      <c r="S58" s="22">
        <f t="shared" si="18"/>
        <v>-4.166666666666663E-2</v>
      </c>
      <c r="T58" s="22">
        <f t="shared" si="20"/>
        <v>0</v>
      </c>
      <c r="U58" s="21">
        <f t="shared" si="24"/>
        <v>2.083333333333337E-2</v>
      </c>
      <c r="V58" s="22">
        <f t="shared" si="21"/>
        <v>2.083333333333337E-2</v>
      </c>
      <c r="W58" s="24">
        <f t="shared" si="32"/>
        <v>2.083333333333337E-2</v>
      </c>
      <c r="X58" s="21">
        <f t="shared" si="33"/>
        <v>2.083333333333337E-2</v>
      </c>
      <c r="Y58" s="21">
        <f t="shared" si="34"/>
        <v>-2.083333333333337E-2</v>
      </c>
      <c r="Z58" s="21">
        <f t="shared" si="35"/>
        <v>2.083333333333337E-2</v>
      </c>
      <c r="AA58" s="25">
        <f t="shared" si="19"/>
        <v>2.083333333333337E-2</v>
      </c>
    </row>
    <row r="59" spans="2:27" ht="15" customHeight="1">
      <c r="B59" s="219"/>
      <c r="C59" s="217"/>
      <c r="D59" s="93">
        <v>44254</v>
      </c>
      <c r="E59" s="66" t="s">
        <v>39</v>
      </c>
      <c r="F59" s="3">
        <v>0.33333333333333331</v>
      </c>
      <c r="G59" s="3">
        <v>0.8125</v>
      </c>
      <c r="H59" s="3">
        <v>0</v>
      </c>
      <c r="I59" s="5">
        <f t="shared" si="22"/>
        <v>0.47916666666666669</v>
      </c>
      <c r="J59" s="5">
        <f t="shared" si="25"/>
        <v>0.47916666666666669</v>
      </c>
      <c r="K59" s="21">
        <f t="shared" si="26"/>
        <v>0.45833333333333331</v>
      </c>
      <c r="L59" s="22">
        <f t="shared" si="36"/>
        <v>0.45833333333333331</v>
      </c>
      <c r="M59" s="22">
        <f t="shared" si="23"/>
        <v>-4.1666666666666685E-2</v>
      </c>
      <c r="N59" s="22">
        <f t="shared" si="27"/>
        <v>0</v>
      </c>
      <c r="O59" s="22">
        <f t="shared" si="28"/>
        <v>0.45833333333333331</v>
      </c>
      <c r="P59" s="22">
        <f t="shared" si="29"/>
        <v>-2.083333333333337E-2</v>
      </c>
      <c r="Q59" s="22">
        <f t="shared" si="30"/>
        <v>0</v>
      </c>
      <c r="R59" s="23">
        <f t="shared" si="31"/>
        <v>0</v>
      </c>
      <c r="S59" s="22">
        <f t="shared" si="18"/>
        <v>-4.166666666666663E-2</v>
      </c>
      <c r="T59" s="22">
        <f t="shared" si="20"/>
        <v>0</v>
      </c>
      <c r="U59" s="21">
        <f t="shared" si="24"/>
        <v>2.083333333333337E-2</v>
      </c>
      <c r="V59" s="22">
        <f t="shared" si="21"/>
        <v>2.083333333333337E-2</v>
      </c>
      <c r="W59" s="24">
        <f t="shared" si="32"/>
        <v>2.083333333333337E-2</v>
      </c>
      <c r="X59" s="21">
        <f t="shared" si="33"/>
        <v>2.083333333333337E-2</v>
      </c>
      <c r="Y59" s="21">
        <f t="shared" si="34"/>
        <v>0.45833333333333331</v>
      </c>
      <c r="Z59" s="21">
        <f t="shared" si="35"/>
        <v>0.45833333333333331</v>
      </c>
      <c r="AA59" s="25">
        <f t="shared" si="19"/>
        <v>0.45833333333333331</v>
      </c>
    </row>
    <row r="60" spans="2:27" ht="15" customHeight="1" thickBot="1">
      <c r="B60" s="274"/>
      <c r="C60" s="222"/>
      <c r="D60" s="95">
        <v>44255</v>
      </c>
      <c r="E60" s="67" t="s">
        <v>39</v>
      </c>
      <c r="F60" s="4">
        <v>0.33333333333333331</v>
      </c>
      <c r="G60" s="4">
        <v>0.8125</v>
      </c>
      <c r="H60" s="4">
        <v>0</v>
      </c>
      <c r="I60" s="8">
        <f t="shared" si="22"/>
        <v>0.47916666666666669</v>
      </c>
      <c r="J60" s="8">
        <f t="shared" si="25"/>
        <v>0.47916666666666669</v>
      </c>
      <c r="K60" s="30">
        <f t="shared" si="26"/>
        <v>0.45833333333333331</v>
      </c>
      <c r="L60" s="31">
        <f t="shared" si="36"/>
        <v>0.45833333333333331</v>
      </c>
      <c r="M60" s="31">
        <f t="shared" si="23"/>
        <v>-4.1666666666666685E-2</v>
      </c>
      <c r="N60" s="31">
        <f t="shared" si="27"/>
        <v>0</v>
      </c>
      <c r="O60" s="31">
        <f t="shared" si="28"/>
        <v>0.45833333333333331</v>
      </c>
      <c r="P60" s="31">
        <f t="shared" si="29"/>
        <v>-2.083333333333337E-2</v>
      </c>
      <c r="Q60" s="31">
        <f t="shared" si="30"/>
        <v>0</v>
      </c>
      <c r="R60" s="32">
        <f t="shared" si="31"/>
        <v>0</v>
      </c>
      <c r="S60" s="31">
        <f t="shared" si="18"/>
        <v>-4.166666666666663E-2</v>
      </c>
      <c r="T60" s="31">
        <f t="shared" si="20"/>
        <v>0</v>
      </c>
      <c r="U60" s="30">
        <f t="shared" si="24"/>
        <v>2.083333333333337E-2</v>
      </c>
      <c r="V60" s="31">
        <f t="shared" si="21"/>
        <v>2.083333333333337E-2</v>
      </c>
      <c r="W60" s="33">
        <f t="shared" si="32"/>
        <v>2.083333333333337E-2</v>
      </c>
      <c r="X60" s="30">
        <f t="shared" si="33"/>
        <v>2.083333333333337E-2</v>
      </c>
      <c r="Y60" s="30">
        <f t="shared" si="34"/>
        <v>0.45833333333333331</v>
      </c>
      <c r="Z60" s="30">
        <f t="shared" si="35"/>
        <v>0.45833333333333331</v>
      </c>
      <c r="AA60" s="34">
        <f t="shared" si="19"/>
        <v>0.45833333333333331</v>
      </c>
    </row>
    <row r="61" spans="2:27" ht="15" customHeight="1">
      <c r="B61" s="98" t="s">
        <v>10</v>
      </c>
      <c r="C61" s="221" t="s">
        <v>21</v>
      </c>
      <c r="D61" s="92">
        <v>44256</v>
      </c>
      <c r="E61" s="51" t="s">
        <v>40</v>
      </c>
      <c r="F61" s="6">
        <v>0.33333333333333331</v>
      </c>
      <c r="G61" s="6">
        <v>0.8125</v>
      </c>
      <c r="H61" s="6">
        <v>0</v>
      </c>
      <c r="I61" s="7"/>
      <c r="J61" s="7">
        <f t="shared" si="25"/>
        <v>0</v>
      </c>
      <c r="K61" s="15">
        <f t="shared" si="26"/>
        <v>0.45833333333333331</v>
      </c>
      <c r="L61" s="16">
        <f t="shared" si="36"/>
        <v>0.45833333333333331</v>
      </c>
      <c r="M61" s="16">
        <f t="shared" si="23"/>
        <v>-4.1666666666666685E-2</v>
      </c>
      <c r="N61" s="16">
        <f t="shared" si="27"/>
        <v>0</v>
      </c>
      <c r="O61" s="16">
        <f t="shared" si="28"/>
        <v>0.45833333333333331</v>
      </c>
      <c r="P61" s="16">
        <f t="shared" si="29"/>
        <v>0.45833333333333331</v>
      </c>
      <c r="Q61" s="16">
        <f t="shared" si="30"/>
        <v>0.45833333333333331</v>
      </c>
      <c r="R61" s="17">
        <f t="shared" si="31"/>
        <v>0</v>
      </c>
      <c r="S61" s="16">
        <f t="shared" si="18"/>
        <v>-4.166666666666663E-2</v>
      </c>
      <c r="T61" s="16">
        <f t="shared" si="20"/>
        <v>0</v>
      </c>
      <c r="U61" s="15">
        <f t="shared" si="24"/>
        <v>2.083333333333337E-2</v>
      </c>
      <c r="V61" s="16">
        <f t="shared" si="21"/>
        <v>2.083333333333337E-2</v>
      </c>
      <c r="W61" s="18">
        <f t="shared" si="32"/>
        <v>2.083333333333337E-2</v>
      </c>
      <c r="X61" s="15">
        <f t="shared" si="33"/>
        <v>2.083333333333337E-2</v>
      </c>
      <c r="Y61" s="15">
        <f t="shared" si="34"/>
        <v>-2.083333333333337E-2</v>
      </c>
      <c r="Z61" s="15">
        <f t="shared" si="35"/>
        <v>2.083333333333337E-2</v>
      </c>
      <c r="AA61" s="19">
        <f t="shared" si="19"/>
        <v>0</v>
      </c>
    </row>
    <row r="62" spans="2:27" ht="15" customHeight="1">
      <c r="B62" s="223">
        <f>SUM(R61:R91)</f>
        <v>9.2083333333333321</v>
      </c>
      <c r="C62" s="217"/>
      <c r="D62" s="94">
        <v>44257</v>
      </c>
      <c r="E62" s="66" t="s">
        <v>40</v>
      </c>
      <c r="F62" s="3">
        <v>0.33333333333333331</v>
      </c>
      <c r="G62" s="3">
        <v>0.8125</v>
      </c>
      <c r="H62" s="3">
        <v>0</v>
      </c>
      <c r="I62" s="5"/>
      <c r="J62" s="5">
        <f t="shared" si="25"/>
        <v>0</v>
      </c>
      <c r="K62" s="21">
        <f t="shared" si="26"/>
        <v>0.45833333333333331</v>
      </c>
      <c r="L62" s="22">
        <f t="shared" si="36"/>
        <v>0.45833333333333331</v>
      </c>
      <c r="M62" s="22">
        <f t="shared" si="23"/>
        <v>-4.1666666666666685E-2</v>
      </c>
      <c r="N62" s="22">
        <f t="shared" si="27"/>
        <v>0</v>
      </c>
      <c r="O62" s="22">
        <f t="shared" si="28"/>
        <v>0.45833333333333331</v>
      </c>
      <c r="P62" s="22">
        <f t="shared" si="29"/>
        <v>0.45833333333333331</v>
      </c>
      <c r="Q62" s="22">
        <f t="shared" si="30"/>
        <v>0.45833333333333331</v>
      </c>
      <c r="R62" s="23">
        <f t="shared" si="31"/>
        <v>0</v>
      </c>
      <c r="S62" s="22">
        <f t="shared" si="18"/>
        <v>-4.166666666666663E-2</v>
      </c>
      <c r="T62" s="22">
        <f t="shared" si="20"/>
        <v>0</v>
      </c>
      <c r="U62" s="21">
        <f t="shared" si="24"/>
        <v>2.083333333333337E-2</v>
      </c>
      <c r="V62" s="22">
        <f t="shared" si="21"/>
        <v>2.083333333333337E-2</v>
      </c>
      <c r="W62" s="24">
        <f t="shared" si="32"/>
        <v>2.083333333333337E-2</v>
      </c>
      <c r="X62" s="21">
        <f t="shared" si="33"/>
        <v>2.083333333333337E-2</v>
      </c>
      <c r="Y62" s="21">
        <f t="shared" si="34"/>
        <v>-2.083333333333337E-2</v>
      </c>
      <c r="Z62" s="21">
        <f t="shared" si="35"/>
        <v>2.083333333333337E-2</v>
      </c>
      <c r="AA62" s="25">
        <f t="shared" si="19"/>
        <v>0</v>
      </c>
    </row>
    <row r="63" spans="2:27" ht="15" customHeight="1">
      <c r="B63" s="224"/>
      <c r="C63" s="217"/>
      <c r="D63" s="94">
        <v>44258</v>
      </c>
      <c r="E63" s="66" t="s">
        <v>39</v>
      </c>
      <c r="F63" s="3">
        <v>0.33333333333333331</v>
      </c>
      <c r="G63" s="3">
        <v>0.8125</v>
      </c>
      <c r="H63" s="3">
        <v>0</v>
      </c>
      <c r="I63" s="5"/>
      <c r="J63" s="5">
        <f t="shared" si="25"/>
        <v>0</v>
      </c>
      <c r="K63" s="21">
        <f t="shared" si="26"/>
        <v>0.45833333333333331</v>
      </c>
      <c r="L63" s="22">
        <f t="shared" si="36"/>
        <v>0.45833333333333331</v>
      </c>
      <c r="M63" s="22">
        <f t="shared" si="23"/>
        <v>-4.1666666666666685E-2</v>
      </c>
      <c r="N63" s="22">
        <f t="shared" si="27"/>
        <v>0</v>
      </c>
      <c r="O63" s="22">
        <f t="shared" si="28"/>
        <v>0.45833333333333331</v>
      </c>
      <c r="P63" s="22">
        <f t="shared" si="29"/>
        <v>0.45833333333333331</v>
      </c>
      <c r="Q63" s="22">
        <f t="shared" si="30"/>
        <v>0.45833333333333331</v>
      </c>
      <c r="R63" s="23">
        <f t="shared" si="31"/>
        <v>0.45833333333333331</v>
      </c>
      <c r="S63" s="22">
        <f t="shared" si="18"/>
        <v>-4.166666666666663E-2</v>
      </c>
      <c r="T63" s="22">
        <f t="shared" si="20"/>
        <v>0</v>
      </c>
      <c r="U63" s="21">
        <f t="shared" si="24"/>
        <v>2.083333333333337E-2</v>
      </c>
      <c r="V63" s="22">
        <f t="shared" si="21"/>
        <v>2.083333333333337E-2</v>
      </c>
      <c r="W63" s="24">
        <f t="shared" si="32"/>
        <v>2.083333333333337E-2</v>
      </c>
      <c r="X63" s="21">
        <f t="shared" si="33"/>
        <v>2.083333333333337E-2</v>
      </c>
      <c r="Y63" s="21">
        <f t="shared" si="34"/>
        <v>-2.083333333333337E-2</v>
      </c>
      <c r="Z63" s="21">
        <f t="shared" si="35"/>
        <v>2.083333333333337E-2</v>
      </c>
      <c r="AA63" s="25">
        <f t="shared" si="19"/>
        <v>2.083333333333337E-2</v>
      </c>
    </row>
    <row r="64" spans="2:27" ht="15" customHeight="1">
      <c r="B64" s="224"/>
      <c r="C64" s="217"/>
      <c r="D64" s="94">
        <v>44259</v>
      </c>
      <c r="E64" s="66" t="s">
        <v>39</v>
      </c>
      <c r="F64" s="3">
        <v>0.33333333333333331</v>
      </c>
      <c r="G64" s="3">
        <v>0.8125</v>
      </c>
      <c r="H64" s="3">
        <v>0</v>
      </c>
      <c r="I64" s="5"/>
      <c r="J64" s="5">
        <f t="shared" si="25"/>
        <v>0</v>
      </c>
      <c r="K64" s="21">
        <f t="shared" si="26"/>
        <v>0.45833333333333331</v>
      </c>
      <c r="L64" s="22">
        <f t="shared" si="36"/>
        <v>0.45833333333333331</v>
      </c>
      <c r="M64" s="22">
        <f t="shared" si="23"/>
        <v>-4.1666666666666685E-2</v>
      </c>
      <c r="N64" s="22">
        <f t="shared" si="27"/>
        <v>0</v>
      </c>
      <c r="O64" s="22">
        <f t="shared" si="28"/>
        <v>0.45833333333333331</v>
      </c>
      <c r="P64" s="22">
        <f t="shared" si="29"/>
        <v>0.45833333333333331</v>
      </c>
      <c r="Q64" s="22">
        <f t="shared" si="30"/>
        <v>0.45833333333333331</v>
      </c>
      <c r="R64" s="23">
        <f t="shared" si="31"/>
        <v>0.45833333333333331</v>
      </c>
      <c r="S64" s="22">
        <f t="shared" si="18"/>
        <v>-4.166666666666663E-2</v>
      </c>
      <c r="T64" s="22">
        <f t="shared" si="20"/>
        <v>0</v>
      </c>
      <c r="U64" s="21">
        <f t="shared" si="24"/>
        <v>2.083333333333337E-2</v>
      </c>
      <c r="V64" s="22">
        <f t="shared" si="21"/>
        <v>2.083333333333337E-2</v>
      </c>
      <c r="W64" s="24">
        <f t="shared" si="32"/>
        <v>2.083333333333337E-2</v>
      </c>
      <c r="X64" s="21">
        <f t="shared" si="33"/>
        <v>2.083333333333337E-2</v>
      </c>
      <c r="Y64" s="21">
        <f t="shared" si="34"/>
        <v>-2.083333333333337E-2</v>
      </c>
      <c r="Z64" s="21">
        <f t="shared" si="35"/>
        <v>2.083333333333337E-2</v>
      </c>
      <c r="AA64" s="25">
        <f t="shared" si="19"/>
        <v>2.083333333333337E-2</v>
      </c>
    </row>
    <row r="65" spans="2:27" ht="15" customHeight="1">
      <c r="B65" s="224"/>
      <c r="C65" s="217"/>
      <c r="D65" s="94">
        <v>44260</v>
      </c>
      <c r="E65" s="66" t="s">
        <v>39</v>
      </c>
      <c r="F65" s="3">
        <v>0.25</v>
      </c>
      <c r="G65" s="3">
        <v>0.8125</v>
      </c>
      <c r="H65" s="3">
        <v>0</v>
      </c>
      <c r="I65" s="5"/>
      <c r="J65" s="5">
        <f t="shared" si="25"/>
        <v>0</v>
      </c>
      <c r="K65" s="21">
        <f t="shared" si="26"/>
        <v>0.49999999999999994</v>
      </c>
      <c r="L65" s="22">
        <f t="shared" si="36"/>
        <v>0.49999999999999994</v>
      </c>
      <c r="M65" s="22">
        <f t="shared" si="23"/>
        <v>-5.5511151231257827E-17</v>
      </c>
      <c r="N65" s="22">
        <f t="shared" si="27"/>
        <v>0</v>
      </c>
      <c r="O65" s="22">
        <f t="shared" si="28"/>
        <v>0.49999999999999994</v>
      </c>
      <c r="P65" s="22">
        <f t="shared" si="29"/>
        <v>0.49999999999999994</v>
      </c>
      <c r="Q65" s="22">
        <f t="shared" si="30"/>
        <v>0.49999999999999994</v>
      </c>
      <c r="R65" s="23">
        <f t="shared" si="31"/>
        <v>0.49999999999999994</v>
      </c>
      <c r="S65" s="22">
        <f t="shared" si="18"/>
        <v>4.1666666666666685E-2</v>
      </c>
      <c r="T65" s="22">
        <f t="shared" si="20"/>
        <v>4.1666666666666685E-2</v>
      </c>
      <c r="U65" s="21">
        <f t="shared" si="24"/>
        <v>2.083333333333337E-2</v>
      </c>
      <c r="V65" s="22">
        <f t="shared" si="21"/>
        <v>2.083333333333337E-2</v>
      </c>
      <c r="W65" s="24">
        <f t="shared" si="32"/>
        <v>6.2500000000000056E-2</v>
      </c>
      <c r="X65" s="21">
        <f t="shared" si="33"/>
        <v>6.2500000000000056E-2</v>
      </c>
      <c r="Y65" s="21">
        <f t="shared" si="34"/>
        <v>-6.2500000000000056E-2</v>
      </c>
      <c r="Z65" s="21">
        <f t="shared" si="35"/>
        <v>6.2500000000000056E-2</v>
      </c>
      <c r="AA65" s="25">
        <f t="shared" si="19"/>
        <v>6.2500000000000056E-2</v>
      </c>
    </row>
    <row r="66" spans="2:27">
      <c r="B66" s="224"/>
      <c r="C66" s="217"/>
      <c r="D66" s="93">
        <v>44261</v>
      </c>
      <c r="E66" s="66" t="s">
        <v>39</v>
      </c>
      <c r="F66" s="3">
        <v>0.33333333333333331</v>
      </c>
      <c r="G66" s="3">
        <v>0.8125</v>
      </c>
      <c r="H66" s="3">
        <v>0</v>
      </c>
      <c r="I66" s="5">
        <f t="shared" si="22"/>
        <v>0.47916666666666669</v>
      </c>
      <c r="J66" s="5">
        <f t="shared" si="25"/>
        <v>0.47916666666666669</v>
      </c>
      <c r="K66" s="21">
        <f t="shared" si="26"/>
        <v>0.45833333333333331</v>
      </c>
      <c r="L66" s="22">
        <f t="shared" si="36"/>
        <v>0.45833333333333331</v>
      </c>
      <c r="M66" s="22">
        <f t="shared" si="23"/>
        <v>-4.1666666666666685E-2</v>
      </c>
      <c r="N66" s="22">
        <f t="shared" si="27"/>
        <v>0</v>
      </c>
      <c r="O66" s="22">
        <f t="shared" si="28"/>
        <v>0.45833333333333331</v>
      </c>
      <c r="P66" s="22">
        <f t="shared" si="29"/>
        <v>-2.083333333333337E-2</v>
      </c>
      <c r="Q66" s="22">
        <f t="shared" si="30"/>
        <v>0</v>
      </c>
      <c r="R66" s="23">
        <f t="shared" si="31"/>
        <v>0</v>
      </c>
      <c r="S66" s="22">
        <f t="shared" si="18"/>
        <v>-4.166666666666663E-2</v>
      </c>
      <c r="T66" s="22">
        <f t="shared" si="20"/>
        <v>0</v>
      </c>
      <c r="U66" s="21">
        <f t="shared" si="24"/>
        <v>2.083333333333337E-2</v>
      </c>
      <c r="V66" s="22">
        <f t="shared" si="21"/>
        <v>2.083333333333337E-2</v>
      </c>
      <c r="W66" s="24">
        <f t="shared" si="32"/>
        <v>2.083333333333337E-2</v>
      </c>
      <c r="X66" s="21">
        <f t="shared" si="33"/>
        <v>2.083333333333337E-2</v>
      </c>
      <c r="Y66" s="21">
        <f t="shared" si="34"/>
        <v>0.45833333333333331</v>
      </c>
      <c r="Z66" s="21">
        <f t="shared" si="35"/>
        <v>0.45833333333333331</v>
      </c>
      <c r="AA66" s="25">
        <f t="shared" si="19"/>
        <v>0.45833333333333331</v>
      </c>
    </row>
    <row r="67" spans="2:27">
      <c r="B67" s="224"/>
      <c r="C67" s="217"/>
      <c r="D67" s="93">
        <v>44262</v>
      </c>
      <c r="E67" s="66" t="s">
        <v>39</v>
      </c>
      <c r="F67" s="3">
        <v>0.25</v>
      </c>
      <c r="G67" s="3">
        <v>0.8125</v>
      </c>
      <c r="H67" s="3">
        <v>0</v>
      </c>
      <c r="I67" s="5">
        <f t="shared" si="22"/>
        <v>0.5625</v>
      </c>
      <c r="J67" s="5">
        <f t="shared" si="25"/>
        <v>0.5625</v>
      </c>
      <c r="K67" s="21">
        <f t="shared" si="26"/>
        <v>0.49999999999999994</v>
      </c>
      <c r="L67" s="22">
        <f t="shared" si="36"/>
        <v>0.49999999999999994</v>
      </c>
      <c r="M67" s="22">
        <f t="shared" si="23"/>
        <v>-5.5511151231257827E-17</v>
      </c>
      <c r="N67" s="22">
        <f t="shared" si="27"/>
        <v>0</v>
      </c>
      <c r="O67" s="22">
        <f t="shared" si="28"/>
        <v>0.49999999999999994</v>
      </c>
      <c r="P67" s="22">
        <f t="shared" si="29"/>
        <v>-6.2500000000000056E-2</v>
      </c>
      <c r="Q67" s="22">
        <f t="shared" si="30"/>
        <v>0</v>
      </c>
      <c r="R67" s="23">
        <f t="shared" si="31"/>
        <v>0</v>
      </c>
      <c r="S67" s="22">
        <f t="shared" si="18"/>
        <v>4.1666666666666685E-2</v>
      </c>
      <c r="T67" s="22">
        <f t="shared" si="20"/>
        <v>4.1666666666666685E-2</v>
      </c>
      <c r="U67" s="21">
        <f t="shared" si="24"/>
        <v>2.083333333333337E-2</v>
      </c>
      <c r="V67" s="22">
        <f t="shared" si="21"/>
        <v>2.083333333333337E-2</v>
      </c>
      <c r="W67" s="24">
        <f t="shared" si="32"/>
        <v>6.2500000000000056E-2</v>
      </c>
      <c r="X67" s="21">
        <f t="shared" si="33"/>
        <v>6.2500000000000056E-2</v>
      </c>
      <c r="Y67" s="21">
        <f t="shared" si="34"/>
        <v>0.49999999999999994</v>
      </c>
      <c r="Z67" s="21">
        <f t="shared" si="35"/>
        <v>0.49999999999999994</v>
      </c>
      <c r="AA67" s="25">
        <f t="shared" si="19"/>
        <v>0.49999999999999994</v>
      </c>
    </row>
    <row r="68" spans="2:27">
      <c r="B68" s="224"/>
      <c r="C68" s="217"/>
      <c r="D68" s="94">
        <v>44263</v>
      </c>
      <c r="E68" s="66" t="s">
        <v>39</v>
      </c>
      <c r="F68" s="3">
        <v>0.375</v>
      </c>
      <c r="G68" s="3">
        <v>0.8125</v>
      </c>
      <c r="H68" s="3">
        <v>0</v>
      </c>
      <c r="I68" s="5"/>
      <c r="J68" s="5">
        <f t="shared" si="25"/>
        <v>0</v>
      </c>
      <c r="K68" s="21">
        <f t="shared" si="26"/>
        <v>0.41666666666666663</v>
      </c>
      <c r="L68" s="22">
        <f t="shared" si="36"/>
        <v>0.41666666666666663</v>
      </c>
      <c r="M68" s="22">
        <f t="shared" si="23"/>
        <v>-8.333333333333337E-2</v>
      </c>
      <c r="N68" s="22">
        <f t="shared" si="27"/>
        <v>0</v>
      </c>
      <c r="O68" s="22">
        <f t="shared" si="28"/>
        <v>0.41666666666666663</v>
      </c>
      <c r="P68" s="22">
        <f t="shared" si="29"/>
        <v>0.41666666666666663</v>
      </c>
      <c r="Q68" s="22">
        <f t="shared" si="30"/>
        <v>0.41666666666666663</v>
      </c>
      <c r="R68" s="23">
        <f t="shared" si="31"/>
        <v>0.41666666666666663</v>
      </c>
      <c r="S68" s="22">
        <f t="shared" si="18"/>
        <v>-8.3333333333333315E-2</v>
      </c>
      <c r="T68" s="22">
        <f t="shared" si="20"/>
        <v>0</v>
      </c>
      <c r="U68" s="21">
        <f t="shared" si="24"/>
        <v>2.083333333333337E-2</v>
      </c>
      <c r="V68" s="22">
        <f t="shared" si="21"/>
        <v>2.083333333333337E-2</v>
      </c>
      <c r="W68" s="24">
        <f t="shared" si="32"/>
        <v>2.083333333333337E-2</v>
      </c>
      <c r="X68" s="21">
        <f t="shared" si="33"/>
        <v>2.083333333333337E-2</v>
      </c>
      <c r="Y68" s="21">
        <f t="shared" si="34"/>
        <v>-2.083333333333337E-2</v>
      </c>
      <c r="Z68" s="21">
        <f t="shared" si="35"/>
        <v>2.083333333333337E-2</v>
      </c>
      <c r="AA68" s="25">
        <f t="shared" si="19"/>
        <v>2.083333333333337E-2</v>
      </c>
    </row>
    <row r="69" spans="2:27">
      <c r="B69" s="224"/>
      <c r="C69" s="217"/>
      <c r="D69" s="94">
        <v>44264</v>
      </c>
      <c r="E69" s="66" t="s">
        <v>39</v>
      </c>
      <c r="F69" s="3">
        <v>0.33333333333333331</v>
      </c>
      <c r="G69" s="3">
        <v>0.8125</v>
      </c>
      <c r="H69" s="3">
        <v>0</v>
      </c>
      <c r="I69" s="5"/>
      <c r="J69" s="5">
        <f t="shared" si="25"/>
        <v>0</v>
      </c>
      <c r="K69" s="21">
        <f t="shared" si="26"/>
        <v>0.45833333333333331</v>
      </c>
      <c r="L69" s="22">
        <f t="shared" si="36"/>
        <v>0.45833333333333331</v>
      </c>
      <c r="M69" s="22">
        <f t="shared" si="23"/>
        <v>-4.1666666666666685E-2</v>
      </c>
      <c r="N69" s="22">
        <f t="shared" si="27"/>
        <v>0</v>
      </c>
      <c r="O69" s="22">
        <f t="shared" si="28"/>
        <v>0.45833333333333331</v>
      </c>
      <c r="P69" s="22">
        <f t="shared" si="29"/>
        <v>0.45833333333333331</v>
      </c>
      <c r="Q69" s="22">
        <f t="shared" si="30"/>
        <v>0.45833333333333331</v>
      </c>
      <c r="R69" s="23">
        <f t="shared" si="31"/>
        <v>0.45833333333333331</v>
      </c>
      <c r="S69" s="22">
        <f t="shared" si="18"/>
        <v>-4.166666666666663E-2</v>
      </c>
      <c r="T69" s="22">
        <f t="shared" si="20"/>
        <v>0</v>
      </c>
      <c r="U69" s="21">
        <f t="shared" si="24"/>
        <v>2.083333333333337E-2</v>
      </c>
      <c r="V69" s="22">
        <f t="shared" si="21"/>
        <v>2.083333333333337E-2</v>
      </c>
      <c r="W69" s="24">
        <f t="shared" si="32"/>
        <v>2.083333333333337E-2</v>
      </c>
      <c r="X69" s="21">
        <f t="shared" si="33"/>
        <v>2.083333333333337E-2</v>
      </c>
      <c r="Y69" s="21">
        <f t="shared" si="34"/>
        <v>-2.083333333333337E-2</v>
      </c>
      <c r="Z69" s="21">
        <f t="shared" si="35"/>
        <v>2.083333333333337E-2</v>
      </c>
      <c r="AA69" s="25">
        <f t="shared" si="19"/>
        <v>2.083333333333337E-2</v>
      </c>
    </row>
    <row r="70" spans="2:27">
      <c r="B70" s="224"/>
      <c r="C70" s="217"/>
      <c r="D70" s="94">
        <v>44265</v>
      </c>
      <c r="E70" s="66" t="s">
        <v>39</v>
      </c>
      <c r="F70" s="3">
        <v>0.33333333333333331</v>
      </c>
      <c r="G70" s="3">
        <v>0.8125</v>
      </c>
      <c r="H70" s="3">
        <v>0</v>
      </c>
      <c r="I70" s="5"/>
      <c r="J70" s="5">
        <f t="shared" si="25"/>
        <v>0</v>
      </c>
      <c r="K70" s="21">
        <f t="shared" si="26"/>
        <v>0.45833333333333331</v>
      </c>
      <c r="L70" s="22">
        <f t="shared" si="36"/>
        <v>0.45833333333333331</v>
      </c>
      <c r="M70" s="22">
        <f t="shared" si="23"/>
        <v>-4.1666666666666685E-2</v>
      </c>
      <c r="N70" s="22">
        <f t="shared" si="27"/>
        <v>0</v>
      </c>
      <c r="O70" s="22">
        <f t="shared" si="28"/>
        <v>0.45833333333333331</v>
      </c>
      <c r="P70" s="22">
        <f t="shared" si="29"/>
        <v>0.45833333333333331</v>
      </c>
      <c r="Q70" s="22">
        <f t="shared" si="30"/>
        <v>0.45833333333333331</v>
      </c>
      <c r="R70" s="23">
        <f t="shared" si="31"/>
        <v>0.45833333333333331</v>
      </c>
      <c r="S70" s="22">
        <f t="shared" si="18"/>
        <v>-4.166666666666663E-2</v>
      </c>
      <c r="T70" s="22">
        <f t="shared" si="20"/>
        <v>0</v>
      </c>
      <c r="U70" s="21">
        <f t="shared" si="24"/>
        <v>2.083333333333337E-2</v>
      </c>
      <c r="V70" s="22">
        <f t="shared" si="21"/>
        <v>2.083333333333337E-2</v>
      </c>
      <c r="W70" s="24">
        <f t="shared" si="32"/>
        <v>2.083333333333337E-2</v>
      </c>
      <c r="X70" s="21">
        <f t="shared" si="33"/>
        <v>2.083333333333337E-2</v>
      </c>
      <c r="Y70" s="21">
        <f t="shared" si="34"/>
        <v>-2.083333333333337E-2</v>
      </c>
      <c r="Z70" s="21">
        <f t="shared" si="35"/>
        <v>2.083333333333337E-2</v>
      </c>
      <c r="AA70" s="25">
        <f t="shared" si="19"/>
        <v>2.083333333333337E-2</v>
      </c>
    </row>
    <row r="71" spans="2:27">
      <c r="B71" s="224"/>
      <c r="C71" s="217"/>
      <c r="D71" s="94">
        <v>44266</v>
      </c>
      <c r="E71" s="66" t="s">
        <v>39</v>
      </c>
      <c r="F71" s="3">
        <v>0.20833333333333334</v>
      </c>
      <c r="G71" s="3">
        <v>0.8125</v>
      </c>
      <c r="H71" s="3">
        <v>0</v>
      </c>
      <c r="I71" s="5"/>
      <c r="J71" s="5">
        <f t="shared" si="25"/>
        <v>0</v>
      </c>
      <c r="K71" s="21">
        <f t="shared" si="26"/>
        <v>0.49999999999999989</v>
      </c>
      <c r="L71" s="22">
        <f t="shared" si="36"/>
        <v>0.49999999999999989</v>
      </c>
      <c r="M71" s="22">
        <f t="shared" si="23"/>
        <v>-1.1102230246251565E-16</v>
      </c>
      <c r="N71" s="22">
        <f t="shared" si="27"/>
        <v>0</v>
      </c>
      <c r="O71" s="22">
        <f t="shared" si="28"/>
        <v>0.49999999999999989</v>
      </c>
      <c r="P71" s="22">
        <f t="shared" si="29"/>
        <v>0.49999999999999989</v>
      </c>
      <c r="Q71" s="22">
        <f t="shared" si="30"/>
        <v>0.49999999999999989</v>
      </c>
      <c r="R71" s="23">
        <f t="shared" si="31"/>
        <v>0.49999999999999989</v>
      </c>
      <c r="S71" s="22">
        <f t="shared" si="18"/>
        <v>8.3333333333333343E-2</v>
      </c>
      <c r="T71" s="22">
        <f t="shared" si="20"/>
        <v>8.3333333333333343E-2</v>
      </c>
      <c r="U71" s="21">
        <f t="shared" si="24"/>
        <v>2.083333333333337E-2</v>
      </c>
      <c r="V71" s="22">
        <f t="shared" si="21"/>
        <v>2.083333333333337E-2</v>
      </c>
      <c r="W71" s="24">
        <f t="shared" si="32"/>
        <v>0.10416666666666671</v>
      </c>
      <c r="X71" s="21">
        <f t="shared" si="33"/>
        <v>0.10416666666666671</v>
      </c>
      <c r="Y71" s="21">
        <f t="shared" si="34"/>
        <v>-0.10416666666666671</v>
      </c>
      <c r="Z71" s="21">
        <f t="shared" si="35"/>
        <v>0.10416666666666671</v>
      </c>
      <c r="AA71" s="25">
        <f t="shared" si="19"/>
        <v>0.10416666666666671</v>
      </c>
    </row>
    <row r="72" spans="2:27">
      <c r="B72" s="224"/>
      <c r="C72" s="217"/>
      <c r="D72" s="94">
        <v>44267</v>
      </c>
      <c r="E72" s="66" t="s">
        <v>39</v>
      </c>
      <c r="F72" s="3">
        <v>0.33333333333333331</v>
      </c>
      <c r="G72" s="3">
        <v>0.8125</v>
      </c>
      <c r="H72" s="3">
        <v>0</v>
      </c>
      <c r="I72" s="5"/>
      <c r="J72" s="5">
        <f t="shared" si="25"/>
        <v>0</v>
      </c>
      <c r="K72" s="21">
        <f t="shared" si="26"/>
        <v>0.45833333333333331</v>
      </c>
      <c r="L72" s="22">
        <f t="shared" si="36"/>
        <v>0.45833333333333331</v>
      </c>
      <c r="M72" s="22">
        <f t="shared" si="23"/>
        <v>-4.1666666666666685E-2</v>
      </c>
      <c r="N72" s="22">
        <f t="shared" si="27"/>
        <v>0</v>
      </c>
      <c r="O72" s="22">
        <f t="shared" si="28"/>
        <v>0.45833333333333331</v>
      </c>
      <c r="P72" s="22">
        <f t="shared" si="29"/>
        <v>0.45833333333333331</v>
      </c>
      <c r="Q72" s="22">
        <f t="shared" si="30"/>
        <v>0.45833333333333331</v>
      </c>
      <c r="R72" s="23">
        <f t="shared" si="31"/>
        <v>0.45833333333333331</v>
      </c>
      <c r="S72" s="22">
        <f t="shared" si="18"/>
        <v>-4.166666666666663E-2</v>
      </c>
      <c r="T72" s="22">
        <f t="shared" si="20"/>
        <v>0</v>
      </c>
      <c r="U72" s="21">
        <f t="shared" si="24"/>
        <v>2.083333333333337E-2</v>
      </c>
      <c r="V72" s="22">
        <f t="shared" si="21"/>
        <v>2.083333333333337E-2</v>
      </c>
      <c r="W72" s="24">
        <f t="shared" si="32"/>
        <v>2.083333333333337E-2</v>
      </c>
      <c r="X72" s="21">
        <f t="shared" si="33"/>
        <v>2.083333333333337E-2</v>
      </c>
      <c r="Y72" s="21">
        <f t="shared" si="34"/>
        <v>-2.083333333333337E-2</v>
      </c>
      <c r="Z72" s="21">
        <f t="shared" si="35"/>
        <v>2.083333333333337E-2</v>
      </c>
      <c r="AA72" s="25">
        <f t="shared" si="19"/>
        <v>2.083333333333337E-2</v>
      </c>
    </row>
    <row r="73" spans="2:27">
      <c r="B73" s="224"/>
      <c r="C73" s="217"/>
      <c r="D73" s="93">
        <v>44268</v>
      </c>
      <c r="E73" s="66" t="s">
        <v>39</v>
      </c>
      <c r="F73" s="3">
        <v>0.33333333333333331</v>
      </c>
      <c r="G73" s="3">
        <v>0.8125</v>
      </c>
      <c r="H73" s="3">
        <v>0</v>
      </c>
      <c r="I73" s="5">
        <f t="shared" si="22"/>
        <v>0.47916666666666669</v>
      </c>
      <c r="J73" s="5">
        <f t="shared" si="25"/>
        <v>0.47916666666666669</v>
      </c>
      <c r="K73" s="21">
        <f t="shared" si="26"/>
        <v>0.45833333333333331</v>
      </c>
      <c r="L73" s="22">
        <f t="shared" si="36"/>
        <v>0.45833333333333331</v>
      </c>
      <c r="M73" s="22">
        <f t="shared" si="23"/>
        <v>-4.1666666666666685E-2</v>
      </c>
      <c r="N73" s="22">
        <f t="shared" si="27"/>
        <v>0</v>
      </c>
      <c r="O73" s="22">
        <f t="shared" si="28"/>
        <v>0.45833333333333331</v>
      </c>
      <c r="P73" s="22">
        <f t="shared" si="29"/>
        <v>-2.083333333333337E-2</v>
      </c>
      <c r="Q73" s="22">
        <f t="shared" si="30"/>
        <v>0</v>
      </c>
      <c r="R73" s="23">
        <f t="shared" si="31"/>
        <v>0</v>
      </c>
      <c r="S73" s="22">
        <f t="shared" si="18"/>
        <v>-4.166666666666663E-2</v>
      </c>
      <c r="T73" s="22">
        <f t="shared" si="20"/>
        <v>0</v>
      </c>
      <c r="U73" s="21">
        <f t="shared" si="24"/>
        <v>2.083333333333337E-2</v>
      </c>
      <c r="V73" s="22">
        <f t="shared" si="21"/>
        <v>2.083333333333337E-2</v>
      </c>
      <c r="W73" s="24">
        <f t="shared" si="32"/>
        <v>2.083333333333337E-2</v>
      </c>
      <c r="X73" s="21">
        <f t="shared" si="33"/>
        <v>2.083333333333337E-2</v>
      </c>
      <c r="Y73" s="21">
        <f t="shared" si="34"/>
        <v>0.45833333333333331</v>
      </c>
      <c r="Z73" s="21">
        <f t="shared" si="35"/>
        <v>0.45833333333333331</v>
      </c>
      <c r="AA73" s="25">
        <f t="shared" si="19"/>
        <v>0.45833333333333331</v>
      </c>
    </row>
    <row r="74" spans="2:27">
      <c r="B74" s="224"/>
      <c r="C74" s="217"/>
      <c r="D74" s="93">
        <v>44269</v>
      </c>
      <c r="E74" s="66" t="s">
        <v>39</v>
      </c>
      <c r="F74" s="3">
        <v>0.25</v>
      </c>
      <c r="G74" s="3">
        <v>0.8125</v>
      </c>
      <c r="H74" s="3">
        <v>0</v>
      </c>
      <c r="I74" s="5">
        <f t="shared" si="22"/>
        <v>0.5625</v>
      </c>
      <c r="J74" s="5">
        <f t="shared" si="25"/>
        <v>0.5625</v>
      </c>
      <c r="K74" s="21">
        <f t="shared" si="26"/>
        <v>0.49999999999999994</v>
      </c>
      <c r="L74" s="22">
        <f t="shared" si="36"/>
        <v>0.49999999999999994</v>
      </c>
      <c r="M74" s="22">
        <f t="shared" si="23"/>
        <v>-5.5511151231257827E-17</v>
      </c>
      <c r="N74" s="22">
        <f t="shared" si="27"/>
        <v>0</v>
      </c>
      <c r="O74" s="22">
        <f t="shared" si="28"/>
        <v>0.49999999999999994</v>
      </c>
      <c r="P74" s="22">
        <f t="shared" si="29"/>
        <v>-6.2500000000000056E-2</v>
      </c>
      <c r="Q74" s="22">
        <f t="shared" si="30"/>
        <v>0</v>
      </c>
      <c r="R74" s="23">
        <f t="shared" si="31"/>
        <v>0</v>
      </c>
      <c r="S74" s="22">
        <f t="shared" si="18"/>
        <v>4.1666666666666685E-2</v>
      </c>
      <c r="T74" s="22">
        <f t="shared" si="20"/>
        <v>4.1666666666666685E-2</v>
      </c>
      <c r="U74" s="21">
        <f t="shared" si="24"/>
        <v>2.083333333333337E-2</v>
      </c>
      <c r="V74" s="22">
        <f t="shared" si="21"/>
        <v>2.083333333333337E-2</v>
      </c>
      <c r="W74" s="24">
        <f t="shared" si="32"/>
        <v>6.2500000000000056E-2</v>
      </c>
      <c r="X74" s="21">
        <f t="shared" si="33"/>
        <v>6.2500000000000056E-2</v>
      </c>
      <c r="Y74" s="21">
        <f t="shared" si="34"/>
        <v>0.49999999999999994</v>
      </c>
      <c r="Z74" s="21">
        <f t="shared" si="35"/>
        <v>0.49999999999999994</v>
      </c>
      <c r="AA74" s="25">
        <f t="shared" si="19"/>
        <v>0.49999999999999994</v>
      </c>
    </row>
    <row r="75" spans="2:27">
      <c r="B75" s="224"/>
      <c r="C75" s="217"/>
      <c r="D75" s="94">
        <v>44270</v>
      </c>
      <c r="E75" s="66" t="s">
        <v>39</v>
      </c>
      <c r="F75" s="3">
        <v>0.33333333333333331</v>
      </c>
      <c r="G75" s="3">
        <v>0.8125</v>
      </c>
      <c r="H75" s="3">
        <v>0</v>
      </c>
      <c r="I75" s="5"/>
      <c r="J75" s="5">
        <f t="shared" si="25"/>
        <v>0</v>
      </c>
      <c r="K75" s="21">
        <f t="shared" si="26"/>
        <v>0.45833333333333331</v>
      </c>
      <c r="L75" s="22">
        <f t="shared" si="36"/>
        <v>0.45833333333333331</v>
      </c>
      <c r="M75" s="22">
        <f t="shared" si="23"/>
        <v>-4.1666666666666685E-2</v>
      </c>
      <c r="N75" s="22">
        <f t="shared" si="27"/>
        <v>0</v>
      </c>
      <c r="O75" s="22">
        <f t="shared" si="28"/>
        <v>0.45833333333333331</v>
      </c>
      <c r="P75" s="22">
        <f t="shared" si="29"/>
        <v>0.45833333333333331</v>
      </c>
      <c r="Q75" s="22">
        <f t="shared" si="30"/>
        <v>0.45833333333333331</v>
      </c>
      <c r="R75" s="23">
        <f t="shared" si="31"/>
        <v>0.45833333333333331</v>
      </c>
      <c r="S75" s="22">
        <f t="shared" si="18"/>
        <v>-4.166666666666663E-2</v>
      </c>
      <c r="T75" s="22">
        <f t="shared" si="20"/>
        <v>0</v>
      </c>
      <c r="U75" s="21">
        <f t="shared" si="24"/>
        <v>2.083333333333337E-2</v>
      </c>
      <c r="V75" s="22">
        <f t="shared" si="21"/>
        <v>2.083333333333337E-2</v>
      </c>
      <c r="W75" s="24">
        <f t="shared" si="32"/>
        <v>2.083333333333337E-2</v>
      </c>
      <c r="X75" s="21">
        <f t="shared" si="33"/>
        <v>2.083333333333337E-2</v>
      </c>
      <c r="Y75" s="21">
        <f t="shared" si="34"/>
        <v>-2.083333333333337E-2</v>
      </c>
      <c r="Z75" s="21">
        <f t="shared" si="35"/>
        <v>2.083333333333337E-2</v>
      </c>
      <c r="AA75" s="25">
        <f t="shared" si="19"/>
        <v>2.083333333333337E-2</v>
      </c>
    </row>
    <row r="76" spans="2:27">
      <c r="B76" s="225"/>
      <c r="C76" s="217"/>
      <c r="D76" s="94">
        <v>44271</v>
      </c>
      <c r="E76" s="66" t="s">
        <v>39</v>
      </c>
      <c r="F76" s="3">
        <v>0.33333333333333331</v>
      </c>
      <c r="G76" s="3">
        <v>0.8125</v>
      </c>
      <c r="H76" s="3">
        <v>0</v>
      </c>
      <c r="I76" s="5"/>
      <c r="J76" s="5">
        <f t="shared" si="25"/>
        <v>0</v>
      </c>
      <c r="K76" s="21">
        <f t="shared" si="26"/>
        <v>0.45833333333333331</v>
      </c>
      <c r="L76" s="22">
        <f t="shared" si="36"/>
        <v>0.45833333333333331</v>
      </c>
      <c r="M76" s="22">
        <f t="shared" si="23"/>
        <v>-4.1666666666666685E-2</v>
      </c>
      <c r="N76" s="22">
        <f t="shared" si="27"/>
        <v>0</v>
      </c>
      <c r="O76" s="22">
        <f t="shared" si="28"/>
        <v>0.45833333333333331</v>
      </c>
      <c r="P76" s="22">
        <f t="shared" si="29"/>
        <v>0.45833333333333331</v>
      </c>
      <c r="Q76" s="22">
        <f t="shared" si="30"/>
        <v>0.45833333333333331</v>
      </c>
      <c r="R76" s="23">
        <f t="shared" si="31"/>
        <v>0.45833333333333331</v>
      </c>
      <c r="S76" s="22">
        <f t="shared" si="18"/>
        <v>-4.166666666666663E-2</v>
      </c>
      <c r="T76" s="22">
        <f t="shared" si="20"/>
        <v>0</v>
      </c>
      <c r="U76" s="21">
        <f t="shared" si="24"/>
        <v>2.083333333333337E-2</v>
      </c>
      <c r="V76" s="22">
        <f t="shared" si="21"/>
        <v>2.083333333333337E-2</v>
      </c>
      <c r="W76" s="24">
        <f t="shared" si="32"/>
        <v>2.083333333333337E-2</v>
      </c>
      <c r="X76" s="21">
        <f t="shared" si="33"/>
        <v>2.083333333333337E-2</v>
      </c>
      <c r="Y76" s="21">
        <f t="shared" si="34"/>
        <v>-2.083333333333337E-2</v>
      </c>
      <c r="Z76" s="21">
        <f t="shared" si="35"/>
        <v>2.083333333333337E-2</v>
      </c>
      <c r="AA76" s="25">
        <f t="shared" si="19"/>
        <v>2.083333333333337E-2</v>
      </c>
    </row>
    <row r="77" spans="2:27">
      <c r="B77" s="99" t="s">
        <v>9</v>
      </c>
      <c r="C77" s="217"/>
      <c r="D77" s="94">
        <v>44272</v>
      </c>
      <c r="E77" s="66" t="s">
        <v>39</v>
      </c>
      <c r="F77" s="3">
        <v>0.33333333333333331</v>
      </c>
      <c r="G77" s="3">
        <v>0.8125</v>
      </c>
      <c r="H77" s="3">
        <v>0</v>
      </c>
      <c r="I77" s="5"/>
      <c r="J77" s="5">
        <f t="shared" si="25"/>
        <v>0</v>
      </c>
      <c r="K77" s="21">
        <f t="shared" si="26"/>
        <v>0.45833333333333331</v>
      </c>
      <c r="L77" s="22">
        <f t="shared" si="36"/>
        <v>0.45833333333333331</v>
      </c>
      <c r="M77" s="22">
        <f t="shared" si="23"/>
        <v>-4.1666666666666685E-2</v>
      </c>
      <c r="N77" s="22">
        <f t="shared" si="27"/>
        <v>0</v>
      </c>
      <c r="O77" s="22">
        <f t="shared" si="28"/>
        <v>0.45833333333333331</v>
      </c>
      <c r="P77" s="22">
        <f t="shared" si="29"/>
        <v>0.45833333333333331</v>
      </c>
      <c r="Q77" s="22">
        <f t="shared" si="30"/>
        <v>0.45833333333333331</v>
      </c>
      <c r="R77" s="23">
        <f t="shared" si="31"/>
        <v>0.45833333333333331</v>
      </c>
      <c r="S77" s="22">
        <f t="shared" si="18"/>
        <v>-4.166666666666663E-2</v>
      </c>
      <c r="T77" s="22">
        <f t="shared" si="20"/>
        <v>0</v>
      </c>
      <c r="U77" s="21">
        <f t="shared" si="24"/>
        <v>2.083333333333337E-2</v>
      </c>
      <c r="V77" s="22">
        <f t="shared" si="21"/>
        <v>2.083333333333337E-2</v>
      </c>
      <c r="W77" s="24">
        <f t="shared" si="32"/>
        <v>2.083333333333337E-2</v>
      </c>
      <c r="X77" s="21">
        <f t="shared" si="33"/>
        <v>2.083333333333337E-2</v>
      </c>
      <c r="Y77" s="21">
        <f t="shared" si="34"/>
        <v>-2.083333333333337E-2</v>
      </c>
      <c r="Z77" s="21">
        <f t="shared" si="35"/>
        <v>2.083333333333337E-2</v>
      </c>
      <c r="AA77" s="25">
        <f t="shared" si="19"/>
        <v>2.083333333333337E-2</v>
      </c>
    </row>
    <row r="78" spans="2:27">
      <c r="B78" s="223">
        <f>SUM(AA61:AA91)</f>
        <v>3.8750000000000022</v>
      </c>
      <c r="C78" s="217"/>
      <c r="D78" s="94">
        <v>44273</v>
      </c>
      <c r="E78" s="66" t="s">
        <v>39</v>
      </c>
      <c r="F78" s="3">
        <v>0.33333333333333331</v>
      </c>
      <c r="G78" s="3">
        <v>0.8125</v>
      </c>
      <c r="H78" s="3">
        <v>0</v>
      </c>
      <c r="I78" s="5"/>
      <c r="J78" s="5">
        <f t="shared" si="25"/>
        <v>0</v>
      </c>
      <c r="K78" s="21">
        <f t="shared" si="26"/>
        <v>0.45833333333333331</v>
      </c>
      <c r="L78" s="22">
        <f t="shared" si="36"/>
        <v>0.45833333333333331</v>
      </c>
      <c r="M78" s="22">
        <f t="shared" si="23"/>
        <v>-4.1666666666666685E-2</v>
      </c>
      <c r="N78" s="22">
        <f t="shared" si="27"/>
        <v>0</v>
      </c>
      <c r="O78" s="22">
        <f t="shared" si="28"/>
        <v>0.45833333333333331</v>
      </c>
      <c r="P78" s="22">
        <f t="shared" si="29"/>
        <v>0.45833333333333331</v>
      </c>
      <c r="Q78" s="22">
        <f t="shared" si="30"/>
        <v>0.45833333333333331</v>
      </c>
      <c r="R78" s="23">
        <f t="shared" si="31"/>
        <v>0.45833333333333331</v>
      </c>
      <c r="S78" s="22">
        <f t="shared" si="18"/>
        <v>-4.166666666666663E-2</v>
      </c>
      <c r="T78" s="22">
        <f t="shared" si="20"/>
        <v>0</v>
      </c>
      <c r="U78" s="21">
        <f t="shared" si="24"/>
        <v>2.083333333333337E-2</v>
      </c>
      <c r="V78" s="22">
        <f t="shared" si="21"/>
        <v>2.083333333333337E-2</v>
      </c>
      <c r="W78" s="24">
        <f t="shared" si="32"/>
        <v>2.083333333333337E-2</v>
      </c>
      <c r="X78" s="21">
        <f t="shared" si="33"/>
        <v>2.083333333333337E-2</v>
      </c>
      <c r="Y78" s="21">
        <f t="shared" si="34"/>
        <v>-2.083333333333337E-2</v>
      </c>
      <c r="Z78" s="21">
        <f t="shared" si="35"/>
        <v>2.083333333333337E-2</v>
      </c>
      <c r="AA78" s="25">
        <f t="shared" si="19"/>
        <v>2.083333333333337E-2</v>
      </c>
    </row>
    <row r="79" spans="2:27">
      <c r="B79" s="224"/>
      <c r="C79" s="217"/>
      <c r="D79" s="94">
        <v>44274</v>
      </c>
      <c r="E79" s="66" t="s">
        <v>39</v>
      </c>
      <c r="F79" s="3">
        <v>0.33333333333333331</v>
      </c>
      <c r="G79" s="3">
        <v>0.8125</v>
      </c>
      <c r="H79" s="3">
        <v>0</v>
      </c>
      <c r="I79" s="5"/>
      <c r="J79" s="5">
        <f t="shared" si="25"/>
        <v>0</v>
      </c>
      <c r="K79" s="21">
        <f t="shared" si="26"/>
        <v>0.45833333333333331</v>
      </c>
      <c r="L79" s="22">
        <f t="shared" si="36"/>
        <v>0.45833333333333331</v>
      </c>
      <c r="M79" s="22">
        <f t="shared" si="23"/>
        <v>-4.1666666666666685E-2</v>
      </c>
      <c r="N79" s="22">
        <f t="shared" si="27"/>
        <v>0</v>
      </c>
      <c r="O79" s="22">
        <f t="shared" si="28"/>
        <v>0.45833333333333331</v>
      </c>
      <c r="P79" s="22">
        <f t="shared" si="29"/>
        <v>0.45833333333333331</v>
      </c>
      <c r="Q79" s="22">
        <f t="shared" si="30"/>
        <v>0.45833333333333331</v>
      </c>
      <c r="R79" s="23">
        <f t="shared" si="31"/>
        <v>0.45833333333333331</v>
      </c>
      <c r="S79" s="22">
        <f t="shared" si="18"/>
        <v>-4.166666666666663E-2</v>
      </c>
      <c r="T79" s="22">
        <f t="shared" si="20"/>
        <v>0</v>
      </c>
      <c r="U79" s="21">
        <f t="shared" si="24"/>
        <v>2.083333333333337E-2</v>
      </c>
      <c r="V79" s="22">
        <f t="shared" si="21"/>
        <v>2.083333333333337E-2</v>
      </c>
      <c r="W79" s="24">
        <f t="shared" si="32"/>
        <v>2.083333333333337E-2</v>
      </c>
      <c r="X79" s="21">
        <f t="shared" si="33"/>
        <v>2.083333333333337E-2</v>
      </c>
      <c r="Y79" s="21">
        <f t="shared" si="34"/>
        <v>-2.083333333333337E-2</v>
      </c>
      <c r="Z79" s="21">
        <f t="shared" si="35"/>
        <v>2.083333333333337E-2</v>
      </c>
      <c r="AA79" s="25">
        <f t="shared" si="19"/>
        <v>2.083333333333337E-2</v>
      </c>
    </row>
    <row r="80" spans="2:27">
      <c r="B80" s="224"/>
      <c r="C80" s="217"/>
      <c r="D80" s="93">
        <v>44275</v>
      </c>
      <c r="E80" s="66" t="s">
        <v>39</v>
      </c>
      <c r="F80" s="3">
        <v>0.33333333333333331</v>
      </c>
      <c r="G80" s="3">
        <v>0.8125</v>
      </c>
      <c r="H80" s="3">
        <v>0</v>
      </c>
      <c r="I80" s="5">
        <f t="shared" si="22"/>
        <v>0.47916666666666669</v>
      </c>
      <c r="J80" s="5">
        <f t="shared" si="25"/>
        <v>0.47916666666666669</v>
      </c>
      <c r="K80" s="21">
        <f t="shared" si="26"/>
        <v>0.45833333333333331</v>
      </c>
      <c r="L80" s="22">
        <f t="shared" si="36"/>
        <v>0.45833333333333331</v>
      </c>
      <c r="M80" s="22">
        <f t="shared" si="23"/>
        <v>-4.1666666666666685E-2</v>
      </c>
      <c r="N80" s="22">
        <f t="shared" si="27"/>
        <v>0</v>
      </c>
      <c r="O80" s="22">
        <f t="shared" si="28"/>
        <v>0.45833333333333331</v>
      </c>
      <c r="P80" s="22">
        <f t="shared" si="29"/>
        <v>-2.083333333333337E-2</v>
      </c>
      <c r="Q80" s="22">
        <f t="shared" si="30"/>
        <v>0</v>
      </c>
      <c r="R80" s="23">
        <f t="shared" si="31"/>
        <v>0</v>
      </c>
      <c r="S80" s="22">
        <f t="shared" ref="S80:S143" si="37">($AB$5-F80)</f>
        <v>-4.166666666666663E-2</v>
      </c>
      <c r="T80" s="22">
        <f t="shared" si="20"/>
        <v>0</v>
      </c>
      <c r="U80" s="21">
        <f t="shared" si="24"/>
        <v>2.083333333333337E-2</v>
      </c>
      <c r="V80" s="22">
        <f t="shared" si="21"/>
        <v>2.083333333333337E-2</v>
      </c>
      <c r="W80" s="24">
        <f t="shared" si="32"/>
        <v>2.083333333333337E-2</v>
      </c>
      <c r="X80" s="21">
        <f t="shared" si="33"/>
        <v>2.083333333333337E-2</v>
      </c>
      <c r="Y80" s="21">
        <f t="shared" si="34"/>
        <v>0.45833333333333331</v>
      </c>
      <c r="Z80" s="21">
        <f t="shared" si="35"/>
        <v>0.45833333333333331</v>
      </c>
      <c r="AA80" s="25">
        <f t="shared" si="19"/>
        <v>0.45833333333333331</v>
      </c>
    </row>
    <row r="81" spans="2:27">
      <c r="B81" s="224"/>
      <c r="C81" s="217"/>
      <c r="D81" s="93">
        <v>44276</v>
      </c>
      <c r="E81" s="66" t="s">
        <v>39</v>
      </c>
      <c r="F81" s="3">
        <v>0.25</v>
      </c>
      <c r="G81" s="3">
        <v>0.8125</v>
      </c>
      <c r="H81" s="3">
        <v>0</v>
      </c>
      <c r="I81" s="5">
        <f t="shared" si="22"/>
        <v>0.5625</v>
      </c>
      <c r="J81" s="5">
        <f t="shared" si="25"/>
        <v>0.5625</v>
      </c>
      <c r="K81" s="21">
        <f t="shared" si="26"/>
        <v>0.49999999999999994</v>
      </c>
      <c r="L81" s="22">
        <f t="shared" si="36"/>
        <v>0.49999999999999994</v>
      </c>
      <c r="M81" s="22">
        <f t="shared" si="23"/>
        <v>-5.5511151231257827E-17</v>
      </c>
      <c r="N81" s="22">
        <f t="shared" si="27"/>
        <v>0</v>
      </c>
      <c r="O81" s="22">
        <f t="shared" si="28"/>
        <v>0.49999999999999994</v>
      </c>
      <c r="P81" s="22">
        <f t="shared" si="29"/>
        <v>-6.2500000000000056E-2</v>
      </c>
      <c r="Q81" s="22">
        <f t="shared" si="30"/>
        <v>0</v>
      </c>
      <c r="R81" s="23">
        <f t="shared" si="31"/>
        <v>0</v>
      </c>
      <c r="S81" s="22">
        <f t="shared" si="37"/>
        <v>4.1666666666666685E-2</v>
      </c>
      <c r="T81" s="22">
        <f t="shared" si="20"/>
        <v>4.1666666666666685E-2</v>
      </c>
      <c r="U81" s="21">
        <f t="shared" si="24"/>
        <v>2.083333333333337E-2</v>
      </c>
      <c r="V81" s="22">
        <f t="shared" si="21"/>
        <v>2.083333333333337E-2</v>
      </c>
      <c r="W81" s="24">
        <f t="shared" si="32"/>
        <v>6.2500000000000056E-2</v>
      </c>
      <c r="X81" s="21">
        <f t="shared" si="33"/>
        <v>6.2500000000000056E-2</v>
      </c>
      <c r="Y81" s="21">
        <f t="shared" si="34"/>
        <v>0.49999999999999994</v>
      </c>
      <c r="Z81" s="21">
        <f t="shared" si="35"/>
        <v>0.49999999999999994</v>
      </c>
      <c r="AA81" s="25">
        <f t="shared" si="19"/>
        <v>0.49999999999999994</v>
      </c>
    </row>
    <row r="82" spans="2:27">
      <c r="B82" s="224"/>
      <c r="C82" s="217"/>
      <c r="D82" s="94">
        <v>44277</v>
      </c>
      <c r="E82" s="66" t="s">
        <v>39</v>
      </c>
      <c r="F82" s="3">
        <v>0.33333333333333331</v>
      </c>
      <c r="G82" s="3">
        <v>0.8125</v>
      </c>
      <c r="H82" s="3">
        <v>0</v>
      </c>
      <c r="I82" s="5"/>
      <c r="J82" s="5">
        <f t="shared" si="25"/>
        <v>0</v>
      </c>
      <c r="K82" s="21">
        <f t="shared" si="26"/>
        <v>0.45833333333333331</v>
      </c>
      <c r="L82" s="22">
        <f t="shared" si="36"/>
        <v>0.45833333333333331</v>
      </c>
      <c r="M82" s="22">
        <f t="shared" si="23"/>
        <v>-4.1666666666666685E-2</v>
      </c>
      <c r="N82" s="22">
        <f t="shared" si="27"/>
        <v>0</v>
      </c>
      <c r="O82" s="22">
        <f t="shared" si="28"/>
        <v>0.45833333333333331</v>
      </c>
      <c r="P82" s="22">
        <f t="shared" si="29"/>
        <v>0.45833333333333331</v>
      </c>
      <c r="Q82" s="22">
        <f t="shared" si="30"/>
        <v>0.45833333333333331</v>
      </c>
      <c r="R82" s="23">
        <f t="shared" si="31"/>
        <v>0.45833333333333331</v>
      </c>
      <c r="S82" s="22">
        <f t="shared" si="37"/>
        <v>-4.166666666666663E-2</v>
      </c>
      <c r="T82" s="22">
        <f t="shared" si="20"/>
        <v>0</v>
      </c>
      <c r="U82" s="21">
        <f t="shared" si="24"/>
        <v>2.083333333333337E-2</v>
      </c>
      <c r="V82" s="22">
        <f t="shared" si="21"/>
        <v>2.083333333333337E-2</v>
      </c>
      <c r="W82" s="24">
        <f t="shared" si="32"/>
        <v>2.083333333333337E-2</v>
      </c>
      <c r="X82" s="21">
        <f t="shared" si="33"/>
        <v>2.083333333333337E-2</v>
      </c>
      <c r="Y82" s="21">
        <f t="shared" si="34"/>
        <v>-2.083333333333337E-2</v>
      </c>
      <c r="Z82" s="21">
        <f t="shared" si="35"/>
        <v>2.083333333333337E-2</v>
      </c>
      <c r="AA82" s="25">
        <f t="shared" si="19"/>
        <v>2.083333333333337E-2</v>
      </c>
    </row>
    <row r="83" spans="2:27">
      <c r="B83" s="224"/>
      <c r="C83" s="217"/>
      <c r="D83" s="94">
        <v>44278</v>
      </c>
      <c r="E83" s="66" t="s">
        <v>39</v>
      </c>
      <c r="F83" s="3">
        <v>0.33333333333333331</v>
      </c>
      <c r="G83" s="3">
        <v>0.8125</v>
      </c>
      <c r="H83" s="3">
        <v>0</v>
      </c>
      <c r="I83" s="5"/>
      <c r="J83" s="5">
        <f t="shared" si="25"/>
        <v>0</v>
      </c>
      <c r="K83" s="21">
        <f t="shared" si="26"/>
        <v>0.45833333333333331</v>
      </c>
      <c r="L83" s="22">
        <f t="shared" si="36"/>
        <v>0.45833333333333331</v>
      </c>
      <c r="M83" s="22">
        <f t="shared" si="23"/>
        <v>-4.1666666666666685E-2</v>
      </c>
      <c r="N83" s="22">
        <f t="shared" si="27"/>
        <v>0</v>
      </c>
      <c r="O83" s="22">
        <f t="shared" si="28"/>
        <v>0.45833333333333331</v>
      </c>
      <c r="P83" s="22">
        <f t="shared" si="29"/>
        <v>0.45833333333333331</v>
      </c>
      <c r="Q83" s="22">
        <f t="shared" si="30"/>
        <v>0.45833333333333331</v>
      </c>
      <c r="R83" s="23">
        <f t="shared" si="31"/>
        <v>0.45833333333333331</v>
      </c>
      <c r="S83" s="22">
        <f t="shared" si="37"/>
        <v>-4.166666666666663E-2</v>
      </c>
      <c r="T83" s="22">
        <f t="shared" si="20"/>
        <v>0</v>
      </c>
      <c r="U83" s="21">
        <f t="shared" si="24"/>
        <v>2.083333333333337E-2</v>
      </c>
      <c r="V83" s="22">
        <f t="shared" si="21"/>
        <v>2.083333333333337E-2</v>
      </c>
      <c r="W83" s="24">
        <f t="shared" si="32"/>
        <v>2.083333333333337E-2</v>
      </c>
      <c r="X83" s="21">
        <f t="shared" si="33"/>
        <v>2.083333333333337E-2</v>
      </c>
      <c r="Y83" s="21">
        <f t="shared" si="34"/>
        <v>-2.083333333333337E-2</v>
      </c>
      <c r="Z83" s="21">
        <f t="shared" si="35"/>
        <v>2.083333333333337E-2</v>
      </c>
      <c r="AA83" s="25">
        <f t="shared" si="19"/>
        <v>2.083333333333337E-2</v>
      </c>
    </row>
    <row r="84" spans="2:27">
      <c r="B84" s="224"/>
      <c r="C84" s="217"/>
      <c r="D84" s="94">
        <v>44279</v>
      </c>
      <c r="E84" s="66" t="s">
        <v>39</v>
      </c>
      <c r="F84" s="3">
        <v>0.33333333333333331</v>
      </c>
      <c r="G84" s="3">
        <v>0.8125</v>
      </c>
      <c r="H84" s="3">
        <v>0</v>
      </c>
      <c r="I84" s="5"/>
      <c r="J84" s="5">
        <f t="shared" si="25"/>
        <v>0</v>
      </c>
      <c r="K84" s="21">
        <f t="shared" si="26"/>
        <v>0.45833333333333331</v>
      </c>
      <c r="L84" s="22">
        <f t="shared" si="36"/>
        <v>0.45833333333333331</v>
      </c>
      <c r="M84" s="22">
        <f t="shared" si="23"/>
        <v>-4.1666666666666685E-2</v>
      </c>
      <c r="N84" s="22">
        <f t="shared" si="27"/>
        <v>0</v>
      </c>
      <c r="O84" s="22">
        <f t="shared" si="28"/>
        <v>0.45833333333333331</v>
      </c>
      <c r="P84" s="22">
        <f t="shared" si="29"/>
        <v>0.45833333333333331</v>
      </c>
      <c r="Q84" s="22">
        <f t="shared" si="30"/>
        <v>0.45833333333333331</v>
      </c>
      <c r="R84" s="23">
        <f t="shared" si="31"/>
        <v>0.45833333333333331</v>
      </c>
      <c r="S84" s="22">
        <f t="shared" si="37"/>
        <v>-4.166666666666663E-2</v>
      </c>
      <c r="T84" s="22">
        <f t="shared" si="20"/>
        <v>0</v>
      </c>
      <c r="U84" s="21">
        <f t="shared" si="24"/>
        <v>2.083333333333337E-2</v>
      </c>
      <c r="V84" s="22">
        <f t="shared" si="21"/>
        <v>2.083333333333337E-2</v>
      </c>
      <c r="W84" s="24">
        <f t="shared" si="32"/>
        <v>2.083333333333337E-2</v>
      </c>
      <c r="X84" s="21">
        <f t="shared" si="33"/>
        <v>2.083333333333337E-2</v>
      </c>
      <c r="Y84" s="21">
        <f t="shared" si="34"/>
        <v>-2.083333333333337E-2</v>
      </c>
      <c r="Z84" s="21">
        <f t="shared" si="35"/>
        <v>2.083333333333337E-2</v>
      </c>
      <c r="AA84" s="25">
        <f t="shared" si="19"/>
        <v>2.083333333333337E-2</v>
      </c>
    </row>
    <row r="85" spans="2:27">
      <c r="B85" s="224"/>
      <c r="C85" s="217"/>
      <c r="D85" s="94">
        <v>44280</v>
      </c>
      <c r="E85" s="66" t="s">
        <v>39</v>
      </c>
      <c r="F85" s="3">
        <v>0.33333333333333331</v>
      </c>
      <c r="G85" s="3">
        <v>0.8125</v>
      </c>
      <c r="H85" s="3">
        <v>0</v>
      </c>
      <c r="I85" s="5"/>
      <c r="J85" s="5">
        <f t="shared" si="25"/>
        <v>0</v>
      </c>
      <c r="K85" s="21">
        <f t="shared" si="26"/>
        <v>0.45833333333333331</v>
      </c>
      <c r="L85" s="22">
        <f t="shared" si="36"/>
        <v>0.45833333333333331</v>
      </c>
      <c r="M85" s="22">
        <f t="shared" si="23"/>
        <v>-4.1666666666666685E-2</v>
      </c>
      <c r="N85" s="22">
        <f t="shared" si="27"/>
        <v>0</v>
      </c>
      <c r="O85" s="22">
        <f t="shared" si="28"/>
        <v>0.45833333333333331</v>
      </c>
      <c r="P85" s="22">
        <f t="shared" si="29"/>
        <v>0.45833333333333331</v>
      </c>
      <c r="Q85" s="22">
        <f t="shared" si="30"/>
        <v>0.45833333333333331</v>
      </c>
      <c r="R85" s="23">
        <f t="shared" si="31"/>
        <v>0.45833333333333331</v>
      </c>
      <c r="S85" s="22">
        <f t="shared" si="37"/>
        <v>-4.166666666666663E-2</v>
      </c>
      <c r="T85" s="22">
        <f t="shared" si="20"/>
        <v>0</v>
      </c>
      <c r="U85" s="21">
        <f t="shared" si="24"/>
        <v>2.083333333333337E-2</v>
      </c>
      <c r="V85" s="22">
        <f t="shared" si="21"/>
        <v>2.083333333333337E-2</v>
      </c>
      <c r="W85" s="24">
        <f t="shared" si="32"/>
        <v>2.083333333333337E-2</v>
      </c>
      <c r="X85" s="21">
        <f t="shared" si="33"/>
        <v>2.083333333333337E-2</v>
      </c>
      <c r="Y85" s="21">
        <f t="shared" si="34"/>
        <v>-2.083333333333337E-2</v>
      </c>
      <c r="Z85" s="21">
        <f t="shared" si="35"/>
        <v>2.083333333333337E-2</v>
      </c>
      <c r="AA85" s="25">
        <f t="shared" si="19"/>
        <v>2.083333333333337E-2</v>
      </c>
    </row>
    <row r="86" spans="2:27">
      <c r="B86" s="224"/>
      <c r="C86" s="217"/>
      <c r="D86" s="94">
        <v>44281</v>
      </c>
      <c r="E86" s="66" t="s">
        <v>40</v>
      </c>
      <c r="F86" s="3">
        <v>0.33333333333333331</v>
      </c>
      <c r="G86" s="3">
        <v>0.8125</v>
      </c>
      <c r="H86" s="3">
        <v>0</v>
      </c>
      <c r="I86" s="5"/>
      <c r="J86" s="5">
        <f t="shared" si="25"/>
        <v>0</v>
      </c>
      <c r="K86" s="21">
        <f t="shared" si="26"/>
        <v>0.45833333333333331</v>
      </c>
      <c r="L86" s="22">
        <f t="shared" si="36"/>
        <v>0.45833333333333331</v>
      </c>
      <c r="M86" s="22">
        <f t="shared" si="23"/>
        <v>-4.1666666666666685E-2</v>
      </c>
      <c r="N86" s="22">
        <f t="shared" si="27"/>
        <v>0</v>
      </c>
      <c r="O86" s="22">
        <f t="shared" si="28"/>
        <v>0.45833333333333331</v>
      </c>
      <c r="P86" s="22">
        <f t="shared" si="29"/>
        <v>0.45833333333333331</v>
      </c>
      <c r="Q86" s="22">
        <f t="shared" si="30"/>
        <v>0.45833333333333331</v>
      </c>
      <c r="R86" s="23">
        <f t="shared" si="31"/>
        <v>0</v>
      </c>
      <c r="S86" s="22">
        <f t="shared" si="37"/>
        <v>-4.166666666666663E-2</v>
      </c>
      <c r="T86" s="22">
        <f t="shared" si="20"/>
        <v>0</v>
      </c>
      <c r="U86" s="21">
        <f t="shared" si="24"/>
        <v>2.083333333333337E-2</v>
      </c>
      <c r="V86" s="22">
        <f t="shared" si="21"/>
        <v>2.083333333333337E-2</v>
      </c>
      <c r="W86" s="24">
        <f t="shared" si="32"/>
        <v>2.083333333333337E-2</v>
      </c>
      <c r="X86" s="21">
        <f t="shared" si="33"/>
        <v>2.083333333333337E-2</v>
      </c>
      <c r="Y86" s="21">
        <f t="shared" si="34"/>
        <v>-2.083333333333337E-2</v>
      </c>
      <c r="Z86" s="21">
        <f t="shared" si="35"/>
        <v>2.083333333333337E-2</v>
      </c>
      <c r="AA86" s="25">
        <f t="shared" si="19"/>
        <v>0</v>
      </c>
    </row>
    <row r="87" spans="2:27">
      <c r="B87" s="224"/>
      <c r="C87" s="217"/>
      <c r="D87" s="93">
        <v>44282</v>
      </c>
      <c r="E87" s="66" t="s">
        <v>39</v>
      </c>
      <c r="F87" s="3">
        <v>0.33333333333333331</v>
      </c>
      <c r="G87" s="3">
        <v>0.8125</v>
      </c>
      <c r="H87" s="3">
        <v>0</v>
      </c>
      <c r="I87" s="5">
        <f t="shared" si="22"/>
        <v>0.47916666666666669</v>
      </c>
      <c r="J87" s="5">
        <f t="shared" si="25"/>
        <v>0.47916666666666669</v>
      </c>
      <c r="K87" s="21">
        <f t="shared" si="26"/>
        <v>0.45833333333333331</v>
      </c>
      <c r="L87" s="22">
        <f t="shared" si="36"/>
        <v>0.45833333333333331</v>
      </c>
      <c r="M87" s="22">
        <f t="shared" si="23"/>
        <v>-4.1666666666666685E-2</v>
      </c>
      <c r="N87" s="22">
        <f t="shared" si="27"/>
        <v>0</v>
      </c>
      <c r="O87" s="22">
        <f t="shared" si="28"/>
        <v>0.45833333333333331</v>
      </c>
      <c r="P87" s="22">
        <f t="shared" si="29"/>
        <v>-2.083333333333337E-2</v>
      </c>
      <c r="Q87" s="22">
        <f t="shared" si="30"/>
        <v>0</v>
      </c>
      <c r="R87" s="23">
        <f t="shared" si="31"/>
        <v>0</v>
      </c>
      <c r="S87" s="22">
        <f t="shared" si="37"/>
        <v>-4.166666666666663E-2</v>
      </c>
      <c r="T87" s="22">
        <f t="shared" si="20"/>
        <v>0</v>
      </c>
      <c r="U87" s="21">
        <f t="shared" si="24"/>
        <v>2.083333333333337E-2</v>
      </c>
      <c r="V87" s="22">
        <f t="shared" si="21"/>
        <v>2.083333333333337E-2</v>
      </c>
      <c r="W87" s="24">
        <f t="shared" si="32"/>
        <v>2.083333333333337E-2</v>
      </c>
      <c r="X87" s="21">
        <f t="shared" si="33"/>
        <v>2.083333333333337E-2</v>
      </c>
      <c r="Y87" s="21">
        <f t="shared" si="34"/>
        <v>0.45833333333333331</v>
      </c>
      <c r="Z87" s="21">
        <f t="shared" si="35"/>
        <v>0.45833333333333331</v>
      </c>
      <c r="AA87" s="25">
        <f t="shared" si="19"/>
        <v>0.45833333333333331</v>
      </c>
    </row>
    <row r="88" spans="2:27">
      <c r="B88" s="224"/>
      <c r="C88" s="217"/>
      <c r="D88" s="93">
        <v>44283</v>
      </c>
      <c r="E88" s="66" t="s">
        <v>40</v>
      </c>
      <c r="F88" s="3">
        <v>0.25</v>
      </c>
      <c r="G88" s="3">
        <v>0.8125</v>
      </c>
      <c r="H88" s="3">
        <v>0</v>
      </c>
      <c r="I88" s="5">
        <f t="shared" si="22"/>
        <v>0.5625</v>
      </c>
      <c r="J88" s="5">
        <f t="shared" si="25"/>
        <v>0.5625</v>
      </c>
      <c r="K88" s="21">
        <f t="shared" si="26"/>
        <v>0.49999999999999994</v>
      </c>
      <c r="L88" s="22">
        <f t="shared" si="36"/>
        <v>0.49999999999999994</v>
      </c>
      <c r="M88" s="22">
        <f t="shared" si="23"/>
        <v>-5.5511151231257827E-17</v>
      </c>
      <c r="N88" s="22">
        <f t="shared" si="27"/>
        <v>0</v>
      </c>
      <c r="O88" s="22">
        <f t="shared" si="28"/>
        <v>0.49999999999999994</v>
      </c>
      <c r="P88" s="22">
        <f t="shared" si="29"/>
        <v>-6.2500000000000056E-2</v>
      </c>
      <c r="Q88" s="22">
        <f t="shared" si="30"/>
        <v>0</v>
      </c>
      <c r="R88" s="23">
        <f t="shared" si="31"/>
        <v>0</v>
      </c>
      <c r="S88" s="22">
        <f t="shared" si="37"/>
        <v>4.1666666666666685E-2</v>
      </c>
      <c r="T88" s="22">
        <f t="shared" si="20"/>
        <v>4.1666666666666685E-2</v>
      </c>
      <c r="U88" s="21">
        <f t="shared" si="24"/>
        <v>2.083333333333337E-2</v>
      </c>
      <c r="V88" s="22">
        <f t="shared" si="21"/>
        <v>2.083333333333337E-2</v>
      </c>
      <c r="W88" s="24">
        <f t="shared" si="32"/>
        <v>6.2500000000000056E-2</v>
      </c>
      <c r="X88" s="21">
        <f t="shared" si="33"/>
        <v>6.2500000000000056E-2</v>
      </c>
      <c r="Y88" s="21">
        <f t="shared" si="34"/>
        <v>0.49999999999999994</v>
      </c>
      <c r="Z88" s="21">
        <f t="shared" si="35"/>
        <v>0.49999999999999994</v>
      </c>
      <c r="AA88" s="25">
        <f t="shared" si="19"/>
        <v>0</v>
      </c>
    </row>
    <row r="89" spans="2:27">
      <c r="B89" s="224"/>
      <c r="C89" s="217"/>
      <c r="D89" s="94">
        <v>44284</v>
      </c>
      <c r="E89" s="66" t="s">
        <v>39</v>
      </c>
      <c r="F89" s="3">
        <v>0.33333333333333331</v>
      </c>
      <c r="G89" s="3">
        <v>0.8125</v>
      </c>
      <c r="H89" s="3">
        <v>0</v>
      </c>
      <c r="I89" s="5"/>
      <c r="J89" s="5">
        <f t="shared" si="25"/>
        <v>0</v>
      </c>
      <c r="K89" s="21">
        <f t="shared" si="26"/>
        <v>0.45833333333333331</v>
      </c>
      <c r="L89" s="22">
        <f t="shared" si="36"/>
        <v>0.45833333333333331</v>
      </c>
      <c r="M89" s="22">
        <f t="shared" si="23"/>
        <v>-4.1666666666666685E-2</v>
      </c>
      <c r="N89" s="22">
        <f t="shared" si="27"/>
        <v>0</v>
      </c>
      <c r="O89" s="22">
        <f t="shared" si="28"/>
        <v>0.45833333333333331</v>
      </c>
      <c r="P89" s="22">
        <f t="shared" si="29"/>
        <v>0.45833333333333331</v>
      </c>
      <c r="Q89" s="22">
        <f t="shared" si="30"/>
        <v>0.45833333333333331</v>
      </c>
      <c r="R89" s="23">
        <f t="shared" si="31"/>
        <v>0.45833333333333331</v>
      </c>
      <c r="S89" s="22">
        <f t="shared" si="37"/>
        <v>-4.166666666666663E-2</v>
      </c>
      <c r="T89" s="22">
        <f t="shared" si="20"/>
        <v>0</v>
      </c>
      <c r="U89" s="21">
        <f t="shared" si="24"/>
        <v>2.083333333333337E-2</v>
      </c>
      <c r="V89" s="22">
        <f t="shared" si="21"/>
        <v>2.083333333333337E-2</v>
      </c>
      <c r="W89" s="24">
        <f t="shared" si="32"/>
        <v>2.083333333333337E-2</v>
      </c>
      <c r="X89" s="21">
        <f t="shared" si="33"/>
        <v>2.083333333333337E-2</v>
      </c>
      <c r="Y89" s="21">
        <f t="shared" si="34"/>
        <v>-2.083333333333337E-2</v>
      </c>
      <c r="Z89" s="21">
        <f t="shared" si="35"/>
        <v>2.083333333333337E-2</v>
      </c>
      <c r="AA89" s="25">
        <f t="shared" si="19"/>
        <v>2.083333333333337E-2</v>
      </c>
    </row>
    <row r="90" spans="2:27">
      <c r="B90" s="224"/>
      <c r="C90" s="217"/>
      <c r="D90" s="94">
        <v>44285</v>
      </c>
      <c r="E90" s="66" t="s">
        <v>39</v>
      </c>
      <c r="F90" s="3">
        <v>0.33333333333333331</v>
      </c>
      <c r="G90" s="3">
        <v>0.8125</v>
      </c>
      <c r="H90" s="3">
        <v>0</v>
      </c>
      <c r="I90" s="5"/>
      <c r="J90" s="5">
        <f t="shared" si="25"/>
        <v>0</v>
      </c>
      <c r="K90" s="21">
        <f t="shared" si="26"/>
        <v>0.45833333333333331</v>
      </c>
      <c r="L90" s="22">
        <f t="shared" si="36"/>
        <v>0.45833333333333331</v>
      </c>
      <c r="M90" s="22">
        <f t="shared" si="23"/>
        <v>-4.1666666666666685E-2</v>
      </c>
      <c r="N90" s="22">
        <f t="shared" si="27"/>
        <v>0</v>
      </c>
      <c r="O90" s="22">
        <f t="shared" si="28"/>
        <v>0.45833333333333331</v>
      </c>
      <c r="P90" s="22">
        <f t="shared" si="29"/>
        <v>0.45833333333333331</v>
      </c>
      <c r="Q90" s="22">
        <f t="shared" si="30"/>
        <v>0.45833333333333331</v>
      </c>
      <c r="R90" s="23">
        <f t="shared" si="31"/>
        <v>0.45833333333333331</v>
      </c>
      <c r="S90" s="22">
        <f t="shared" si="37"/>
        <v>-4.166666666666663E-2</v>
      </c>
      <c r="T90" s="22">
        <f t="shared" si="20"/>
        <v>0</v>
      </c>
      <c r="U90" s="21">
        <f t="shared" si="24"/>
        <v>2.083333333333337E-2</v>
      </c>
      <c r="V90" s="22">
        <f t="shared" si="21"/>
        <v>2.083333333333337E-2</v>
      </c>
      <c r="W90" s="24">
        <f t="shared" si="32"/>
        <v>2.083333333333337E-2</v>
      </c>
      <c r="X90" s="21">
        <f t="shared" si="33"/>
        <v>2.083333333333337E-2</v>
      </c>
      <c r="Y90" s="21">
        <f t="shared" si="34"/>
        <v>-2.083333333333337E-2</v>
      </c>
      <c r="Z90" s="21">
        <f t="shared" si="35"/>
        <v>2.083333333333337E-2</v>
      </c>
      <c r="AA90" s="25">
        <f t="shared" si="19"/>
        <v>2.083333333333337E-2</v>
      </c>
    </row>
    <row r="91" spans="2:27" ht="15.75" thickBot="1">
      <c r="B91" s="226"/>
      <c r="C91" s="222"/>
      <c r="D91" s="97">
        <v>44286</v>
      </c>
      <c r="E91" s="67" t="s">
        <v>39</v>
      </c>
      <c r="F91" s="4">
        <v>0.33333333333333331</v>
      </c>
      <c r="G91" s="4">
        <v>0.8125</v>
      </c>
      <c r="H91" s="4">
        <v>0</v>
      </c>
      <c r="I91" s="8"/>
      <c r="J91" s="8">
        <f t="shared" si="25"/>
        <v>0</v>
      </c>
      <c r="K91" s="30">
        <f t="shared" si="26"/>
        <v>0.45833333333333331</v>
      </c>
      <c r="L91" s="31">
        <f t="shared" si="36"/>
        <v>0.45833333333333331</v>
      </c>
      <c r="M91" s="31">
        <f t="shared" si="23"/>
        <v>-4.1666666666666685E-2</v>
      </c>
      <c r="N91" s="31">
        <f t="shared" si="27"/>
        <v>0</v>
      </c>
      <c r="O91" s="31">
        <f t="shared" si="28"/>
        <v>0.45833333333333331</v>
      </c>
      <c r="P91" s="31">
        <f t="shared" si="29"/>
        <v>0.45833333333333331</v>
      </c>
      <c r="Q91" s="31">
        <f t="shared" si="30"/>
        <v>0.45833333333333331</v>
      </c>
      <c r="R91" s="32">
        <f t="shared" si="31"/>
        <v>0.45833333333333331</v>
      </c>
      <c r="S91" s="31">
        <f t="shared" si="37"/>
        <v>-4.166666666666663E-2</v>
      </c>
      <c r="T91" s="31">
        <f t="shared" si="20"/>
        <v>0</v>
      </c>
      <c r="U91" s="30">
        <f t="shared" si="24"/>
        <v>2.083333333333337E-2</v>
      </c>
      <c r="V91" s="31">
        <f t="shared" si="21"/>
        <v>2.083333333333337E-2</v>
      </c>
      <c r="W91" s="33">
        <f t="shared" si="32"/>
        <v>2.083333333333337E-2</v>
      </c>
      <c r="X91" s="30">
        <f t="shared" si="33"/>
        <v>2.083333333333337E-2</v>
      </c>
      <c r="Y91" s="30">
        <f t="shared" si="34"/>
        <v>-2.083333333333337E-2</v>
      </c>
      <c r="Z91" s="30">
        <f t="shared" si="35"/>
        <v>2.083333333333337E-2</v>
      </c>
      <c r="AA91" s="34">
        <f t="shared" si="19"/>
        <v>2.083333333333337E-2</v>
      </c>
    </row>
    <row r="92" spans="2:27">
      <c r="B92" s="98" t="s">
        <v>10</v>
      </c>
      <c r="C92" s="221" t="s">
        <v>22</v>
      </c>
      <c r="D92" s="92">
        <v>44287</v>
      </c>
      <c r="E92" s="51" t="s">
        <v>40</v>
      </c>
      <c r="F92" s="6">
        <v>0.33333333333333331</v>
      </c>
      <c r="G92" s="6">
        <v>0.8125</v>
      </c>
      <c r="H92" s="6">
        <v>0</v>
      </c>
      <c r="I92" s="7"/>
      <c r="J92" s="7">
        <f t="shared" si="25"/>
        <v>0</v>
      </c>
      <c r="K92" s="15">
        <f t="shared" si="26"/>
        <v>0.45833333333333331</v>
      </c>
      <c r="L92" s="16">
        <f t="shared" si="36"/>
        <v>0.45833333333333331</v>
      </c>
      <c r="M92" s="16">
        <f t="shared" si="23"/>
        <v>-4.1666666666666685E-2</v>
      </c>
      <c r="N92" s="16">
        <f t="shared" si="27"/>
        <v>0</v>
      </c>
      <c r="O92" s="16">
        <f t="shared" si="28"/>
        <v>0.45833333333333331</v>
      </c>
      <c r="P92" s="16">
        <f t="shared" si="29"/>
        <v>0.45833333333333331</v>
      </c>
      <c r="Q92" s="16">
        <f t="shared" si="30"/>
        <v>0.45833333333333331</v>
      </c>
      <c r="R92" s="17">
        <f t="shared" si="31"/>
        <v>0</v>
      </c>
      <c r="S92" s="16">
        <f t="shared" si="37"/>
        <v>-4.166666666666663E-2</v>
      </c>
      <c r="T92" s="16">
        <f t="shared" si="20"/>
        <v>0</v>
      </c>
      <c r="U92" s="15">
        <f t="shared" si="24"/>
        <v>2.083333333333337E-2</v>
      </c>
      <c r="V92" s="16">
        <f t="shared" si="21"/>
        <v>2.083333333333337E-2</v>
      </c>
      <c r="W92" s="18">
        <f t="shared" si="32"/>
        <v>2.083333333333337E-2</v>
      </c>
      <c r="X92" s="15">
        <f t="shared" si="33"/>
        <v>2.083333333333337E-2</v>
      </c>
      <c r="Y92" s="15">
        <f t="shared" si="34"/>
        <v>-2.083333333333337E-2</v>
      </c>
      <c r="Z92" s="15">
        <f t="shared" si="35"/>
        <v>2.083333333333337E-2</v>
      </c>
      <c r="AA92" s="19">
        <f t="shared" si="19"/>
        <v>0</v>
      </c>
    </row>
    <row r="93" spans="2:27">
      <c r="B93" s="223">
        <f>SUM(R92:R121)</f>
        <v>7.8749999999999982</v>
      </c>
      <c r="C93" s="217"/>
      <c r="D93" s="94">
        <v>44288</v>
      </c>
      <c r="E93" s="66" t="s">
        <v>40</v>
      </c>
      <c r="F93" s="3">
        <v>0.33333333333333331</v>
      </c>
      <c r="G93" s="3">
        <v>0.8125</v>
      </c>
      <c r="H93" s="3">
        <v>0</v>
      </c>
      <c r="I93" s="5"/>
      <c r="J93" s="5">
        <f t="shared" si="25"/>
        <v>0</v>
      </c>
      <c r="K93" s="21">
        <f t="shared" si="26"/>
        <v>0.45833333333333331</v>
      </c>
      <c r="L93" s="22">
        <f t="shared" si="36"/>
        <v>0.45833333333333331</v>
      </c>
      <c r="M93" s="22">
        <f t="shared" si="23"/>
        <v>-4.1666666666666685E-2</v>
      </c>
      <c r="N93" s="22">
        <f t="shared" si="27"/>
        <v>0</v>
      </c>
      <c r="O93" s="22">
        <f t="shared" si="28"/>
        <v>0.45833333333333331</v>
      </c>
      <c r="P93" s="22">
        <f t="shared" si="29"/>
        <v>0.45833333333333331</v>
      </c>
      <c r="Q93" s="22">
        <f t="shared" si="30"/>
        <v>0.45833333333333331</v>
      </c>
      <c r="R93" s="23">
        <f t="shared" si="31"/>
        <v>0</v>
      </c>
      <c r="S93" s="22">
        <f t="shared" si="37"/>
        <v>-4.166666666666663E-2</v>
      </c>
      <c r="T93" s="22">
        <f t="shared" si="20"/>
        <v>0</v>
      </c>
      <c r="U93" s="21">
        <f t="shared" si="24"/>
        <v>2.083333333333337E-2</v>
      </c>
      <c r="V93" s="22">
        <f t="shared" si="21"/>
        <v>2.083333333333337E-2</v>
      </c>
      <c r="W93" s="24">
        <f t="shared" si="32"/>
        <v>2.083333333333337E-2</v>
      </c>
      <c r="X93" s="21">
        <f t="shared" si="33"/>
        <v>2.083333333333337E-2</v>
      </c>
      <c r="Y93" s="21">
        <f t="shared" si="34"/>
        <v>-2.083333333333337E-2</v>
      </c>
      <c r="Z93" s="21">
        <f t="shared" si="35"/>
        <v>2.083333333333337E-2</v>
      </c>
      <c r="AA93" s="25">
        <f t="shared" si="19"/>
        <v>0</v>
      </c>
    </row>
    <row r="94" spans="2:27">
      <c r="B94" s="224"/>
      <c r="C94" s="217"/>
      <c r="D94" s="93">
        <v>44289</v>
      </c>
      <c r="E94" s="66" t="s">
        <v>39</v>
      </c>
      <c r="F94" s="3">
        <v>0.33333333333333331</v>
      </c>
      <c r="G94" s="3">
        <v>0.8125</v>
      </c>
      <c r="H94" s="3">
        <v>0</v>
      </c>
      <c r="I94" s="5">
        <f t="shared" si="22"/>
        <v>0.47916666666666669</v>
      </c>
      <c r="J94" s="5">
        <f t="shared" si="25"/>
        <v>0.47916666666666669</v>
      </c>
      <c r="K94" s="21">
        <f t="shared" si="26"/>
        <v>0.45833333333333331</v>
      </c>
      <c r="L94" s="22">
        <f t="shared" si="36"/>
        <v>0.45833333333333331</v>
      </c>
      <c r="M94" s="22">
        <f t="shared" si="23"/>
        <v>-4.1666666666666685E-2</v>
      </c>
      <c r="N94" s="22">
        <f t="shared" si="27"/>
        <v>0</v>
      </c>
      <c r="O94" s="22">
        <f t="shared" si="28"/>
        <v>0.45833333333333331</v>
      </c>
      <c r="P94" s="22">
        <f t="shared" si="29"/>
        <v>-2.083333333333337E-2</v>
      </c>
      <c r="Q94" s="22">
        <f t="shared" si="30"/>
        <v>0</v>
      </c>
      <c r="R94" s="23">
        <f t="shared" si="31"/>
        <v>0</v>
      </c>
      <c r="S94" s="22">
        <f t="shared" si="37"/>
        <v>-4.166666666666663E-2</v>
      </c>
      <c r="T94" s="22">
        <f t="shared" si="20"/>
        <v>0</v>
      </c>
      <c r="U94" s="21">
        <f t="shared" si="24"/>
        <v>2.083333333333337E-2</v>
      </c>
      <c r="V94" s="22">
        <f t="shared" si="21"/>
        <v>2.083333333333337E-2</v>
      </c>
      <c r="W94" s="24">
        <f t="shared" si="32"/>
        <v>2.083333333333337E-2</v>
      </c>
      <c r="X94" s="21">
        <f t="shared" si="33"/>
        <v>2.083333333333337E-2</v>
      </c>
      <c r="Y94" s="21">
        <f t="shared" si="34"/>
        <v>0.45833333333333331</v>
      </c>
      <c r="Z94" s="21">
        <f t="shared" si="35"/>
        <v>0.45833333333333331</v>
      </c>
      <c r="AA94" s="25">
        <f t="shared" si="19"/>
        <v>0.45833333333333331</v>
      </c>
    </row>
    <row r="95" spans="2:27" ht="15" customHeight="1">
      <c r="B95" s="224"/>
      <c r="C95" s="217"/>
      <c r="D95" s="93">
        <v>44290</v>
      </c>
      <c r="E95" s="66" t="s">
        <v>39</v>
      </c>
      <c r="F95" s="3">
        <v>0.33333333333333331</v>
      </c>
      <c r="G95" s="3">
        <v>0.8125</v>
      </c>
      <c r="H95" s="3">
        <v>0</v>
      </c>
      <c r="I95" s="5">
        <f t="shared" si="22"/>
        <v>0.47916666666666669</v>
      </c>
      <c r="J95" s="5">
        <f t="shared" si="25"/>
        <v>0.47916666666666669</v>
      </c>
      <c r="K95" s="21">
        <f t="shared" si="26"/>
        <v>0.45833333333333331</v>
      </c>
      <c r="L95" s="22">
        <f t="shared" si="36"/>
        <v>0.45833333333333331</v>
      </c>
      <c r="M95" s="22">
        <f t="shared" si="23"/>
        <v>-4.1666666666666685E-2</v>
      </c>
      <c r="N95" s="22">
        <f t="shared" si="27"/>
        <v>0</v>
      </c>
      <c r="O95" s="22">
        <f t="shared" si="28"/>
        <v>0.45833333333333331</v>
      </c>
      <c r="P95" s="22">
        <f t="shared" si="29"/>
        <v>-2.083333333333337E-2</v>
      </c>
      <c r="Q95" s="22">
        <f t="shared" si="30"/>
        <v>0</v>
      </c>
      <c r="R95" s="23">
        <f t="shared" si="31"/>
        <v>0</v>
      </c>
      <c r="S95" s="22">
        <f t="shared" si="37"/>
        <v>-4.166666666666663E-2</v>
      </c>
      <c r="T95" s="22">
        <f t="shared" si="20"/>
        <v>0</v>
      </c>
      <c r="U95" s="21">
        <f t="shared" si="24"/>
        <v>2.083333333333337E-2</v>
      </c>
      <c r="V95" s="22">
        <f t="shared" si="21"/>
        <v>2.083333333333337E-2</v>
      </c>
      <c r="W95" s="24">
        <f t="shared" si="32"/>
        <v>2.083333333333337E-2</v>
      </c>
      <c r="X95" s="21">
        <f t="shared" si="33"/>
        <v>2.083333333333337E-2</v>
      </c>
      <c r="Y95" s="21">
        <f t="shared" si="34"/>
        <v>0.45833333333333331</v>
      </c>
      <c r="Z95" s="21">
        <f t="shared" si="35"/>
        <v>0.45833333333333331</v>
      </c>
      <c r="AA95" s="25">
        <f t="shared" si="19"/>
        <v>0.45833333333333331</v>
      </c>
    </row>
    <row r="96" spans="2:27">
      <c r="B96" s="224"/>
      <c r="C96" s="217"/>
      <c r="D96" s="93">
        <v>44291</v>
      </c>
      <c r="E96" s="66" t="s">
        <v>39</v>
      </c>
      <c r="F96" s="3">
        <v>0.25</v>
      </c>
      <c r="G96" s="3">
        <v>0.8125</v>
      </c>
      <c r="H96" s="3">
        <v>0</v>
      </c>
      <c r="I96" s="5">
        <f t="shared" si="22"/>
        <v>0.5625</v>
      </c>
      <c r="J96" s="5">
        <f t="shared" si="25"/>
        <v>0.5625</v>
      </c>
      <c r="K96" s="21">
        <f t="shared" si="26"/>
        <v>0.49999999999999994</v>
      </c>
      <c r="L96" s="22">
        <f t="shared" si="36"/>
        <v>0.49999999999999994</v>
      </c>
      <c r="M96" s="22">
        <f t="shared" si="23"/>
        <v>-5.5511151231257827E-17</v>
      </c>
      <c r="N96" s="22">
        <f t="shared" si="27"/>
        <v>0</v>
      </c>
      <c r="O96" s="22">
        <f t="shared" si="28"/>
        <v>0.49999999999999994</v>
      </c>
      <c r="P96" s="22">
        <f t="shared" si="29"/>
        <v>-6.2500000000000056E-2</v>
      </c>
      <c r="Q96" s="22">
        <f t="shared" si="30"/>
        <v>0</v>
      </c>
      <c r="R96" s="23">
        <f t="shared" si="31"/>
        <v>0</v>
      </c>
      <c r="S96" s="22">
        <f t="shared" si="37"/>
        <v>4.1666666666666685E-2</v>
      </c>
      <c r="T96" s="22">
        <f t="shared" si="20"/>
        <v>4.1666666666666685E-2</v>
      </c>
      <c r="U96" s="21">
        <f t="shared" si="24"/>
        <v>2.083333333333337E-2</v>
      </c>
      <c r="V96" s="22">
        <f t="shared" si="21"/>
        <v>2.083333333333337E-2</v>
      </c>
      <c r="W96" s="24">
        <f t="shared" si="32"/>
        <v>6.2500000000000056E-2</v>
      </c>
      <c r="X96" s="21">
        <f t="shared" si="33"/>
        <v>6.2500000000000056E-2</v>
      </c>
      <c r="Y96" s="21">
        <f t="shared" si="34"/>
        <v>0.49999999999999994</v>
      </c>
      <c r="Z96" s="21">
        <f t="shared" si="35"/>
        <v>0.49999999999999994</v>
      </c>
      <c r="AA96" s="25">
        <f t="shared" si="19"/>
        <v>0.49999999999999994</v>
      </c>
    </row>
    <row r="97" spans="2:27">
      <c r="B97" s="224"/>
      <c r="C97" s="217"/>
      <c r="D97" s="94">
        <v>44292</v>
      </c>
      <c r="E97" s="66" t="s">
        <v>39</v>
      </c>
      <c r="F97" s="3">
        <v>0.33333333333333331</v>
      </c>
      <c r="G97" s="3">
        <v>0.8125</v>
      </c>
      <c r="H97" s="3">
        <v>0</v>
      </c>
      <c r="I97" s="5"/>
      <c r="J97" s="5">
        <f t="shared" si="25"/>
        <v>0</v>
      </c>
      <c r="K97" s="21">
        <f t="shared" si="26"/>
        <v>0.45833333333333331</v>
      </c>
      <c r="L97" s="22">
        <f t="shared" si="36"/>
        <v>0.45833333333333331</v>
      </c>
      <c r="M97" s="22">
        <f t="shared" si="23"/>
        <v>-4.1666666666666685E-2</v>
      </c>
      <c r="N97" s="22">
        <f t="shared" si="27"/>
        <v>0</v>
      </c>
      <c r="O97" s="22">
        <f t="shared" si="28"/>
        <v>0.45833333333333331</v>
      </c>
      <c r="P97" s="22">
        <f t="shared" si="29"/>
        <v>0.45833333333333331</v>
      </c>
      <c r="Q97" s="22">
        <f t="shared" si="30"/>
        <v>0.45833333333333331</v>
      </c>
      <c r="R97" s="23">
        <f t="shared" si="31"/>
        <v>0.45833333333333331</v>
      </c>
      <c r="S97" s="22">
        <f t="shared" si="37"/>
        <v>-4.166666666666663E-2</v>
      </c>
      <c r="T97" s="22">
        <f t="shared" si="20"/>
        <v>0</v>
      </c>
      <c r="U97" s="21">
        <f t="shared" si="24"/>
        <v>2.083333333333337E-2</v>
      </c>
      <c r="V97" s="22">
        <f t="shared" si="21"/>
        <v>2.083333333333337E-2</v>
      </c>
      <c r="W97" s="24">
        <f t="shared" si="32"/>
        <v>2.083333333333337E-2</v>
      </c>
      <c r="X97" s="21">
        <f t="shared" si="33"/>
        <v>2.083333333333337E-2</v>
      </c>
      <c r="Y97" s="21">
        <f t="shared" si="34"/>
        <v>-2.083333333333337E-2</v>
      </c>
      <c r="Z97" s="21">
        <f t="shared" si="35"/>
        <v>2.083333333333337E-2</v>
      </c>
      <c r="AA97" s="25">
        <f t="shared" ref="AA97:AA160" si="38">IF(E97=$AC$7,Z97,0)</f>
        <v>2.083333333333337E-2</v>
      </c>
    </row>
    <row r="98" spans="2:27">
      <c r="B98" s="224"/>
      <c r="C98" s="217"/>
      <c r="D98" s="94">
        <v>44293</v>
      </c>
      <c r="E98" s="66" t="s">
        <v>39</v>
      </c>
      <c r="F98" s="3">
        <v>0.25</v>
      </c>
      <c r="G98" s="3">
        <v>0.8125</v>
      </c>
      <c r="H98" s="3">
        <v>0</v>
      </c>
      <c r="I98" s="5"/>
      <c r="J98" s="5">
        <f t="shared" si="25"/>
        <v>0</v>
      </c>
      <c r="K98" s="21">
        <f t="shared" si="26"/>
        <v>0.49999999999999994</v>
      </c>
      <c r="L98" s="22">
        <f t="shared" si="36"/>
        <v>0.49999999999999994</v>
      </c>
      <c r="M98" s="22">
        <f t="shared" si="23"/>
        <v>-5.5511151231257827E-17</v>
      </c>
      <c r="N98" s="22">
        <f t="shared" si="27"/>
        <v>0</v>
      </c>
      <c r="O98" s="22">
        <f t="shared" si="28"/>
        <v>0.49999999999999994</v>
      </c>
      <c r="P98" s="22">
        <f t="shared" si="29"/>
        <v>0.49999999999999994</v>
      </c>
      <c r="Q98" s="22">
        <f t="shared" si="30"/>
        <v>0.49999999999999994</v>
      </c>
      <c r="R98" s="23">
        <f t="shared" si="31"/>
        <v>0.49999999999999994</v>
      </c>
      <c r="S98" s="22">
        <f t="shared" si="37"/>
        <v>4.1666666666666685E-2</v>
      </c>
      <c r="T98" s="22">
        <f t="shared" si="20"/>
        <v>4.1666666666666685E-2</v>
      </c>
      <c r="U98" s="21">
        <f t="shared" si="24"/>
        <v>2.083333333333337E-2</v>
      </c>
      <c r="V98" s="22">
        <f t="shared" si="21"/>
        <v>2.083333333333337E-2</v>
      </c>
      <c r="W98" s="24">
        <f t="shared" si="32"/>
        <v>6.2500000000000056E-2</v>
      </c>
      <c r="X98" s="21">
        <f t="shared" si="33"/>
        <v>6.2500000000000056E-2</v>
      </c>
      <c r="Y98" s="21">
        <f t="shared" si="34"/>
        <v>-6.2500000000000056E-2</v>
      </c>
      <c r="Z98" s="21">
        <f t="shared" si="35"/>
        <v>6.2500000000000056E-2</v>
      </c>
      <c r="AA98" s="25">
        <f t="shared" si="38"/>
        <v>6.2500000000000056E-2</v>
      </c>
    </row>
    <row r="99" spans="2:27">
      <c r="B99" s="224"/>
      <c r="C99" s="217"/>
      <c r="D99" s="94">
        <v>44294</v>
      </c>
      <c r="E99" s="66" t="s">
        <v>39</v>
      </c>
      <c r="F99" s="3">
        <v>0.375</v>
      </c>
      <c r="G99" s="3">
        <v>0.8125</v>
      </c>
      <c r="H99" s="3">
        <v>0</v>
      </c>
      <c r="I99" s="5"/>
      <c r="J99" s="5">
        <f t="shared" si="25"/>
        <v>0</v>
      </c>
      <c r="K99" s="21">
        <f t="shared" si="26"/>
        <v>0.41666666666666663</v>
      </c>
      <c r="L99" s="22">
        <f t="shared" si="36"/>
        <v>0.41666666666666663</v>
      </c>
      <c r="M99" s="22">
        <f t="shared" si="23"/>
        <v>-8.333333333333337E-2</v>
      </c>
      <c r="N99" s="22">
        <f t="shared" si="27"/>
        <v>0</v>
      </c>
      <c r="O99" s="22">
        <f t="shared" si="28"/>
        <v>0.41666666666666663</v>
      </c>
      <c r="P99" s="22">
        <f t="shared" si="29"/>
        <v>0.41666666666666663</v>
      </c>
      <c r="Q99" s="22">
        <f t="shared" si="30"/>
        <v>0.41666666666666663</v>
      </c>
      <c r="R99" s="23">
        <f t="shared" si="31"/>
        <v>0.41666666666666663</v>
      </c>
      <c r="S99" s="22">
        <f t="shared" si="37"/>
        <v>-8.3333333333333315E-2</v>
      </c>
      <c r="T99" s="22">
        <f t="shared" ref="T99:T162" si="39">IF(S99&lt;0,0,S99)</f>
        <v>0</v>
      </c>
      <c r="U99" s="21">
        <f t="shared" si="24"/>
        <v>2.083333333333337E-2</v>
      </c>
      <c r="V99" s="22">
        <f t="shared" ref="V99:V162" si="40">IF(U99&lt;0,0,U99)</f>
        <v>2.083333333333337E-2</v>
      </c>
      <c r="W99" s="24">
        <f t="shared" si="32"/>
        <v>2.083333333333337E-2</v>
      </c>
      <c r="X99" s="21">
        <f t="shared" si="33"/>
        <v>2.083333333333337E-2</v>
      </c>
      <c r="Y99" s="21">
        <f t="shared" si="34"/>
        <v>-2.083333333333337E-2</v>
      </c>
      <c r="Z99" s="21">
        <f t="shared" si="35"/>
        <v>2.083333333333337E-2</v>
      </c>
      <c r="AA99" s="25">
        <f t="shared" si="38"/>
        <v>2.083333333333337E-2</v>
      </c>
    </row>
    <row r="100" spans="2:27">
      <c r="B100" s="224"/>
      <c r="C100" s="217"/>
      <c r="D100" s="94">
        <v>44295</v>
      </c>
      <c r="E100" s="66" t="s">
        <v>39</v>
      </c>
      <c r="F100" s="3">
        <v>0.33333333333333331</v>
      </c>
      <c r="G100" s="3">
        <v>0.8125</v>
      </c>
      <c r="H100" s="3">
        <v>0</v>
      </c>
      <c r="I100" s="5"/>
      <c r="J100" s="5">
        <f t="shared" si="25"/>
        <v>0</v>
      </c>
      <c r="K100" s="21">
        <f t="shared" si="26"/>
        <v>0.45833333333333331</v>
      </c>
      <c r="L100" s="22">
        <f t="shared" si="36"/>
        <v>0.45833333333333331</v>
      </c>
      <c r="M100" s="22">
        <f t="shared" si="23"/>
        <v>-4.1666666666666685E-2</v>
      </c>
      <c r="N100" s="22">
        <f t="shared" si="27"/>
        <v>0</v>
      </c>
      <c r="O100" s="22">
        <f t="shared" si="28"/>
        <v>0.45833333333333331</v>
      </c>
      <c r="P100" s="22">
        <f t="shared" si="29"/>
        <v>0.45833333333333331</v>
      </c>
      <c r="Q100" s="22">
        <f t="shared" si="30"/>
        <v>0.45833333333333331</v>
      </c>
      <c r="R100" s="23">
        <f t="shared" si="31"/>
        <v>0.45833333333333331</v>
      </c>
      <c r="S100" s="22">
        <f t="shared" si="37"/>
        <v>-4.166666666666663E-2</v>
      </c>
      <c r="T100" s="22">
        <f t="shared" si="39"/>
        <v>0</v>
      </c>
      <c r="U100" s="21">
        <f t="shared" si="24"/>
        <v>2.083333333333337E-2</v>
      </c>
      <c r="V100" s="22">
        <f t="shared" si="40"/>
        <v>2.083333333333337E-2</v>
      </c>
      <c r="W100" s="24">
        <f t="shared" si="32"/>
        <v>2.083333333333337E-2</v>
      </c>
      <c r="X100" s="21">
        <f t="shared" si="33"/>
        <v>2.083333333333337E-2</v>
      </c>
      <c r="Y100" s="21">
        <f t="shared" si="34"/>
        <v>-2.083333333333337E-2</v>
      </c>
      <c r="Z100" s="21">
        <f t="shared" si="35"/>
        <v>2.083333333333337E-2</v>
      </c>
      <c r="AA100" s="25">
        <f t="shared" si="38"/>
        <v>2.083333333333337E-2</v>
      </c>
    </row>
    <row r="101" spans="2:27">
      <c r="B101" s="224"/>
      <c r="C101" s="217"/>
      <c r="D101" s="93">
        <v>44296</v>
      </c>
      <c r="E101" s="66" t="s">
        <v>39</v>
      </c>
      <c r="F101" s="3">
        <v>0.33333333333333331</v>
      </c>
      <c r="G101" s="3">
        <v>0.8125</v>
      </c>
      <c r="H101" s="3">
        <v>0</v>
      </c>
      <c r="I101" s="5">
        <f t="shared" ref="I101:I158" si="41">(O101+X101)</f>
        <v>0.47916666666666669</v>
      </c>
      <c r="J101" s="5">
        <f t="shared" si="25"/>
        <v>0.47916666666666669</v>
      </c>
      <c r="K101" s="21">
        <f t="shared" si="26"/>
        <v>0.45833333333333331</v>
      </c>
      <c r="L101" s="22">
        <f t="shared" si="36"/>
        <v>0.45833333333333331</v>
      </c>
      <c r="M101" s="22">
        <f t="shared" si="23"/>
        <v>-4.1666666666666685E-2</v>
      </c>
      <c r="N101" s="22">
        <f t="shared" si="27"/>
        <v>0</v>
      </c>
      <c r="O101" s="22">
        <f t="shared" si="28"/>
        <v>0.45833333333333331</v>
      </c>
      <c r="P101" s="22">
        <f t="shared" si="29"/>
        <v>-2.083333333333337E-2</v>
      </c>
      <c r="Q101" s="22">
        <f t="shared" si="30"/>
        <v>0</v>
      </c>
      <c r="R101" s="23">
        <f t="shared" si="31"/>
        <v>0</v>
      </c>
      <c r="S101" s="22">
        <f t="shared" si="37"/>
        <v>-4.166666666666663E-2</v>
      </c>
      <c r="T101" s="22">
        <f t="shared" si="39"/>
        <v>0</v>
      </c>
      <c r="U101" s="21">
        <f t="shared" si="24"/>
        <v>2.083333333333337E-2</v>
      </c>
      <c r="V101" s="22">
        <f t="shared" si="40"/>
        <v>2.083333333333337E-2</v>
      </c>
      <c r="W101" s="24">
        <f t="shared" si="32"/>
        <v>2.083333333333337E-2</v>
      </c>
      <c r="X101" s="21">
        <f t="shared" si="33"/>
        <v>2.083333333333337E-2</v>
      </c>
      <c r="Y101" s="21">
        <f t="shared" si="34"/>
        <v>0.45833333333333331</v>
      </c>
      <c r="Z101" s="21">
        <f t="shared" si="35"/>
        <v>0.45833333333333331</v>
      </c>
      <c r="AA101" s="25">
        <f t="shared" si="38"/>
        <v>0.45833333333333331</v>
      </c>
    </row>
    <row r="102" spans="2:27">
      <c r="B102" s="224"/>
      <c r="C102" s="217"/>
      <c r="D102" s="93">
        <v>44297</v>
      </c>
      <c r="E102" s="66" t="s">
        <v>39</v>
      </c>
      <c r="F102" s="3">
        <v>0.20833333333333334</v>
      </c>
      <c r="G102" s="3">
        <v>0.8125</v>
      </c>
      <c r="H102" s="3">
        <v>0</v>
      </c>
      <c r="I102" s="5">
        <f t="shared" si="41"/>
        <v>0.60416666666666663</v>
      </c>
      <c r="J102" s="5">
        <f t="shared" si="25"/>
        <v>0.60416666666666663</v>
      </c>
      <c r="K102" s="21">
        <f t="shared" si="26"/>
        <v>0.49999999999999989</v>
      </c>
      <c r="L102" s="22">
        <f t="shared" si="36"/>
        <v>0.49999999999999989</v>
      </c>
      <c r="M102" s="22">
        <f t="shared" si="23"/>
        <v>-1.1102230246251565E-16</v>
      </c>
      <c r="N102" s="22">
        <f t="shared" si="27"/>
        <v>0</v>
      </c>
      <c r="O102" s="22">
        <f t="shared" si="28"/>
        <v>0.49999999999999989</v>
      </c>
      <c r="P102" s="22">
        <f t="shared" si="29"/>
        <v>-0.10416666666666674</v>
      </c>
      <c r="Q102" s="22">
        <f t="shared" si="30"/>
        <v>0</v>
      </c>
      <c r="R102" s="23">
        <f t="shared" si="31"/>
        <v>0</v>
      </c>
      <c r="S102" s="22">
        <f t="shared" si="37"/>
        <v>8.3333333333333343E-2</v>
      </c>
      <c r="T102" s="22">
        <f t="shared" si="39"/>
        <v>8.3333333333333343E-2</v>
      </c>
      <c r="U102" s="21">
        <f t="shared" si="24"/>
        <v>2.083333333333337E-2</v>
      </c>
      <c r="V102" s="22">
        <f t="shared" si="40"/>
        <v>2.083333333333337E-2</v>
      </c>
      <c r="W102" s="24">
        <f t="shared" si="32"/>
        <v>0.10416666666666671</v>
      </c>
      <c r="X102" s="21">
        <f t="shared" si="33"/>
        <v>0.10416666666666671</v>
      </c>
      <c r="Y102" s="21">
        <f t="shared" si="34"/>
        <v>0.49999999999999989</v>
      </c>
      <c r="Z102" s="21">
        <f t="shared" si="35"/>
        <v>0.49999999999999989</v>
      </c>
      <c r="AA102" s="25">
        <f t="shared" si="38"/>
        <v>0.49999999999999989</v>
      </c>
    </row>
    <row r="103" spans="2:27">
      <c r="B103" s="224"/>
      <c r="C103" s="217"/>
      <c r="D103" s="94">
        <v>44298</v>
      </c>
      <c r="E103" s="66" t="s">
        <v>39</v>
      </c>
      <c r="F103" s="3">
        <v>0.33333333333333331</v>
      </c>
      <c r="G103" s="3">
        <v>0.8125</v>
      </c>
      <c r="H103" s="3">
        <v>0</v>
      </c>
      <c r="I103" s="5"/>
      <c r="J103" s="5">
        <f t="shared" si="25"/>
        <v>0</v>
      </c>
      <c r="K103" s="21">
        <f t="shared" si="26"/>
        <v>0.45833333333333331</v>
      </c>
      <c r="L103" s="22">
        <f t="shared" si="36"/>
        <v>0.45833333333333331</v>
      </c>
      <c r="M103" s="22">
        <f t="shared" si="23"/>
        <v>-4.1666666666666685E-2</v>
      </c>
      <c r="N103" s="22">
        <f t="shared" si="27"/>
        <v>0</v>
      </c>
      <c r="O103" s="22">
        <f t="shared" si="28"/>
        <v>0.45833333333333331</v>
      </c>
      <c r="P103" s="22">
        <f t="shared" si="29"/>
        <v>0.45833333333333331</v>
      </c>
      <c r="Q103" s="22">
        <f t="shared" si="30"/>
        <v>0.45833333333333331</v>
      </c>
      <c r="R103" s="23">
        <f t="shared" si="31"/>
        <v>0.45833333333333331</v>
      </c>
      <c r="S103" s="22">
        <f t="shared" si="37"/>
        <v>-4.166666666666663E-2</v>
      </c>
      <c r="T103" s="22">
        <f t="shared" si="39"/>
        <v>0</v>
      </c>
      <c r="U103" s="21">
        <f t="shared" si="24"/>
        <v>2.083333333333337E-2</v>
      </c>
      <c r="V103" s="22">
        <f t="shared" si="40"/>
        <v>2.083333333333337E-2</v>
      </c>
      <c r="W103" s="24">
        <f t="shared" si="32"/>
        <v>2.083333333333337E-2</v>
      </c>
      <c r="X103" s="21">
        <f t="shared" si="33"/>
        <v>2.083333333333337E-2</v>
      </c>
      <c r="Y103" s="21">
        <f t="shared" si="34"/>
        <v>-2.083333333333337E-2</v>
      </c>
      <c r="Z103" s="21">
        <f t="shared" si="35"/>
        <v>2.083333333333337E-2</v>
      </c>
      <c r="AA103" s="25">
        <f t="shared" si="38"/>
        <v>2.083333333333337E-2</v>
      </c>
    </row>
    <row r="104" spans="2:27">
      <c r="B104" s="224"/>
      <c r="C104" s="217"/>
      <c r="D104" s="94">
        <v>44299</v>
      </c>
      <c r="E104" s="66" t="s">
        <v>39</v>
      </c>
      <c r="F104" s="3">
        <v>0.33333333333333331</v>
      </c>
      <c r="G104" s="3">
        <v>0.8125</v>
      </c>
      <c r="H104" s="3">
        <v>0</v>
      </c>
      <c r="I104" s="5"/>
      <c r="J104" s="5">
        <f t="shared" si="25"/>
        <v>0</v>
      </c>
      <c r="K104" s="21">
        <f t="shared" si="26"/>
        <v>0.45833333333333331</v>
      </c>
      <c r="L104" s="22">
        <f t="shared" si="36"/>
        <v>0.45833333333333331</v>
      </c>
      <c r="M104" s="22">
        <f t="shared" si="23"/>
        <v>-4.1666666666666685E-2</v>
      </c>
      <c r="N104" s="22">
        <f t="shared" si="27"/>
        <v>0</v>
      </c>
      <c r="O104" s="22">
        <f t="shared" si="28"/>
        <v>0.45833333333333331</v>
      </c>
      <c r="P104" s="22">
        <f t="shared" si="29"/>
        <v>0.45833333333333331</v>
      </c>
      <c r="Q104" s="22">
        <f t="shared" si="30"/>
        <v>0.45833333333333331</v>
      </c>
      <c r="R104" s="23">
        <f t="shared" si="31"/>
        <v>0.45833333333333331</v>
      </c>
      <c r="S104" s="22">
        <f t="shared" si="37"/>
        <v>-4.166666666666663E-2</v>
      </c>
      <c r="T104" s="22">
        <f t="shared" si="39"/>
        <v>0</v>
      </c>
      <c r="U104" s="21">
        <f t="shared" si="24"/>
        <v>2.083333333333337E-2</v>
      </c>
      <c r="V104" s="22">
        <f t="shared" si="40"/>
        <v>2.083333333333337E-2</v>
      </c>
      <c r="W104" s="24">
        <f t="shared" si="32"/>
        <v>2.083333333333337E-2</v>
      </c>
      <c r="X104" s="21">
        <f t="shared" si="33"/>
        <v>2.083333333333337E-2</v>
      </c>
      <c r="Y104" s="21">
        <f t="shared" si="34"/>
        <v>-2.083333333333337E-2</v>
      </c>
      <c r="Z104" s="21">
        <f t="shared" si="35"/>
        <v>2.083333333333337E-2</v>
      </c>
      <c r="AA104" s="25">
        <f t="shared" si="38"/>
        <v>2.083333333333337E-2</v>
      </c>
    </row>
    <row r="105" spans="2:27">
      <c r="B105" s="224"/>
      <c r="C105" s="217"/>
      <c r="D105" s="94">
        <v>44300</v>
      </c>
      <c r="E105" s="66" t="s">
        <v>39</v>
      </c>
      <c r="F105" s="3">
        <v>0.25</v>
      </c>
      <c r="G105" s="3">
        <v>0.8125</v>
      </c>
      <c r="H105" s="3">
        <v>0</v>
      </c>
      <c r="I105" s="5"/>
      <c r="J105" s="5">
        <f t="shared" si="25"/>
        <v>0</v>
      </c>
      <c r="K105" s="21">
        <f t="shared" si="26"/>
        <v>0.49999999999999994</v>
      </c>
      <c r="L105" s="22">
        <f t="shared" si="36"/>
        <v>0.49999999999999994</v>
      </c>
      <c r="M105" s="22">
        <f t="shared" si="23"/>
        <v>-5.5511151231257827E-17</v>
      </c>
      <c r="N105" s="22">
        <f t="shared" si="27"/>
        <v>0</v>
      </c>
      <c r="O105" s="22">
        <f t="shared" si="28"/>
        <v>0.49999999999999994</v>
      </c>
      <c r="P105" s="22">
        <f t="shared" si="29"/>
        <v>0.49999999999999994</v>
      </c>
      <c r="Q105" s="22">
        <f t="shared" si="30"/>
        <v>0.49999999999999994</v>
      </c>
      <c r="R105" s="23">
        <f t="shared" si="31"/>
        <v>0.49999999999999994</v>
      </c>
      <c r="S105" s="22">
        <f t="shared" si="37"/>
        <v>4.1666666666666685E-2</v>
      </c>
      <c r="T105" s="22">
        <f t="shared" si="39"/>
        <v>4.1666666666666685E-2</v>
      </c>
      <c r="U105" s="21">
        <f t="shared" si="24"/>
        <v>2.083333333333337E-2</v>
      </c>
      <c r="V105" s="22">
        <f t="shared" si="40"/>
        <v>2.083333333333337E-2</v>
      </c>
      <c r="W105" s="24">
        <f t="shared" si="32"/>
        <v>6.2500000000000056E-2</v>
      </c>
      <c r="X105" s="21">
        <f t="shared" si="33"/>
        <v>6.2500000000000056E-2</v>
      </c>
      <c r="Y105" s="21">
        <f t="shared" si="34"/>
        <v>-6.2500000000000056E-2</v>
      </c>
      <c r="Z105" s="21">
        <f t="shared" si="35"/>
        <v>6.2500000000000056E-2</v>
      </c>
      <c r="AA105" s="25">
        <f t="shared" si="38"/>
        <v>6.2500000000000056E-2</v>
      </c>
    </row>
    <row r="106" spans="2:27">
      <c r="B106" s="224"/>
      <c r="C106" s="217"/>
      <c r="D106" s="94">
        <v>44301</v>
      </c>
      <c r="E106" s="66" t="s">
        <v>39</v>
      </c>
      <c r="F106" s="3">
        <v>0.33333333333333331</v>
      </c>
      <c r="G106" s="3">
        <v>0.8125</v>
      </c>
      <c r="H106" s="3">
        <v>0</v>
      </c>
      <c r="I106" s="5"/>
      <c r="J106" s="5">
        <f t="shared" si="25"/>
        <v>0</v>
      </c>
      <c r="K106" s="21">
        <f t="shared" si="26"/>
        <v>0.45833333333333331</v>
      </c>
      <c r="L106" s="22">
        <f t="shared" si="36"/>
        <v>0.45833333333333331</v>
      </c>
      <c r="M106" s="22">
        <f t="shared" si="23"/>
        <v>-4.1666666666666685E-2</v>
      </c>
      <c r="N106" s="22">
        <f t="shared" si="27"/>
        <v>0</v>
      </c>
      <c r="O106" s="22">
        <f t="shared" si="28"/>
        <v>0.45833333333333331</v>
      </c>
      <c r="P106" s="22">
        <f t="shared" si="29"/>
        <v>0.45833333333333331</v>
      </c>
      <c r="Q106" s="22">
        <f t="shared" si="30"/>
        <v>0.45833333333333331</v>
      </c>
      <c r="R106" s="23">
        <f t="shared" si="31"/>
        <v>0.45833333333333331</v>
      </c>
      <c r="S106" s="22">
        <f t="shared" si="37"/>
        <v>-4.166666666666663E-2</v>
      </c>
      <c r="T106" s="22">
        <f t="shared" si="39"/>
        <v>0</v>
      </c>
      <c r="U106" s="21">
        <f t="shared" si="24"/>
        <v>2.083333333333337E-2</v>
      </c>
      <c r="V106" s="22">
        <f t="shared" si="40"/>
        <v>2.083333333333337E-2</v>
      </c>
      <c r="W106" s="24">
        <f t="shared" si="32"/>
        <v>2.083333333333337E-2</v>
      </c>
      <c r="X106" s="21">
        <f t="shared" si="33"/>
        <v>2.083333333333337E-2</v>
      </c>
      <c r="Y106" s="21">
        <f t="shared" si="34"/>
        <v>-2.083333333333337E-2</v>
      </c>
      <c r="Z106" s="21">
        <f t="shared" si="35"/>
        <v>2.083333333333337E-2</v>
      </c>
      <c r="AA106" s="25">
        <f t="shared" si="38"/>
        <v>2.083333333333337E-2</v>
      </c>
    </row>
    <row r="107" spans="2:27">
      <c r="B107" s="224"/>
      <c r="C107" s="217"/>
      <c r="D107" s="94">
        <v>44302</v>
      </c>
      <c r="E107" s="66" t="s">
        <v>39</v>
      </c>
      <c r="F107" s="3">
        <v>0.33333333333333331</v>
      </c>
      <c r="G107" s="3">
        <v>0.8125</v>
      </c>
      <c r="H107" s="3">
        <v>0</v>
      </c>
      <c r="I107" s="5"/>
      <c r="J107" s="5">
        <f t="shared" si="25"/>
        <v>0</v>
      </c>
      <c r="K107" s="21">
        <f t="shared" si="26"/>
        <v>0.45833333333333331</v>
      </c>
      <c r="L107" s="22">
        <f t="shared" si="36"/>
        <v>0.45833333333333331</v>
      </c>
      <c r="M107" s="22">
        <f t="shared" si="23"/>
        <v>-4.1666666666666685E-2</v>
      </c>
      <c r="N107" s="22">
        <f t="shared" si="27"/>
        <v>0</v>
      </c>
      <c r="O107" s="22">
        <f t="shared" si="28"/>
        <v>0.45833333333333331</v>
      </c>
      <c r="P107" s="22">
        <f t="shared" si="29"/>
        <v>0.45833333333333331</v>
      </c>
      <c r="Q107" s="22">
        <f t="shared" si="30"/>
        <v>0.45833333333333331</v>
      </c>
      <c r="R107" s="23">
        <f t="shared" si="31"/>
        <v>0.45833333333333331</v>
      </c>
      <c r="S107" s="22">
        <f t="shared" si="37"/>
        <v>-4.166666666666663E-2</v>
      </c>
      <c r="T107" s="22">
        <f t="shared" si="39"/>
        <v>0</v>
      </c>
      <c r="U107" s="21">
        <f t="shared" si="24"/>
        <v>2.083333333333337E-2</v>
      </c>
      <c r="V107" s="22">
        <f t="shared" si="40"/>
        <v>2.083333333333337E-2</v>
      </c>
      <c r="W107" s="24">
        <f t="shared" si="32"/>
        <v>2.083333333333337E-2</v>
      </c>
      <c r="X107" s="21">
        <f t="shared" si="33"/>
        <v>2.083333333333337E-2</v>
      </c>
      <c r="Y107" s="21">
        <f t="shared" si="34"/>
        <v>-2.083333333333337E-2</v>
      </c>
      <c r="Z107" s="21">
        <f t="shared" si="35"/>
        <v>2.083333333333337E-2</v>
      </c>
      <c r="AA107" s="25">
        <f t="shared" si="38"/>
        <v>2.083333333333337E-2</v>
      </c>
    </row>
    <row r="108" spans="2:27">
      <c r="B108" s="225"/>
      <c r="C108" s="217"/>
      <c r="D108" s="93">
        <v>44303</v>
      </c>
      <c r="E108" s="66" t="s">
        <v>39</v>
      </c>
      <c r="F108" s="3">
        <v>0.33333333333333331</v>
      </c>
      <c r="G108" s="3">
        <v>0.8125</v>
      </c>
      <c r="H108" s="3">
        <v>0</v>
      </c>
      <c r="I108" s="5">
        <f t="shared" si="41"/>
        <v>0.47916666666666669</v>
      </c>
      <c r="J108" s="5">
        <f t="shared" si="25"/>
        <v>0.47916666666666669</v>
      </c>
      <c r="K108" s="21">
        <f t="shared" si="26"/>
        <v>0.45833333333333331</v>
      </c>
      <c r="L108" s="22">
        <f t="shared" si="36"/>
        <v>0.45833333333333331</v>
      </c>
      <c r="M108" s="22">
        <f t="shared" si="23"/>
        <v>-4.1666666666666685E-2</v>
      </c>
      <c r="N108" s="22">
        <f t="shared" si="27"/>
        <v>0</v>
      </c>
      <c r="O108" s="22">
        <f t="shared" si="28"/>
        <v>0.45833333333333331</v>
      </c>
      <c r="P108" s="22">
        <f t="shared" si="29"/>
        <v>-2.083333333333337E-2</v>
      </c>
      <c r="Q108" s="22">
        <f t="shared" si="30"/>
        <v>0</v>
      </c>
      <c r="R108" s="23">
        <f t="shared" si="31"/>
        <v>0</v>
      </c>
      <c r="S108" s="22">
        <f t="shared" si="37"/>
        <v>-4.166666666666663E-2</v>
      </c>
      <c r="T108" s="22">
        <f t="shared" si="39"/>
        <v>0</v>
      </c>
      <c r="U108" s="21">
        <f t="shared" si="24"/>
        <v>2.083333333333337E-2</v>
      </c>
      <c r="V108" s="22">
        <f t="shared" si="40"/>
        <v>2.083333333333337E-2</v>
      </c>
      <c r="W108" s="24">
        <f t="shared" si="32"/>
        <v>2.083333333333337E-2</v>
      </c>
      <c r="X108" s="21">
        <f t="shared" si="33"/>
        <v>2.083333333333337E-2</v>
      </c>
      <c r="Y108" s="21">
        <f t="shared" si="34"/>
        <v>0.45833333333333331</v>
      </c>
      <c r="Z108" s="21">
        <f t="shared" si="35"/>
        <v>0.45833333333333331</v>
      </c>
      <c r="AA108" s="25">
        <f t="shared" si="38"/>
        <v>0.45833333333333331</v>
      </c>
    </row>
    <row r="109" spans="2:27">
      <c r="B109" s="99" t="s">
        <v>9</v>
      </c>
      <c r="C109" s="217"/>
      <c r="D109" s="93">
        <v>44304</v>
      </c>
      <c r="E109" s="66" t="s">
        <v>39</v>
      </c>
      <c r="F109" s="3">
        <v>0.33333333333333331</v>
      </c>
      <c r="G109" s="3">
        <v>0.8125</v>
      </c>
      <c r="H109" s="3">
        <v>0</v>
      </c>
      <c r="I109" s="5">
        <f t="shared" si="41"/>
        <v>0.47916666666666669</v>
      </c>
      <c r="J109" s="5">
        <f t="shared" si="25"/>
        <v>0.47916666666666669</v>
      </c>
      <c r="K109" s="21">
        <f t="shared" si="26"/>
        <v>0.45833333333333331</v>
      </c>
      <c r="L109" s="22">
        <f t="shared" si="36"/>
        <v>0.45833333333333331</v>
      </c>
      <c r="M109" s="22">
        <f t="shared" si="23"/>
        <v>-4.1666666666666685E-2</v>
      </c>
      <c r="N109" s="22">
        <f t="shared" si="27"/>
        <v>0</v>
      </c>
      <c r="O109" s="22">
        <f t="shared" si="28"/>
        <v>0.45833333333333331</v>
      </c>
      <c r="P109" s="22">
        <f t="shared" si="29"/>
        <v>-2.083333333333337E-2</v>
      </c>
      <c r="Q109" s="22">
        <f t="shared" si="30"/>
        <v>0</v>
      </c>
      <c r="R109" s="23">
        <f t="shared" si="31"/>
        <v>0</v>
      </c>
      <c r="S109" s="22">
        <f t="shared" si="37"/>
        <v>-4.166666666666663E-2</v>
      </c>
      <c r="T109" s="22">
        <f t="shared" si="39"/>
        <v>0</v>
      </c>
      <c r="U109" s="21">
        <f t="shared" si="24"/>
        <v>2.083333333333337E-2</v>
      </c>
      <c r="V109" s="22">
        <f t="shared" si="40"/>
        <v>2.083333333333337E-2</v>
      </c>
      <c r="W109" s="24">
        <f t="shared" si="32"/>
        <v>2.083333333333337E-2</v>
      </c>
      <c r="X109" s="21">
        <f t="shared" si="33"/>
        <v>2.083333333333337E-2</v>
      </c>
      <c r="Y109" s="21">
        <f t="shared" si="34"/>
        <v>0.45833333333333331</v>
      </c>
      <c r="Z109" s="21">
        <f t="shared" si="35"/>
        <v>0.45833333333333331</v>
      </c>
      <c r="AA109" s="25">
        <f t="shared" si="38"/>
        <v>0.45833333333333331</v>
      </c>
    </row>
    <row r="110" spans="2:27">
      <c r="B110" s="223">
        <f>SUM(AA92:AA121)</f>
        <v>4.6875000000000009</v>
      </c>
      <c r="C110" s="217"/>
      <c r="D110" s="94">
        <v>44305</v>
      </c>
      <c r="E110" s="66" t="s">
        <v>39</v>
      </c>
      <c r="F110" s="3">
        <v>0.33333333333333331</v>
      </c>
      <c r="G110" s="3">
        <v>0.8125</v>
      </c>
      <c r="H110" s="3">
        <v>0</v>
      </c>
      <c r="I110" s="5"/>
      <c r="J110" s="5">
        <f t="shared" si="25"/>
        <v>0</v>
      </c>
      <c r="K110" s="21">
        <f t="shared" si="26"/>
        <v>0.45833333333333331</v>
      </c>
      <c r="L110" s="22">
        <f t="shared" si="36"/>
        <v>0.45833333333333331</v>
      </c>
      <c r="M110" s="22">
        <f t="shared" si="23"/>
        <v>-4.1666666666666685E-2</v>
      </c>
      <c r="N110" s="22">
        <f t="shared" si="27"/>
        <v>0</v>
      </c>
      <c r="O110" s="22">
        <f t="shared" si="28"/>
        <v>0.45833333333333331</v>
      </c>
      <c r="P110" s="22">
        <f t="shared" si="29"/>
        <v>0.45833333333333331</v>
      </c>
      <c r="Q110" s="22">
        <f t="shared" si="30"/>
        <v>0.45833333333333331</v>
      </c>
      <c r="R110" s="23">
        <f t="shared" si="31"/>
        <v>0.45833333333333331</v>
      </c>
      <c r="S110" s="22">
        <f t="shared" si="37"/>
        <v>-4.166666666666663E-2</v>
      </c>
      <c r="T110" s="22">
        <f t="shared" si="39"/>
        <v>0</v>
      </c>
      <c r="U110" s="21">
        <f t="shared" si="24"/>
        <v>2.083333333333337E-2</v>
      </c>
      <c r="V110" s="22">
        <f t="shared" si="40"/>
        <v>2.083333333333337E-2</v>
      </c>
      <c r="W110" s="24">
        <f t="shared" si="32"/>
        <v>2.083333333333337E-2</v>
      </c>
      <c r="X110" s="21">
        <f t="shared" si="33"/>
        <v>2.083333333333337E-2</v>
      </c>
      <c r="Y110" s="21">
        <f t="shared" si="34"/>
        <v>-2.083333333333337E-2</v>
      </c>
      <c r="Z110" s="21">
        <f t="shared" si="35"/>
        <v>2.083333333333337E-2</v>
      </c>
      <c r="AA110" s="25">
        <f t="shared" si="38"/>
        <v>2.083333333333337E-2</v>
      </c>
    </row>
    <row r="111" spans="2:27">
      <c r="B111" s="224"/>
      <c r="C111" s="217"/>
      <c r="D111" s="94">
        <v>44306</v>
      </c>
      <c r="E111" s="66" t="s">
        <v>39</v>
      </c>
      <c r="F111" s="3">
        <v>0.33333333333333331</v>
      </c>
      <c r="G111" s="3">
        <v>0.8125</v>
      </c>
      <c r="H111" s="3">
        <v>0</v>
      </c>
      <c r="I111" s="5"/>
      <c r="J111" s="5">
        <f t="shared" si="25"/>
        <v>0</v>
      </c>
      <c r="K111" s="21">
        <f t="shared" si="26"/>
        <v>0.45833333333333331</v>
      </c>
      <c r="L111" s="22">
        <f t="shared" si="36"/>
        <v>0.45833333333333331</v>
      </c>
      <c r="M111" s="22">
        <f t="shared" ref="M111:M174" si="42">(L111-$AB$7)</f>
        <v>-4.1666666666666685E-2</v>
      </c>
      <c r="N111" s="22">
        <f t="shared" si="27"/>
        <v>0</v>
      </c>
      <c r="O111" s="22">
        <f t="shared" si="28"/>
        <v>0.45833333333333331</v>
      </c>
      <c r="P111" s="22">
        <f t="shared" si="29"/>
        <v>0.45833333333333331</v>
      </c>
      <c r="Q111" s="22">
        <f t="shared" si="30"/>
        <v>0.45833333333333331</v>
      </c>
      <c r="R111" s="23">
        <f t="shared" si="31"/>
        <v>0.45833333333333331</v>
      </c>
      <c r="S111" s="22">
        <f t="shared" si="37"/>
        <v>-4.166666666666663E-2</v>
      </c>
      <c r="T111" s="22">
        <f t="shared" si="39"/>
        <v>0</v>
      </c>
      <c r="U111" s="21">
        <f t="shared" ref="U111:U174" si="43">(G111-$AC$5)</f>
        <v>2.083333333333337E-2</v>
      </c>
      <c r="V111" s="22">
        <f t="shared" si="40"/>
        <v>2.083333333333337E-2</v>
      </c>
      <c r="W111" s="24">
        <f t="shared" si="32"/>
        <v>2.083333333333337E-2</v>
      </c>
      <c r="X111" s="21">
        <f t="shared" si="33"/>
        <v>2.083333333333337E-2</v>
      </c>
      <c r="Y111" s="21">
        <f t="shared" si="34"/>
        <v>-2.083333333333337E-2</v>
      </c>
      <c r="Z111" s="21">
        <f t="shared" si="35"/>
        <v>2.083333333333337E-2</v>
      </c>
      <c r="AA111" s="25">
        <f t="shared" si="38"/>
        <v>2.083333333333337E-2</v>
      </c>
    </row>
    <row r="112" spans="2:27">
      <c r="B112" s="224"/>
      <c r="C112" s="217"/>
      <c r="D112" s="94">
        <v>44307</v>
      </c>
      <c r="E112" s="66" t="s">
        <v>39</v>
      </c>
      <c r="F112" s="3">
        <v>0.25</v>
      </c>
      <c r="G112" s="3">
        <v>0.8125</v>
      </c>
      <c r="H112" s="3">
        <v>0</v>
      </c>
      <c r="I112" s="5"/>
      <c r="J112" s="5">
        <f t="shared" ref="J112:J175" si="44">IF(I112&lt;0,0,I112)</f>
        <v>0</v>
      </c>
      <c r="K112" s="21">
        <f t="shared" ref="K112:K175" si="45">(G112-F112)-W112</f>
        <v>0.49999999999999994</v>
      </c>
      <c r="L112" s="22">
        <f t="shared" si="36"/>
        <v>0.49999999999999994</v>
      </c>
      <c r="M112" s="22">
        <f t="shared" si="42"/>
        <v>-5.5511151231257827E-17</v>
      </c>
      <c r="N112" s="22">
        <f t="shared" ref="N112:N175" si="46">IF(M112&lt;0,0,M112)</f>
        <v>0</v>
      </c>
      <c r="O112" s="22">
        <f t="shared" ref="O112:O175" si="47">(L112-N112)-H112</f>
        <v>0.49999999999999994</v>
      </c>
      <c r="P112" s="22">
        <f t="shared" ref="P112:P175" si="48">O112-J112</f>
        <v>0.49999999999999994</v>
      </c>
      <c r="Q112" s="22">
        <f t="shared" ref="Q112:Q175" si="49">IF(P112&lt;0,0,P112)</f>
        <v>0.49999999999999994</v>
      </c>
      <c r="R112" s="23">
        <f t="shared" ref="R112:R175" si="50">IF(E112=$AC$7,Q112,0)</f>
        <v>0.49999999999999994</v>
      </c>
      <c r="S112" s="22">
        <f t="shared" si="37"/>
        <v>4.1666666666666685E-2</v>
      </c>
      <c r="T112" s="22">
        <f t="shared" si="39"/>
        <v>4.1666666666666685E-2</v>
      </c>
      <c r="U112" s="21">
        <f t="shared" si="43"/>
        <v>2.083333333333337E-2</v>
      </c>
      <c r="V112" s="22">
        <f t="shared" si="40"/>
        <v>2.083333333333337E-2</v>
      </c>
      <c r="W112" s="24">
        <f t="shared" ref="W112:W175" si="51">T112+V112</f>
        <v>6.2500000000000056E-2</v>
      </c>
      <c r="X112" s="21">
        <f t="shared" ref="X112:X175" si="52">W112+N112</f>
        <v>6.2500000000000056E-2</v>
      </c>
      <c r="Y112" s="21">
        <f t="shared" ref="Y112:Y175" si="53">J112-(T112+V112)</f>
        <v>-6.2500000000000056E-2</v>
      </c>
      <c r="Z112" s="21">
        <f t="shared" ref="Z112:Z175" si="54">IF(Y112&lt;0,X112,Y112)</f>
        <v>6.2500000000000056E-2</v>
      </c>
      <c r="AA112" s="25">
        <f t="shared" si="38"/>
        <v>6.2500000000000056E-2</v>
      </c>
    </row>
    <row r="113" spans="2:27">
      <c r="B113" s="224"/>
      <c r="C113" s="217"/>
      <c r="D113" s="94">
        <v>44308</v>
      </c>
      <c r="E113" s="66" t="s">
        <v>39</v>
      </c>
      <c r="F113" s="3">
        <v>0.33333333333333331</v>
      </c>
      <c r="G113" s="3">
        <v>0.8125</v>
      </c>
      <c r="H113" s="3">
        <v>0</v>
      </c>
      <c r="I113" s="5"/>
      <c r="J113" s="5">
        <f t="shared" si="44"/>
        <v>0</v>
      </c>
      <c r="K113" s="21">
        <f t="shared" si="45"/>
        <v>0.45833333333333331</v>
      </c>
      <c r="L113" s="22">
        <f t="shared" si="36"/>
        <v>0.45833333333333331</v>
      </c>
      <c r="M113" s="22">
        <f t="shared" si="42"/>
        <v>-4.1666666666666685E-2</v>
      </c>
      <c r="N113" s="22">
        <f t="shared" si="46"/>
        <v>0</v>
      </c>
      <c r="O113" s="22">
        <f t="shared" si="47"/>
        <v>0.45833333333333331</v>
      </c>
      <c r="P113" s="22">
        <f t="shared" si="48"/>
        <v>0.45833333333333331</v>
      </c>
      <c r="Q113" s="22">
        <f t="shared" si="49"/>
        <v>0.45833333333333331</v>
      </c>
      <c r="R113" s="23">
        <f t="shared" si="50"/>
        <v>0.45833333333333331</v>
      </c>
      <c r="S113" s="22">
        <f t="shared" si="37"/>
        <v>-4.166666666666663E-2</v>
      </c>
      <c r="T113" s="22">
        <f t="shared" si="39"/>
        <v>0</v>
      </c>
      <c r="U113" s="21">
        <f t="shared" si="43"/>
        <v>2.083333333333337E-2</v>
      </c>
      <c r="V113" s="22">
        <f t="shared" si="40"/>
        <v>2.083333333333337E-2</v>
      </c>
      <c r="W113" s="24">
        <f t="shared" si="51"/>
        <v>2.083333333333337E-2</v>
      </c>
      <c r="X113" s="21">
        <f t="shared" si="52"/>
        <v>2.083333333333337E-2</v>
      </c>
      <c r="Y113" s="21">
        <f t="shared" si="53"/>
        <v>-2.083333333333337E-2</v>
      </c>
      <c r="Z113" s="21">
        <f t="shared" si="54"/>
        <v>2.083333333333337E-2</v>
      </c>
      <c r="AA113" s="25">
        <f t="shared" si="38"/>
        <v>2.083333333333337E-2</v>
      </c>
    </row>
    <row r="114" spans="2:27">
      <c r="B114" s="224"/>
      <c r="C114" s="217"/>
      <c r="D114" s="94">
        <v>44309</v>
      </c>
      <c r="E114" s="66" t="s">
        <v>39</v>
      </c>
      <c r="F114" s="3">
        <v>0.33333333333333331</v>
      </c>
      <c r="G114" s="3">
        <v>0.8125</v>
      </c>
      <c r="H114" s="3">
        <v>0</v>
      </c>
      <c r="I114" s="5"/>
      <c r="J114" s="5">
        <f t="shared" si="44"/>
        <v>0</v>
      </c>
      <c r="K114" s="21">
        <f t="shared" si="45"/>
        <v>0.45833333333333331</v>
      </c>
      <c r="L114" s="22">
        <f t="shared" si="36"/>
        <v>0.45833333333333331</v>
      </c>
      <c r="M114" s="22">
        <f t="shared" si="42"/>
        <v>-4.1666666666666685E-2</v>
      </c>
      <c r="N114" s="22">
        <f t="shared" si="46"/>
        <v>0</v>
      </c>
      <c r="O114" s="22">
        <f t="shared" si="47"/>
        <v>0.45833333333333331</v>
      </c>
      <c r="P114" s="22">
        <f t="shared" si="48"/>
        <v>0.45833333333333331</v>
      </c>
      <c r="Q114" s="22">
        <f t="shared" si="49"/>
        <v>0.45833333333333331</v>
      </c>
      <c r="R114" s="23">
        <f t="shared" si="50"/>
        <v>0.45833333333333331</v>
      </c>
      <c r="S114" s="22">
        <f t="shared" si="37"/>
        <v>-4.166666666666663E-2</v>
      </c>
      <c r="T114" s="22">
        <f t="shared" si="39"/>
        <v>0</v>
      </c>
      <c r="U114" s="21">
        <f t="shared" si="43"/>
        <v>2.083333333333337E-2</v>
      </c>
      <c r="V114" s="22">
        <f t="shared" si="40"/>
        <v>2.083333333333337E-2</v>
      </c>
      <c r="W114" s="24">
        <f t="shared" si="51"/>
        <v>2.083333333333337E-2</v>
      </c>
      <c r="X114" s="21">
        <f t="shared" si="52"/>
        <v>2.083333333333337E-2</v>
      </c>
      <c r="Y114" s="21">
        <f t="shared" si="53"/>
        <v>-2.083333333333337E-2</v>
      </c>
      <c r="Z114" s="21">
        <f t="shared" si="54"/>
        <v>2.083333333333337E-2</v>
      </c>
      <c r="AA114" s="25">
        <f t="shared" si="38"/>
        <v>2.083333333333337E-2</v>
      </c>
    </row>
    <row r="115" spans="2:27">
      <c r="B115" s="224"/>
      <c r="C115" s="217"/>
      <c r="D115" s="93">
        <v>44310</v>
      </c>
      <c r="E115" s="66" t="s">
        <v>39</v>
      </c>
      <c r="F115" s="3">
        <v>0.33333333333333331</v>
      </c>
      <c r="G115" s="3">
        <v>0.8125</v>
      </c>
      <c r="H115" s="3">
        <v>0</v>
      </c>
      <c r="I115" s="5">
        <f t="shared" si="41"/>
        <v>0.47916666666666669</v>
      </c>
      <c r="J115" s="5">
        <f t="shared" si="44"/>
        <v>0.47916666666666669</v>
      </c>
      <c r="K115" s="21">
        <f t="shared" si="45"/>
        <v>0.45833333333333331</v>
      </c>
      <c r="L115" s="22">
        <f t="shared" si="36"/>
        <v>0.45833333333333331</v>
      </c>
      <c r="M115" s="22">
        <f t="shared" si="42"/>
        <v>-4.1666666666666685E-2</v>
      </c>
      <c r="N115" s="22">
        <f t="shared" si="46"/>
        <v>0</v>
      </c>
      <c r="O115" s="22">
        <f t="shared" si="47"/>
        <v>0.45833333333333331</v>
      </c>
      <c r="P115" s="22">
        <f t="shared" si="48"/>
        <v>-2.083333333333337E-2</v>
      </c>
      <c r="Q115" s="22">
        <f t="shared" si="49"/>
        <v>0</v>
      </c>
      <c r="R115" s="23">
        <f t="shared" si="50"/>
        <v>0</v>
      </c>
      <c r="S115" s="22">
        <f t="shared" si="37"/>
        <v>-4.166666666666663E-2</v>
      </c>
      <c r="T115" s="22">
        <f t="shared" si="39"/>
        <v>0</v>
      </c>
      <c r="U115" s="21">
        <f t="shared" si="43"/>
        <v>2.083333333333337E-2</v>
      </c>
      <c r="V115" s="22">
        <f t="shared" si="40"/>
        <v>2.083333333333337E-2</v>
      </c>
      <c r="W115" s="24">
        <f t="shared" si="51"/>
        <v>2.083333333333337E-2</v>
      </c>
      <c r="X115" s="21">
        <f t="shared" si="52"/>
        <v>2.083333333333337E-2</v>
      </c>
      <c r="Y115" s="21">
        <f t="shared" si="53"/>
        <v>0.45833333333333331</v>
      </c>
      <c r="Z115" s="21">
        <f t="shared" si="54"/>
        <v>0.45833333333333331</v>
      </c>
      <c r="AA115" s="25">
        <f t="shared" si="38"/>
        <v>0.45833333333333331</v>
      </c>
    </row>
    <row r="116" spans="2:27">
      <c r="B116" s="224"/>
      <c r="C116" s="217"/>
      <c r="D116" s="93">
        <v>44311</v>
      </c>
      <c r="E116" s="66" t="s">
        <v>39</v>
      </c>
      <c r="F116" s="3">
        <v>0.33333333333333331</v>
      </c>
      <c r="G116" s="3">
        <v>0.8125</v>
      </c>
      <c r="H116" s="3">
        <v>0</v>
      </c>
      <c r="I116" s="5">
        <f t="shared" si="41"/>
        <v>0.47916666666666669</v>
      </c>
      <c r="J116" s="5">
        <f t="shared" si="44"/>
        <v>0.47916666666666669</v>
      </c>
      <c r="K116" s="21">
        <f t="shared" si="45"/>
        <v>0.45833333333333331</v>
      </c>
      <c r="L116" s="22">
        <f t="shared" si="36"/>
        <v>0.45833333333333331</v>
      </c>
      <c r="M116" s="22">
        <f t="shared" si="42"/>
        <v>-4.1666666666666685E-2</v>
      </c>
      <c r="N116" s="22">
        <f t="shared" si="46"/>
        <v>0</v>
      </c>
      <c r="O116" s="22">
        <f t="shared" si="47"/>
        <v>0.45833333333333331</v>
      </c>
      <c r="P116" s="22">
        <f t="shared" si="48"/>
        <v>-2.083333333333337E-2</v>
      </c>
      <c r="Q116" s="22">
        <f t="shared" si="49"/>
        <v>0</v>
      </c>
      <c r="R116" s="23">
        <f t="shared" si="50"/>
        <v>0</v>
      </c>
      <c r="S116" s="22">
        <f t="shared" si="37"/>
        <v>-4.166666666666663E-2</v>
      </c>
      <c r="T116" s="22">
        <f t="shared" si="39"/>
        <v>0</v>
      </c>
      <c r="U116" s="21">
        <f t="shared" si="43"/>
        <v>2.083333333333337E-2</v>
      </c>
      <c r="V116" s="22">
        <f t="shared" si="40"/>
        <v>2.083333333333337E-2</v>
      </c>
      <c r="W116" s="24">
        <f t="shared" si="51"/>
        <v>2.083333333333337E-2</v>
      </c>
      <c r="X116" s="21">
        <f t="shared" si="52"/>
        <v>2.083333333333337E-2</v>
      </c>
      <c r="Y116" s="21">
        <f t="shared" si="53"/>
        <v>0.45833333333333331</v>
      </c>
      <c r="Z116" s="21">
        <f t="shared" si="54"/>
        <v>0.45833333333333331</v>
      </c>
      <c r="AA116" s="25">
        <f t="shared" si="38"/>
        <v>0.45833333333333331</v>
      </c>
    </row>
    <row r="117" spans="2:27">
      <c r="B117" s="224"/>
      <c r="C117" s="217"/>
      <c r="D117" s="94">
        <v>44312</v>
      </c>
      <c r="E117" s="66" t="s">
        <v>40</v>
      </c>
      <c r="F117" s="3">
        <v>0.33333333333333331</v>
      </c>
      <c r="G117" s="3">
        <v>0.8125</v>
      </c>
      <c r="H117" s="3">
        <v>0</v>
      </c>
      <c r="I117" s="5"/>
      <c r="J117" s="5">
        <f t="shared" si="44"/>
        <v>0</v>
      </c>
      <c r="K117" s="21">
        <f t="shared" si="45"/>
        <v>0.45833333333333331</v>
      </c>
      <c r="L117" s="22">
        <f t="shared" si="36"/>
        <v>0.45833333333333331</v>
      </c>
      <c r="M117" s="22">
        <f t="shared" si="42"/>
        <v>-4.1666666666666685E-2</v>
      </c>
      <c r="N117" s="22">
        <f t="shared" si="46"/>
        <v>0</v>
      </c>
      <c r="O117" s="22">
        <f t="shared" si="47"/>
        <v>0.45833333333333331</v>
      </c>
      <c r="P117" s="22">
        <f t="shared" si="48"/>
        <v>0.45833333333333331</v>
      </c>
      <c r="Q117" s="22">
        <f t="shared" si="49"/>
        <v>0.45833333333333331</v>
      </c>
      <c r="R117" s="23">
        <f t="shared" si="50"/>
        <v>0</v>
      </c>
      <c r="S117" s="22">
        <f t="shared" si="37"/>
        <v>-4.166666666666663E-2</v>
      </c>
      <c r="T117" s="22">
        <f t="shared" si="39"/>
        <v>0</v>
      </c>
      <c r="U117" s="21">
        <f t="shared" si="43"/>
        <v>2.083333333333337E-2</v>
      </c>
      <c r="V117" s="22">
        <f t="shared" si="40"/>
        <v>2.083333333333337E-2</v>
      </c>
      <c r="W117" s="24">
        <f t="shared" si="51"/>
        <v>2.083333333333337E-2</v>
      </c>
      <c r="X117" s="21">
        <f t="shared" si="52"/>
        <v>2.083333333333337E-2</v>
      </c>
      <c r="Y117" s="21">
        <f t="shared" si="53"/>
        <v>-2.083333333333337E-2</v>
      </c>
      <c r="Z117" s="21">
        <f t="shared" si="54"/>
        <v>2.083333333333337E-2</v>
      </c>
      <c r="AA117" s="25">
        <f t="shared" si="38"/>
        <v>0</v>
      </c>
    </row>
    <row r="118" spans="2:27">
      <c r="B118" s="224"/>
      <c r="C118" s="217"/>
      <c r="D118" s="94">
        <v>44313</v>
      </c>
      <c r="E118" s="66" t="s">
        <v>39</v>
      </c>
      <c r="F118" s="3">
        <v>0.33333333333333331</v>
      </c>
      <c r="G118" s="3">
        <v>0.8125</v>
      </c>
      <c r="H118" s="3">
        <v>0</v>
      </c>
      <c r="I118" s="5"/>
      <c r="J118" s="5">
        <f t="shared" si="44"/>
        <v>0</v>
      </c>
      <c r="K118" s="21">
        <f t="shared" si="45"/>
        <v>0.45833333333333331</v>
      </c>
      <c r="L118" s="22">
        <f t="shared" si="36"/>
        <v>0.45833333333333331</v>
      </c>
      <c r="M118" s="22">
        <f t="shared" si="42"/>
        <v>-4.1666666666666685E-2</v>
      </c>
      <c r="N118" s="22">
        <f t="shared" si="46"/>
        <v>0</v>
      </c>
      <c r="O118" s="22">
        <f t="shared" si="47"/>
        <v>0.45833333333333331</v>
      </c>
      <c r="P118" s="22">
        <f t="shared" si="48"/>
        <v>0.45833333333333331</v>
      </c>
      <c r="Q118" s="22">
        <f t="shared" si="49"/>
        <v>0.45833333333333331</v>
      </c>
      <c r="R118" s="23">
        <f t="shared" si="50"/>
        <v>0.45833333333333331</v>
      </c>
      <c r="S118" s="22">
        <f t="shared" si="37"/>
        <v>-4.166666666666663E-2</v>
      </c>
      <c r="T118" s="22">
        <f t="shared" si="39"/>
        <v>0</v>
      </c>
      <c r="U118" s="21">
        <f t="shared" si="43"/>
        <v>2.083333333333337E-2</v>
      </c>
      <c r="V118" s="22">
        <f t="shared" si="40"/>
        <v>2.083333333333337E-2</v>
      </c>
      <c r="W118" s="24">
        <f t="shared" si="51"/>
        <v>2.083333333333337E-2</v>
      </c>
      <c r="X118" s="21">
        <f t="shared" si="52"/>
        <v>2.083333333333337E-2</v>
      </c>
      <c r="Y118" s="21">
        <f t="shared" si="53"/>
        <v>-2.083333333333337E-2</v>
      </c>
      <c r="Z118" s="21">
        <f t="shared" si="54"/>
        <v>2.083333333333337E-2</v>
      </c>
      <c r="AA118" s="25">
        <f t="shared" si="38"/>
        <v>2.083333333333337E-2</v>
      </c>
    </row>
    <row r="119" spans="2:27">
      <c r="B119" s="224"/>
      <c r="C119" s="217"/>
      <c r="D119" s="94">
        <v>44314</v>
      </c>
      <c r="E119" s="66" t="s">
        <v>40</v>
      </c>
      <c r="F119" s="3">
        <v>0.25</v>
      </c>
      <c r="G119" s="3">
        <v>0.8125</v>
      </c>
      <c r="H119" s="3">
        <v>0</v>
      </c>
      <c r="I119" s="5"/>
      <c r="J119" s="5">
        <f t="shared" si="44"/>
        <v>0</v>
      </c>
      <c r="K119" s="21">
        <f t="shared" si="45"/>
        <v>0.49999999999999994</v>
      </c>
      <c r="L119" s="22">
        <f t="shared" si="36"/>
        <v>0.49999999999999994</v>
      </c>
      <c r="M119" s="22">
        <f t="shared" si="42"/>
        <v>-5.5511151231257827E-17</v>
      </c>
      <c r="N119" s="22">
        <f t="shared" si="46"/>
        <v>0</v>
      </c>
      <c r="O119" s="22">
        <f t="shared" si="47"/>
        <v>0.49999999999999994</v>
      </c>
      <c r="P119" s="22">
        <f t="shared" si="48"/>
        <v>0.49999999999999994</v>
      </c>
      <c r="Q119" s="22">
        <f t="shared" si="49"/>
        <v>0.49999999999999994</v>
      </c>
      <c r="R119" s="23">
        <f t="shared" si="50"/>
        <v>0</v>
      </c>
      <c r="S119" s="22">
        <f t="shared" si="37"/>
        <v>4.1666666666666685E-2</v>
      </c>
      <c r="T119" s="22">
        <f t="shared" si="39"/>
        <v>4.1666666666666685E-2</v>
      </c>
      <c r="U119" s="21">
        <f t="shared" si="43"/>
        <v>2.083333333333337E-2</v>
      </c>
      <c r="V119" s="22">
        <f t="shared" si="40"/>
        <v>2.083333333333337E-2</v>
      </c>
      <c r="W119" s="24">
        <f t="shared" si="51"/>
        <v>6.2500000000000056E-2</v>
      </c>
      <c r="X119" s="21">
        <f t="shared" si="52"/>
        <v>6.2500000000000056E-2</v>
      </c>
      <c r="Y119" s="21">
        <f t="shared" si="53"/>
        <v>-6.2500000000000056E-2</v>
      </c>
      <c r="Z119" s="21">
        <f t="shared" si="54"/>
        <v>6.2500000000000056E-2</v>
      </c>
      <c r="AA119" s="25">
        <f t="shared" si="38"/>
        <v>0</v>
      </c>
    </row>
    <row r="120" spans="2:27">
      <c r="B120" s="224"/>
      <c r="C120" s="217"/>
      <c r="D120" s="94">
        <v>44315</v>
      </c>
      <c r="E120" s="66" t="s">
        <v>39</v>
      </c>
      <c r="F120" s="3">
        <v>0.33333333333333331</v>
      </c>
      <c r="G120" s="3">
        <v>0.8125</v>
      </c>
      <c r="H120" s="3">
        <v>0</v>
      </c>
      <c r="I120" s="5"/>
      <c r="J120" s="5">
        <f t="shared" si="44"/>
        <v>0</v>
      </c>
      <c r="K120" s="21">
        <f t="shared" si="45"/>
        <v>0.45833333333333331</v>
      </c>
      <c r="L120" s="22">
        <f t="shared" si="36"/>
        <v>0.45833333333333331</v>
      </c>
      <c r="M120" s="22">
        <f t="shared" si="42"/>
        <v>-4.1666666666666685E-2</v>
      </c>
      <c r="N120" s="22">
        <f t="shared" si="46"/>
        <v>0</v>
      </c>
      <c r="O120" s="22">
        <f t="shared" si="47"/>
        <v>0.45833333333333331</v>
      </c>
      <c r="P120" s="22">
        <f t="shared" si="48"/>
        <v>0.45833333333333331</v>
      </c>
      <c r="Q120" s="22">
        <f t="shared" si="49"/>
        <v>0.45833333333333331</v>
      </c>
      <c r="R120" s="23">
        <f t="shared" si="50"/>
        <v>0.45833333333333331</v>
      </c>
      <c r="S120" s="22">
        <f t="shared" si="37"/>
        <v>-4.166666666666663E-2</v>
      </c>
      <c r="T120" s="22">
        <f t="shared" si="39"/>
        <v>0</v>
      </c>
      <c r="U120" s="21">
        <f t="shared" si="43"/>
        <v>2.083333333333337E-2</v>
      </c>
      <c r="V120" s="22">
        <f t="shared" si="40"/>
        <v>2.083333333333337E-2</v>
      </c>
      <c r="W120" s="24">
        <f t="shared" si="51"/>
        <v>2.083333333333337E-2</v>
      </c>
      <c r="X120" s="21">
        <f t="shared" si="52"/>
        <v>2.083333333333337E-2</v>
      </c>
      <c r="Y120" s="21">
        <f t="shared" si="53"/>
        <v>-2.083333333333337E-2</v>
      </c>
      <c r="Z120" s="21">
        <f t="shared" si="54"/>
        <v>2.083333333333337E-2</v>
      </c>
      <c r="AA120" s="25">
        <f t="shared" si="38"/>
        <v>2.083333333333337E-2</v>
      </c>
    </row>
    <row r="121" spans="2:27" ht="15.75" thickBot="1">
      <c r="B121" s="226"/>
      <c r="C121" s="222"/>
      <c r="D121" s="97">
        <v>44316</v>
      </c>
      <c r="E121" s="67" t="s">
        <v>39</v>
      </c>
      <c r="F121" s="4">
        <v>0.33333333333333331</v>
      </c>
      <c r="G121" s="4">
        <v>0.8125</v>
      </c>
      <c r="H121" s="4">
        <v>0</v>
      </c>
      <c r="I121" s="8"/>
      <c r="J121" s="8">
        <f t="shared" si="44"/>
        <v>0</v>
      </c>
      <c r="K121" s="30">
        <f t="shared" si="45"/>
        <v>0.45833333333333331</v>
      </c>
      <c r="L121" s="31">
        <f t="shared" ref="L121:L184" si="55">IF(K121&lt;0,0,K121)</f>
        <v>0.45833333333333331</v>
      </c>
      <c r="M121" s="31">
        <f t="shared" si="42"/>
        <v>-4.1666666666666685E-2</v>
      </c>
      <c r="N121" s="31">
        <f t="shared" si="46"/>
        <v>0</v>
      </c>
      <c r="O121" s="31">
        <f t="shared" si="47"/>
        <v>0.45833333333333331</v>
      </c>
      <c r="P121" s="31">
        <f t="shared" si="48"/>
        <v>0.45833333333333331</v>
      </c>
      <c r="Q121" s="31">
        <f t="shared" si="49"/>
        <v>0.45833333333333331</v>
      </c>
      <c r="R121" s="32">
        <f t="shared" si="50"/>
        <v>0.45833333333333331</v>
      </c>
      <c r="S121" s="31">
        <f t="shared" si="37"/>
        <v>-4.166666666666663E-2</v>
      </c>
      <c r="T121" s="31">
        <f t="shared" si="39"/>
        <v>0</v>
      </c>
      <c r="U121" s="30">
        <f t="shared" si="43"/>
        <v>2.083333333333337E-2</v>
      </c>
      <c r="V121" s="31">
        <f t="shared" si="40"/>
        <v>2.083333333333337E-2</v>
      </c>
      <c r="W121" s="33">
        <f t="shared" si="51"/>
        <v>2.083333333333337E-2</v>
      </c>
      <c r="X121" s="30">
        <f t="shared" si="52"/>
        <v>2.083333333333337E-2</v>
      </c>
      <c r="Y121" s="30">
        <f t="shared" si="53"/>
        <v>-2.083333333333337E-2</v>
      </c>
      <c r="Z121" s="30">
        <f t="shared" si="54"/>
        <v>2.083333333333337E-2</v>
      </c>
      <c r="AA121" s="34">
        <f t="shared" si="38"/>
        <v>2.083333333333337E-2</v>
      </c>
    </row>
    <row r="122" spans="2:27">
      <c r="B122" s="98" t="s">
        <v>10</v>
      </c>
      <c r="C122" s="221" t="s">
        <v>23</v>
      </c>
      <c r="D122" s="100">
        <v>44317</v>
      </c>
      <c r="E122" s="51" t="s">
        <v>39</v>
      </c>
      <c r="F122" s="6">
        <v>0.33333333333333331</v>
      </c>
      <c r="G122" s="6">
        <v>0.8125</v>
      </c>
      <c r="H122" s="6">
        <v>0</v>
      </c>
      <c r="I122" s="7">
        <f t="shared" si="41"/>
        <v>0.47916666666666669</v>
      </c>
      <c r="J122" s="7">
        <f t="shared" si="44"/>
        <v>0.47916666666666669</v>
      </c>
      <c r="K122" s="15">
        <f t="shared" si="45"/>
        <v>0.45833333333333331</v>
      </c>
      <c r="L122" s="16">
        <f t="shared" si="55"/>
        <v>0.45833333333333331</v>
      </c>
      <c r="M122" s="16">
        <f t="shared" si="42"/>
        <v>-4.1666666666666685E-2</v>
      </c>
      <c r="N122" s="16">
        <f t="shared" si="46"/>
        <v>0</v>
      </c>
      <c r="O122" s="16">
        <f t="shared" si="47"/>
        <v>0.45833333333333331</v>
      </c>
      <c r="P122" s="16">
        <f t="shared" si="48"/>
        <v>-2.083333333333337E-2</v>
      </c>
      <c r="Q122" s="16">
        <f t="shared" si="49"/>
        <v>0</v>
      </c>
      <c r="R122" s="17">
        <f t="shared" si="50"/>
        <v>0</v>
      </c>
      <c r="S122" s="16">
        <f t="shared" si="37"/>
        <v>-4.166666666666663E-2</v>
      </c>
      <c r="T122" s="16">
        <f t="shared" si="39"/>
        <v>0</v>
      </c>
      <c r="U122" s="15">
        <f t="shared" si="43"/>
        <v>2.083333333333337E-2</v>
      </c>
      <c r="V122" s="16">
        <f t="shared" si="40"/>
        <v>2.083333333333337E-2</v>
      </c>
      <c r="W122" s="18">
        <f t="shared" si="51"/>
        <v>2.083333333333337E-2</v>
      </c>
      <c r="X122" s="15">
        <f t="shared" si="52"/>
        <v>2.083333333333337E-2</v>
      </c>
      <c r="Y122" s="15">
        <f t="shared" si="53"/>
        <v>0.45833333333333331</v>
      </c>
      <c r="Z122" s="15">
        <f t="shared" si="54"/>
        <v>0.45833333333333331</v>
      </c>
      <c r="AA122" s="19">
        <f t="shared" si="38"/>
        <v>0.45833333333333331</v>
      </c>
    </row>
    <row r="123" spans="2:27">
      <c r="B123" s="223">
        <f>SUM(R122:R152)</f>
        <v>7.4166666666666643</v>
      </c>
      <c r="C123" s="217"/>
      <c r="D123" s="93">
        <v>44318</v>
      </c>
      <c r="E123" s="66" t="s">
        <v>40</v>
      </c>
      <c r="F123" s="3">
        <v>0.33333333333333331</v>
      </c>
      <c r="G123" s="3">
        <v>0.8125</v>
      </c>
      <c r="H123" s="3">
        <v>0</v>
      </c>
      <c r="I123" s="5">
        <f t="shared" si="41"/>
        <v>0.47916666666666669</v>
      </c>
      <c r="J123" s="5">
        <f t="shared" si="44"/>
        <v>0.47916666666666669</v>
      </c>
      <c r="K123" s="21">
        <f t="shared" si="45"/>
        <v>0.45833333333333331</v>
      </c>
      <c r="L123" s="22">
        <f t="shared" si="55"/>
        <v>0.45833333333333331</v>
      </c>
      <c r="M123" s="22">
        <f t="shared" si="42"/>
        <v>-4.1666666666666685E-2</v>
      </c>
      <c r="N123" s="22">
        <f t="shared" si="46"/>
        <v>0</v>
      </c>
      <c r="O123" s="22">
        <f t="shared" si="47"/>
        <v>0.45833333333333331</v>
      </c>
      <c r="P123" s="22">
        <f t="shared" si="48"/>
        <v>-2.083333333333337E-2</v>
      </c>
      <c r="Q123" s="22">
        <f t="shared" si="49"/>
        <v>0</v>
      </c>
      <c r="R123" s="23">
        <f t="shared" si="50"/>
        <v>0</v>
      </c>
      <c r="S123" s="22">
        <f t="shared" si="37"/>
        <v>-4.166666666666663E-2</v>
      </c>
      <c r="T123" s="22">
        <f t="shared" si="39"/>
        <v>0</v>
      </c>
      <c r="U123" s="21">
        <f t="shared" si="43"/>
        <v>2.083333333333337E-2</v>
      </c>
      <c r="V123" s="22">
        <f t="shared" si="40"/>
        <v>2.083333333333337E-2</v>
      </c>
      <c r="W123" s="24">
        <f t="shared" si="51"/>
        <v>2.083333333333337E-2</v>
      </c>
      <c r="X123" s="21">
        <f t="shared" si="52"/>
        <v>2.083333333333337E-2</v>
      </c>
      <c r="Y123" s="21">
        <f t="shared" si="53"/>
        <v>0.45833333333333331</v>
      </c>
      <c r="Z123" s="21">
        <f t="shared" si="54"/>
        <v>0.45833333333333331</v>
      </c>
      <c r="AA123" s="25">
        <f t="shared" si="38"/>
        <v>0</v>
      </c>
    </row>
    <row r="124" spans="2:27">
      <c r="B124" s="224"/>
      <c r="C124" s="217"/>
      <c r="D124" s="94">
        <v>44319</v>
      </c>
      <c r="E124" s="66" t="s">
        <v>40</v>
      </c>
      <c r="F124" s="3">
        <v>0.33333333333333331</v>
      </c>
      <c r="G124" s="3">
        <v>0.8125</v>
      </c>
      <c r="H124" s="3">
        <v>0</v>
      </c>
      <c r="I124" s="5"/>
      <c r="J124" s="5">
        <f t="shared" si="44"/>
        <v>0</v>
      </c>
      <c r="K124" s="21">
        <f t="shared" si="45"/>
        <v>0.45833333333333331</v>
      </c>
      <c r="L124" s="22">
        <f t="shared" si="55"/>
        <v>0.45833333333333331</v>
      </c>
      <c r="M124" s="22">
        <f t="shared" si="42"/>
        <v>-4.1666666666666685E-2</v>
      </c>
      <c r="N124" s="22">
        <f t="shared" si="46"/>
        <v>0</v>
      </c>
      <c r="O124" s="22">
        <f t="shared" si="47"/>
        <v>0.45833333333333331</v>
      </c>
      <c r="P124" s="22">
        <f t="shared" si="48"/>
        <v>0.45833333333333331</v>
      </c>
      <c r="Q124" s="22">
        <f t="shared" si="49"/>
        <v>0.45833333333333331</v>
      </c>
      <c r="R124" s="23">
        <f t="shared" si="50"/>
        <v>0</v>
      </c>
      <c r="S124" s="22">
        <f t="shared" si="37"/>
        <v>-4.166666666666663E-2</v>
      </c>
      <c r="T124" s="22">
        <f t="shared" si="39"/>
        <v>0</v>
      </c>
      <c r="U124" s="21">
        <f t="shared" si="43"/>
        <v>2.083333333333337E-2</v>
      </c>
      <c r="V124" s="22">
        <f t="shared" si="40"/>
        <v>2.083333333333337E-2</v>
      </c>
      <c r="W124" s="24">
        <f t="shared" si="51"/>
        <v>2.083333333333337E-2</v>
      </c>
      <c r="X124" s="21">
        <f t="shared" si="52"/>
        <v>2.083333333333337E-2</v>
      </c>
      <c r="Y124" s="21">
        <f t="shared" si="53"/>
        <v>-2.083333333333337E-2</v>
      </c>
      <c r="Z124" s="21">
        <f t="shared" si="54"/>
        <v>2.083333333333337E-2</v>
      </c>
      <c r="AA124" s="25">
        <f t="shared" si="38"/>
        <v>0</v>
      </c>
    </row>
    <row r="125" spans="2:27">
      <c r="B125" s="224"/>
      <c r="C125" s="217"/>
      <c r="D125" s="94">
        <v>44320</v>
      </c>
      <c r="E125" s="66" t="s">
        <v>39</v>
      </c>
      <c r="F125" s="3">
        <v>0.33333333333333331</v>
      </c>
      <c r="G125" s="3">
        <v>0.8125</v>
      </c>
      <c r="H125" s="3">
        <v>0</v>
      </c>
      <c r="I125" s="5"/>
      <c r="J125" s="5">
        <f t="shared" si="44"/>
        <v>0</v>
      </c>
      <c r="K125" s="21">
        <f t="shared" si="45"/>
        <v>0.45833333333333331</v>
      </c>
      <c r="L125" s="22">
        <f t="shared" si="55"/>
        <v>0.45833333333333331</v>
      </c>
      <c r="M125" s="22">
        <f t="shared" si="42"/>
        <v>-4.1666666666666685E-2</v>
      </c>
      <c r="N125" s="22">
        <f t="shared" si="46"/>
        <v>0</v>
      </c>
      <c r="O125" s="22">
        <f t="shared" si="47"/>
        <v>0.45833333333333331</v>
      </c>
      <c r="P125" s="22">
        <f t="shared" si="48"/>
        <v>0.45833333333333331</v>
      </c>
      <c r="Q125" s="22">
        <f t="shared" si="49"/>
        <v>0.45833333333333331</v>
      </c>
      <c r="R125" s="23">
        <f t="shared" si="50"/>
        <v>0.45833333333333331</v>
      </c>
      <c r="S125" s="22">
        <f t="shared" si="37"/>
        <v>-4.166666666666663E-2</v>
      </c>
      <c r="T125" s="22">
        <f t="shared" si="39"/>
        <v>0</v>
      </c>
      <c r="U125" s="21">
        <f t="shared" si="43"/>
        <v>2.083333333333337E-2</v>
      </c>
      <c r="V125" s="22">
        <f t="shared" si="40"/>
        <v>2.083333333333337E-2</v>
      </c>
      <c r="W125" s="24">
        <f t="shared" si="51"/>
        <v>2.083333333333337E-2</v>
      </c>
      <c r="X125" s="21">
        <f t="shared" si="52"/>
        <v>2.083333333333337E-2</v>
      </c>
      <c r="Y125" s="21">
        <f t="shared" si="53"/>
        <v>-2.083333333333337E-2</v>
      </c>
      <c r="Z125" s="21">
        <f t="shared" si="54"/>
        <v>2.083333333333337E-2</v>
      </c>
      <c r="AA125" s="25">
        <f t="shared" si="38"/>
        <v>2.083333333333337E-2</v>
      </c>
    </row>
    <row r="126" spans="2:27" ht="15" customHeight="1">
      <c r="B126" s="224"/>
      <c r="C126" s="217"/>
      <c r="D126" s="94">
        <v>44321</v>
      </c>
      <c r="E126" s="66" t="s">
        <v>39</v>
      </c>
      <c r="F126" s="3">
        <v>0.33333333333333331</v>
      </c>
      <c r="G126" s="3">
        <v>0.8125</v>
      </c>
      <c r="H126" s="3">
        <v>0</v>
      </c>
      <c r="I126" s="5"/>
      <c r="J126" s="5">
        <f t="shared" si="44"/>
        <v>0</v>
      </c>
      <c r="K126" s="21">
        <f t="shared" si="45"/>
        <v>0.45833333333333331</v>
      </c>
      <c r="L126" s="22">
        <f t="shared" si="55"/>
        <v>0.45833333333333331</v>
      </c>
      <c r="M126" s="22">
        <f t="shared" si="42"/>
        <v>-4.1666666666666685E-2</v>
      </c>
      <c r="N126" s="22">
        <f t="shared" si="46"/>
        <v>0</v>
      </c>
      <c r="O126" s="22">
        <f t="shared" si="47"/>
        <v>0.45833333333333331</v>
      </c>
      <c r="P126" s="22">
        <f t="shared" si="48"/>
        <v>0.45833333333333331</v>
      </c>
      <c r="Q126" s="22">
        <f t="shared" si="49"/>
        <v>0.45833333333333331</v>
      </c>
      <c r="R126" s="23">
        <f t="shared" si="50"/>
        <v>0.45833333333333331</v>
      </c>
      <c r="S126" s="22">
        <f t="shared" si="37"/>
        <v>-4.166666666666663E-2</v>
      </c>
      <c r="T126" s="22">
        <f t="shared" si="39"/>
        <v>0</v>
      </c>
      <c r="U126" s="21">
        <f t="shared" si="43"/>
        <v>2.083333333333337E-2</v>
      </c>
      <c r="V126" s="22">
        <f t="shared" si="40"/>
        <v>2.083333333333337E-2</v>
      </c>
      <c r="W126" s="24">
        <f t="shared" si="51"/>
        <v>2.083333333333337E-2</v>
      </c>
      <c r="X126" s="21">
        <f t="shared" si="52"/>
        <v>2.083333333333337E-2</v>
      </c>
      <c r="Y126" s="21">
        <f t="shared" si="53"/>
        <v>-2.083333333333337E-2</v>
      </c>
      <c r="Z126" s="21">
        <f t="shared" si="54"/>
        <v>2.083333333333337E-2</v>
      </c>
      <c r="AA126" s="25">
        <f t="shared" si="38"/>
        <v>2.083333333333337E-2</v>
      </c>
    </row>
    <row r="127" spans="2:27">
      <c r="B127" s="224"/>
      <c r="C127" s="217"/>
      <c r="D127" s="94">
        <v>44322</v>
      </c>
      <c r="E127" s="66" t="s">
        <v>39</v>
      </c>
      <c r="F127" s="3">
        <v>0.25</v>
      </c>
      <c r="G127" s="3">
        <v>0.8125</v>
      </c>
      <c r="H127" s="3">
        <v>0</v>
      </c>
      <c r="I127" s="5"/>
      <c r="J127" s="5">
        <f t="shared" si="44"/>
        <v>0</v>
      </c>
      <c r="K127" s="21">
        <f t="shared" si="45"/>
        <v>0.49999999999999994</v>
      </c>
      <c r="L127" s="22">
        <f t="shared" si="55"/>
        <v>0.49999999999999994</v>
      </c>
      <c r="M127" s="22">
        <f t="shared" si="42"/>
        <v>-5.5511151231257827E-17</v>
      </c>
      <c r="N127" s="22">
        <f t="shared" si="46"/>
        <v>0</v>
      </c>
      <c r="O127" s="22">
        <f t="shared" si="47"/>
        <v>0.49999999999999994</v>
      </c>
      <c r="P127" s="22">
        <f t="shared" si="48"/>
        <v>0.49999999999999994</v>
      </c>
      <c r="Q127" s="22">
        <f t="shared" si="49"/>
        <v>0.49999999999999994</v>
      </c>
      <c r="R127" s="23">
        <f t="shared" si="50"/>
        <v>0.49999999999999994</v>
      </c>
      <c r="S127" s="22">
        <f t="shared" si="37"/>
        <v>4.1666666666666685E-2</v>
      </c>
      <c r="T127" s="22">
        <f t="shared" si="39"/>
        <v>4.1666666666666685E-2</v>
      </c>
      <c r="U127" s="21">
        <f t="shared" si="43"/>
        <v>2.083333333333337E-2</v>
      </c>
      <c r="V127" s="22">
        <f t="shared" si="40"/>
        <v>2.083333333333337E-2</v>
      </c>
      <c r="W127" s="24">
        <f t="shared" si="51"/>
        <v>6.2500000000000056E-2</v>
      </c>
      <c r="X127" s="21">
        <f t="shared" si="52"/>
        <v>6.2500000000000056E-2</v>
      </c>
      <c r="Y127" s="21">
        <f t="shared" si="53"/>
        <v>-6.2500000000000056E-2</v>
      </c>
      <c r="Z127" s="21">
        <f t="shared" si="54"/>
        <v>6.2500000000000056E-2</v>
      </c>
      <c r="AA127" s="25">
        <f t="shared" si="38"/>
        <v>6.2500000000000056E-2</v>
      </c>
    </row>
    <row r="128" spans="2:27">
      <c r="B128" s="224"/>
      <c r="C128" s="217"/>
      <c r="D128" s="94">
        <v>44323</v>
      </c>
      <c r="E128" s="66" t="s">
        <v>39</v>
      </c>
      <c r="F128" s="3">
        <v>0.33333333333333331</v>
      </c>
      <c r="G128" s="3">
        <v>0.8125</v>
      </c>
      <c r="H128" s="3">
        <v>0</v>
      </c>
      <c r="I128" s="5"/>
      <c r="J128" s="5">
        <f t="shared" si="44"/>
        <v>0</v>
      </c>
      <c r="K128" s="21">
        <f t="shared" si="45"/>
        <v>0.45833333333333331</v>
      </c>
      <c r="L128" s="22">
        <f t="shared" si="55"/>
        <v>0.45833333333333331</v>
      </c>
      <c r="M128" s="22">
        <f t="shared" si="42"/>
        <v>-4.1666666666666685E-2</v>
      </c>
      <c r="N128" s="22">
        <f t="shared" si="46"/>
        <v>0</v>
      </c>
      <c r="O128" s="22">
        <f t="shared" si="47"/>
        <v>0.45833333333333331</v>
      </c>
      <c r="P128" s="22">
        <f t="shared" si="48"/>
        <v>0.45833333333333331</v>
      </c>
      <c r="Q128" s="22">
        <f t="shared" si="49"/>
        <v>0.45833333333333331</v>
      </c>
      <c r="R128" s="23">
        <f t="shared" si="50"/>
        <v>0.45833333333333331</v>
      </c>
      <c r="S128" s="22">
        <f t="shared" si="37"/>
        <v>-4.166666666666663E-2</v>
      </c>
      <c r="T128" s="22">
        <f t="shared" si="39"/>
        <v>0</v>
      </c>
      <c r="U128" s="21">
        <f t="shared" si="43"/>
        <v>2.083333333333337E-2</v>
      </c>
      <c r="V128" s="22">
        <f t="shared" si="40"/>
        <v>2.083333333333337E-2</v>
      </c>
      <c r="W128" s="24">
        <f t="shared" si="51"/>
        <v>2.083333333333337E-2</v>
      </c>
      <c r="X128" s="21">
        <f t="shared" si="52"/>
        <v>2.083333333333337E-2</v>
      </c>
      <c r="Y128" s="21">
        <f t="shared" si="53"/>
        <v>-2.083333333333337E-2</v>
      </c>
      <c r="Z128" s="21">
        <f t="shared" si="54"/>
        <v>2.083333333333337E-2</v>
      </c>
      <c r="AA128" s="25">
        <f t="shared" si="38"/>
        <v>2.083333333333337E-2</v>
      </c>
    </row>
    <row r="129" spans="2:27">
      <c r="B129" s="224"/>
      <c r="C129" s="217"/>
      <c r="D129" s="93">
        <v>44324</v>
      </c>
      <c r="E129" s="66" t="s">
        <v>39</v>
      </c>
      <c r="F129" s="3">
        <v>0.25</v>
      </c>
      <c r="G129" s="3">
        <v>0.8125</v>
      </c>
      <c r="H129" s="3">
        <v>0</v>
      </c>
      <c r="I129" s="5">
        <f t="shared" si="41"/>
        <v>0.5625</v>
      </c>
      <c r="J129" s="5">
        <f t="shared" si="44"/>
        <v>0.5625</v>
      </c>
      <c r="K129" s="21">
        <f t="shared" si="45"/>
        <v>0.49999999999999994</v>
      </c>
      <c r="L129" s="22">
        <f t="shared" si="55"/>
        <v>0.49999999999999994</v>
      </c>
      <c r="M129" s="22">
        <f t="shared" si="42"/>
        <v>-5.5511151231257827E-17</v>
      </c>
      <c r="N129" s="22">
        <f t="shared" si="46"/>
        <v>0</v>
      </c>
      <c r="O129" s="22">
        <f t="shared" si="47"/>
        <v>0.49999999999999994</v>
      </c>
      <c r="P129" s="22">
        <f t="shared" si="48"/>
        <v>-6.2500000000000056E-2</v>
      </c>
      <c r="Q129" s="22">
        <f t="shared" si="49"/>
        <v>0</v>
      </c>
      <c r="R129" s="23">
        <f t="shared" si="50"/>
        <v>0</v>
      </c>
      <c r="S129" s="22">
        <f t="shared" si="37"/>
        <v>4.1666666666666685E-2</v>
      </c>
      <c r="T129" s="22">
        <f t="shared" si="39"/>
        <v>4.1666666666666685E-2</v>
      </c>
      <c r="U129" s="21">
        <f t="shared" si="43"/>
        <v>2.083333333333337E-2</v>
      </c>
      <c r="V129" s="22">
        <f t="shared" si="40"/>
        <v>2.083333333333337E-2</v>
      </c>
      <c r="W129" s="24">
        <f t="shared" si="51"/>
        <v>6.2500000000000056E-2</v>
      </c>
      <c r="X129" s="21">
        <f t="shared" si="52"/>
        <v>6.2500000000000056E-2</v>
      </c>
      <c r="Y129" s="21">
        <f t="shared" si="53"/>
        <v>0.49999999999999994</v>
      </c>
      <c r="Z129" s="21">
        <f t="shared" si="54"/>
        <v>0.49999999999999994</v>
      </c>
      <c r="AA129" s="25">
        <f t="shared" si="38"/>
        <v>0.49999999999999994</v>
      </c>
    </row>
    <row r="130" spans="2:27">
      <c r="B130" s="224"/>
      <c r="C130" s="217"/>
      <c r="D130" s="93">
        <v>44325</v>
      </c>
      <c r="E130" s="66" t="s">
        <v>39</v>
      </c>
      <c r="F130" s="3">
        <v>0.375</v>
      </c>
      <c r="G130" s="3">
        <v>0.8125</v>
      </c>
      <c r="H130" s="3">
        <v>0</v>
      </c>
      <c r="I130" s="5">
        <f t="shared" si="41"/>
        <v>0.4375</v>
      </c>
      <c r="J130" s="5">
        <f t="shared" si="44"/>
        <v>0.4375</v>
      </c>
      <c r="K130" s="21">
        <f t="shared" si="45"/>
        <v>0.41666666666666663</v>
      </c>
      <c r="L130" s="22">
        <f t="shared" si="55"/>
        <v>0.41666666666666663</v>
      </c>
      <c r="M130" s="22">
        <f t="shared" si="42"/>
        <v>-8.333333333333337E-2</v>
      </c>
      <c r="N130" s="22">
        <f t="shared" si="46"/>
        <v>0</v>
      </c>
      <c r="O130" s="22">
        <f t="shared" si="47"/>
        <v>0.41666666666666663</v>
      </c>
      <c r="P130" s="22">
        <f t="shared" si="48"/>
        <v>-2.083333333333337E-2</v>
      </c>
      <c r="Q130" s="22">
        <f t="shared" si="49"/>
        <v>0</v>
      </c>
      <c r="R130" s="23">
        <f t="shared" si="50"/>
        <v>0</v>
      </c>
      <c r="S130" s="22">
        <f t="shared" si="37"/>
        <v>-8.3333333333333315E-2</v>
      </c>
      <c r="T130" s="22">
        <f t="shared" si="39"/>
        <v>0</v>
      </c>
      <c r="U130" s="21">
        <f t="shared" si="43"/>
        <v>2.083333333333337E-2</v>
      </c>
      <c r="V130" s="22">
        <f t="shared" si="40"/>
        <v>2.083333333333337E-2</v>
      </c>
      <c r="W130" s="24">
        <f t="shared" si="51"/>
        <v>2.083333333333337E-2</v>
      </c>
      <c r="X130" s="21">
        <f t="shared" si="52"/>
        <v>2.083333333333337E-2</v>
      </c>
      <c r="Y130" s="21">
        <f t="shared" si="53"/>
        <v>0.41666666666666663</v>
      </c>
      <c r="Z130" s="21">
        <f t="shared" si="54"/>
        <v>0.41666666666666663</v>
      </c>
      <c r="AA130" s="25">
        <f t="shared" si="38"/>
        <v>0.41666666666666663</v>
      </c>
    </row>
    <row r="131" spans="2:27">
      <c r="B131" s="224"/>
      <c r="C131" s="217"/>
      <c r="D131" s="94">
        <v>44326</v>
      </c>
      <c r="E131" s="66" t="s">
        <v>39</v>
      </c>
      <c r="F131" s="3">
        <v>0.33333333333333331</v>
      </c>
      <c r="G131" s="3">
        <v>0.8125</v>
      </c>
      <c r="H131" s="3">
        <v>0</v>
      </c>
      <c r="I131" s="5"/>
      <c r="J131" s="5">
        <f t="shared" si="44"/>
        <v>0</v>
      </c>
      <c r="K131" s="21">
        <f t="shared" si="45"/>
        <v>0.45833333333333331</v>
      </c>
      <c r="L131" s="22">
        <f t="shared" si="55"/>
        <v>0.45833333333333331</v>
      </c>
      <c r="M131" s="22">
        <f t="shared" si="42"/>
        <v>-4.1666666666666685E-2</v>
      </c>
      <c r="N131" s="22">
        <f t="shared" si="46"/>
        <v>0</v>
      </c>
      <c r="O131" s="22">
        <f t="shared" si="47"/>
        <v>0.45833333333333331</v>
      </c>
      <c r="P131" s="22">
        <f t="shared" si="48"/>
        <v>0.45833333333333331</v>
      </c>
      <c r="Q131" s="22">
        <f t="shared" si="49"/>
        <v>0.45833333333333331</v>
      </c>
      <c r="R131" s="23">
        <f t="shared" si="50"/>
        <v>0.45833333333333331</v>
      </c>
      <c r="S131" s="22">
        <f t="shared" si="37"/>
        <v>-4.166666666666663E-2</v>
      </c>
      <c r="T131" s="22">
        <f t="shared" si="39"/>
        <v>0</v>
      </c>
      <c r="U131" s="21">
        <f t="shared" si="43"/>
        <v>2.083333333333337E-2</v>
      </c>
      <c r="V131" s="22">
        <f t="shared" si="40"/>
        <v>2.083333333333337E-2</v>
      </c>
      <c r="W131" s="24">
        <f t="shared" si="51"/>
        <v>2.083333333333337E-2</v>
      </c>
      <c r="X131" s="21">
        <f t="shared" si="52"/>
        <v>2.083333333333337E-2</v>
      </c>
      <c r="Y131" s="21">
        <f t="shared" si="53"/>
        <v>-2.083333333333337E-2</v>
      </c>
      <c r="Z131" s="21">
        <f t="shared" si="54"/>
        <v>2.083333333333337E-2</v>
      </c>
      <c r="AA131" s="25">
        <f t="shared" si="38"/>
        <v>2.083333333333337E-2</v>
      </c>
    </row>
    <row r="132" spans="2:27">
      <c r="B132" s="224"/>
      <c r="C132" s="217"/>
      <c r="D132" s="94">
        <v>44327</v>
      </c>
      <c r="E132" s="66" t="s">
        <v>40</v>
      </c>
      <c r="F132" s="3">
        <v>0.33333333333333331</v>
      </c>
      <c r="G132" s="3">
        <v>0.8125</v>
      </c>
      <c r="H132" s="3">
        <v>0</v>
      </c>
      <c r="I132" s="5"/>
      <c r="J132" s="5">
        <f t="shared" si="44"/>
        <v>0</v>
      </c>
      <c r="K132" s="21">
        <f t="shared" si="45"/>
        <v>0.45833333333333331</v>
      </c>
      <c r="L132" s="22">
        <f t="shared" si="55"/>
        <v>0.45833333333333331</v>
      </c>
      <c r="M132" s="22">
        <f t="shared" si="42"/>
        <v>-4.1666666666666685E-2</v>
      </c>
      <c r="N132" s="22">
        <f t="shared" si="46"/>
        <v>0</v>
      </c>
      <c r="O132" s="22">
        <f t="shared" si="47"/>
        <v>0.45833333333333331</v>
      </c>
      <c r="P132" s="22">
        <f t="shared" si="48"/>
        <v>0.45833333333333331</v>
      </c>
      <c r="Q132" s="22">
        <f t="shared" si="49"/>
        <v>0.45833333333333331</v>
      </c>
      <c r="R132" s="23">
        <f t="shared" si="50"/>
        <v>0</v>
      </c>
      <c r="S132" s="22">
        <f t="shared" si="37"/>
        <v>-4.166666666666663E-2</v>
      </c>
      <c r="T132" s="22">
        <f t="shared" si="39"/>
        <v>0</v>
      </c>
      <c r="U132" s="21">
        <f t="shared" si="43"/>
        <v>2.083333333333337E-2</v>
      </c>
      <c r="V132" s="22">
        <f t="shared" si="40"/>
        <v>2.083333333333337E-2</v>
      </c>
      <c r="W132" s="24">
        <f t="shared" si="51"/>
        <v>2.083333333333337E-2</v>
      </c>
      <c r="X132" s="21">
        <f t="shared" si="52"/>
        <v>2.083333333333337E-2</v>
      </c>
      <c r="Y132" s="21">
        <f t="shared" si="53"/>
        <v>-2.083333333333337E-2</v>
      </c>
      <c r="Z132" s="21">
        <f t="shared" si="54"/>
        <v>2.083333333333337E-2</v>
      </c>
      <c r="AA132" s="25">
        <f t="shared" si="38"/>
        <v>0</v>
      </c>
    </row>
    <row r="133" spans="2:27">
      <c r="B133" s="224"/>
      <c r="C133" s="217"/>
      <c r="D133" s="94">
        <v>44328</v>
      </c>
      <c r="E133" s="66" t="s">
        <v>39</v>
      </c>
      <c r="F133" s="3">
        <v>0.20833333333333334</v>
      </c>
      <c r="G133" s="3">
        <v>0.8125</v>
      </c>
      <c r="H133" s="3">
        <v>0</v>
      </c>
      <c r="I133" s="5"/>
      <c r="J133" s="5">
        <f t="shared" si="44"/>
        <v>0</v>
      </c>
      <c r="K133" s="21">
        <f t="shared" si="45"/>
        <v>0.49999999999999989</v>
      </c>
      <c r="L133" s="22">
        <f t="shared" si="55"/>
        <v>0.49999999999999989</v>
      </c>
      <c r="M133" s="22">
        <f t="shared" si="42"/>
        <v>-1.1102230246251565E-16</v>
      </c>
      <c r="N133" s="22">
        <f t="shared" si="46"/>
        <v>0</v>
      </c>
      <c r="O133" s="22">
        <f t="shared" si="47"/>
        <v>0.49999999999999989</v>
      </c>
      <c r="P133" s="22">
        <f t="shared" si="48"/>
        <v>0.49999999999999989</v>
      </c>
      <c r="Q133" s="22">
        <f t="shared" si="49"/>
        <v>0.49999999999999989</v>
      </c>
      <c r="R133" s="23">
        <f t="shared" si="50"/>
        <v>0.49999999999999989</v>
      </c>
      <c r="S133" s="22">
        <f t="shared" si="37"/>
        <v>8.3333333333333343E-2</v>
      </c>
      <c r="T133" s="22">
        <f t="shared" si="39"/>
        <v>8.3333333333333343E-2</v>
      </c>
      <c r="U133" s="21">
        <f t="shared" si="43"/>
        <v>2.083333333333337E-2</v>
      </c>
      <c r="V133" s="22">
        <f t="shared" si="40"/>
        <v>2.083333333333337E-2</v>
      </c>
      <c r="W133" s="24">
        <f t="shared" si="51"/>
        <v>0.10416666666666671</v>
      </c>
      <c r="X133" s="21">
        <f t="shared" si="52"/>
        <v>0.10416666666666671</v>
      </c>
      <c r="Y133" s="21">
        <f t="shared" si="53"/>
        <v>-0.10416666666666671</v>
      </c>
      <c r="Z133" s="21">
        <f t="shared" si="54"/>
        <v>0.10416666666666671</v>
      </c>
      <c r="AA133" s="25">
        <f t="shared" si="38"/>
        <v>0.10416666666666671</v>
      </c>
    </row>
    <row r="134" spans="2:27">
      <c r="B134" s="224"/>
      <c r="C134" s="217"/>
      <c r="D134" s="93">
        <v>44329</v>
      </c>
      <c r="E134" s="66" t="s">
        <v>39</v>
      </c>
      <c r="F134" s="3">
        <v>0.33333333333333331</v>
      </c>
      <c r="G134" s="3">
        <v>0.8125</v>
      </c>
      <c r="H134" s="3">
        <v>0</v>
      </c>
      <c r="I134" s="5">
        <f t="shared" si="41"/>
        <v>0.47916666666666669</v>
      </c>
      <c r="J134" s="5">
        <f t="shared" si="44"/>
        <v>0.47916666666666669</v>
      </c>
      <c r="K134" s="21">
        <f t="shared" si="45"/>
        <v>0.45833333333333331</v>
      </c>
      <c r="L134" s="22">
        <f t="shared" si="55"/>
        <v>0.45833333333333331</v>
      </c>
      <c r="M134" s="22">
        <f t="shared" si="42"/>
        <v>-4.1666666666666685E-2</v>
      </c>
      <c r="N134" s="22">
        <f t="shared" si="46"/>
        <v>0</v>
      </c>
      <c r="O134" s="22">
        <f t="shared" si="47"/>
        <v>0.45833333333333331</v>
      </c>
      <c r="P134" s="22">
        <f t="shared" si="48"/>
        <v>-2.083333333333337E-2</v>
      </c>
      <c r="Q134" s="22">
        <f t="shared" si="49"/>
        <v>0</v>
      </c>
      <c r="R134" s="23">
        <f t="shared" si="50"/>
        <v>0</v>
      </c>
      <c r="S134" s="22">
        <f t="shared" si="37"/>
        <v>-4.166666666666663E-2</v>
      </c>
      <c r="T134" s="22">
        <f t="shared" si="39"/>
        <v>0</v>
      </c>
      <c r="U134" s="21">
        <f t="shared" si="43"/>
        <v>2.083333333333337E-2</v>
      </c>
      <c r="V134" s="22">
        <f t="shared" si="40"/>
        <v>2.083333333333337E-2</v>
      </c>
      <c r="W134" s="24">
        <f t="shared" si="51"/>
        <v>2.083333333333337E-2</v>
      </c>
      <c r="X134" s="21">
        <f t="shared" si="52"/>
        <v>2.083333333333337E-2</v>
      </c>
      <c r="Y134" s="21">
        <f t="shared" si="53"/>
        <v>0.45833333333333331</v>
      </c>
      <c r="Z134" s="21">
        <f t="shared" si="54"/>
        <v>0.45833333333333331</v>
      </c>
      <c r="AA134" s="25">
        <f t="shared" si="38"/>
        <v>0.45833333333333331</v>
      </c>
    </row>
    <row r="135" spans="2:27">
      <c r="B135" s="224"/>
      <c r="C135" s="217"/>
      <c r="D135" s="94">
        <v>44330</v>
      </c>
      <c r="E135" s="66" t="s">
        <v>39</v>
      </c>
      <c r="F135" s="3">
        <v>0.33333333333333331</v>
      </c>
      <c r="G135" s="3">
        <v>0.8125</v>
      </c>
      <c r="H135" s="3">
        <v>0</v>
      </c>
      <c r="I135" s="5"/>
      <c r="J135" s="5">
        <f t="shared" si="44"/>
        <v>0</v>
      </c>
      <c r="K135" s="21">
        <f t="shared" si="45"/>
        <v>0.45833333333333331</v>
      </c>
      <c r="L135" s="22">
        <f t="shared" si="55"/>
        <v>0.45833333333333331</v>
      </c>
      <c r="M135" s="22">
        <f t="shared" si="42"/>
        <v>-4.1666666666666685E-2</v>
      </c>
      <c r="N135" s="22">
        <f t="shared" si="46"/>
        <v>0</v>
      </c>
      <c r="O135" s="22">
        <f t="shared" si="47"/>
        <v>0.45833333333333331</v>
      </c>
      <c r="P135" s="22">
        <f t="shared" si="48"/>
        <v>0.45833333333333331</v>
      </c>
      <c r="Q135" s="22">
        <f t="shared" si="49"/>
        <v>0.45833333333333331</v>
      </c>
      <c r="R135" s="23">
        <f t="shared" si="50"/>
        <v>0.45833333333333331</v>
      </c>
      <c r="S135" s="22">
        <f t="shared" si="37"/>
        <v>-4.166666666666663E-2</v>
      </c>
      <c r="T135" s="22">
        <f t="shared" si="39"/>
        <v>0</v>
      </c>
      <c r="U135" s="21">
        <f t="shared" si="43"/>
        <v>2.083333333333337E-2</v>
      </c>
      <c r="V135" s="22">
        <f t="shared" si="40"/>
        <v>2.083333333333337E-2</v>
      </c>
      <c r="W135" s="24">
        <f t="shared" si="51"/>
        <v>2.083333333333337E-2</v>
      </c>
      <c r="X135" s="21">
        <f t="shared" si="52"/>
        <v>2.083333333333337E-2</v>
      </c>
      <c r="Y135" s="21">
        <f t="shared" si="53"/>
        <v>-2.083333333333337E-2</v>
      </c>
      <c r="Z135" s="21">
        <f t="shared" si="54"/>
        <v>2.083333333333337E-2</v>
      </c>
      <c r="AA135" s="25">
        <f t="shared" si="38"/>
        <v>2.083333333333337E-2</v>
      </c>
    </row>
    <row r="136" spans="2:27">
      <c r="B136" s="224"/>
      <c r="C136" s="217"/>
      <c r="D136" s="93">
        <v>44331</v>
      </c>
      <c r="E136" s="66" t="s">
        <v>39</v>
      </c>
      <c r="F136" s="3">
        <v>0.25</v>
      </c>
      <c r="G136" s="3">
        <v>0.8125</v>
      </c>
      <c r="H136" s="3">
        <v>0</v>
      </c>
      <c r="I136" s="5">
        <f t="shared" si="41"/>
        <v>0.5625</v>
      </c>
      <c r="J136" s="5">
        <f t="shared" si="44"/>
        <v>0.5625</v>
      </c>
      <c r="K136" s="21">
        <f t="shared" si="45"/>
        <v>0.49999999999999994</v>
      </c>
      <c r="L136" s="22">
        <f t="shared" si="55"/>
        <v>0.49999999999999994</v>
      </c>
      <c r="M136" s="22">
        <f t="shared" si="42"/>
        <v>-5.5511151231257827E-17</v>
      </c>
      <c r="N136" s="22">
        <f t="shared" si="46"/>
        <v>0</v>
      </c>
      <c r="O136" s="22">
        <f t="shared" si="47"/>
        <v>0.49999999999999994</v>
      </c>
      <c r="P136" s="22">
        <f t="shared" si="48"/>
        <v>-6.2500000000000056E-2</v>
      </c>
      <c r="Q136" s="22">
        <f t="shared" si="49"/>
        <v>0</v>
      </c>
      <c r="R136" s="23">
        <f t="shared" si="50"/>
        <v>0</v>
      </c>
      <c r="S136" s="22">
        <f t="shared" si="37"/>
        <v>4.1666666666666685E-2</v>
      </c>
      <c r="T136" s="22">
        <f t="shared" si="39"/>
        <v>4.1666666666666685E-2</v>
      </c>
      <c r="U136" s="21">
        <f t="shared" si="43"/>
        <v>2.083333333333337E-2</v>
      </c>
      <c r="V136" s="22">
        <f t="shared" si="40"/>
        <v>2.083333333333337E-2</v>
      </c>
      <c r="W136" s="24">
        <f t="shared" si="51"/>
        <v>6.2500000000000056E-2</v>
      </c>
      <c r="X136" s="21">
        <f t="shared" si="52"/>
        <v>6.2500000000000056E-2</v>
      </c>
      <c r="Y136" s="21">
        <f t="shared" si="53"/>
        <v>0.49999999999999994</v>
      </c>
      <c r="Z136" s="21">
        <f t="shared" si="54"/>
        <v>0.49999999999999994</v>
      </c>
      <c r="AA136" s="25">
        <f t="shared" si="38"/>
        <v>0.49999999999999994</v>
      </c>
    </row>
    <row r="137" spans="2:27">
      <c r="B137" s="224"/>
      <c r="C137" s="217"/>
      <c r="D137" s="93">
        <v>44332</v>
      </c>
      <c r="E137" s="66" t="s">
        <v>39</v>
      </c>
      <c r="F137" s="3">
        <v>0.33333333333333331</v>
      </c>
      <c r="G137" s="3">
        <v>0.8125</v>
      </c>
      <c r="H137" s="3">
        <v>0</v>
      </c>
      <c r="I137" s="5">
        <f t="shared" si="41"/>
        <v>0.47916666666666669</v>
      </c>
      <c r="J137" s="5">
        <f t="shared" si="44"/>
        <v>0.47916666666666669</v>
      </c>
      <c r="K137" s="21">
        <f t="shared" si="45"/>
        <v>0.45833333333333331</v>
      </c>
      <c r="L137" s="22">
        <f t="shared" si="55"/>
        <v>0.45833333333333331</v>
      </c>
      <c r="M137" s="22">
        <f t="shared" si="42"/>
        <v>-4.1666666666666685E-2</v>
      </c>
      <c r="N137" s="22">
        <f t="shared" si="46"/>
        <v>0</v>
      </c>
      <c r="O137" s="22">
        <f t="shared" si="47"/>
        <v>0.45833333333333331</v>
      </c>
      <c r="P137" s="22">
        <f t="shared" si="48"/>
        <v>-2.083333333333337E-2</v>
      </c>
      <c r="Q137" s="22">
        <f t="shared" si="49"/>
        <v>0</v>
      </c>
      <c r="R137" s="23">
        <f t="shared" si="50"/>
        <v>0</v>
      </c>
      <c r="S137" s="22">
        <f t="shared" si="37"/>
        <v>-4.166666666666663E-2</v>
      </c>
      <c r="T137" s="22">
        <f t="shared" si="39"/>
        <v>0</v>
      </c>
      <c r="U137" s="21">
        <f t="shared" si="43"/>
        <v>2.083333333333337E-2</v>
      </c>
      <c r="V137" s="22">
        <f t="shared" si="40"/>
        <v>2.083333333333337E-2</v>
      </c>
      <c r="W137" s="24">
        <f t="shared" si="51"/>
        <v>2.083333333333337E-2</v>
      </c>
      <c r="X137" s="21">
        <f t="shared" si="52"/>
        <v>2.083333333333337E-2</v>
      </c>
      <c r="Y137" s="21">
        <f t="shared" si="53"/>
        <v>0.45833333333333331</v>
      </c>
      <c r="Z137" s="21">
        <f t="shared" si="54"/>
        <v>0.45833333333333331</v>
      </c>
      <c r="AA137" s="25">
        <f t="shared" si="38"/>
        <v>0.45833333333333331</v>
      </c>
    </row>
    <row r="138" spans="2:27">
      <c r="B138" s="224"/>
      <c r="C138" s="217"/>
      <c r="D138" s="94">
        <v>44333</v>
      </c>
      <c r="E138" s="66" t="s">
        <v>39</v>
      </c>
      <c r="F138" s="3">
        <v>0.33333333333333331</v>
      </c>
      <c r="G138" s="3">
        <v>0.8125</v>
      </c>
      <c r="H138" s="3">
        <v>0</v>
      </c>
      <c r="I138" s="5"/>
      <c r="J138" s="5">
        <f t="shared" si="44"/>
        <v>0</v>
      </c>
      <c r="K138" s="21">
        <f t="shared" si="45"/>
        <v>0.45833333333333331</v>
      </c>
      <c r="L138" s="22">
        <f t="shared" si="55"/>
        <v>0.45833333333333331</v>
      </c>
      <c r="M138" s="22">
        <f t="shared" si="42"/>
        <v>-4.1666666666666685E-2</v>
      </c>
      <c r="N138" s="22">
        <f t="shared" si="46"/>
        <v>0</v>
      </c>
      <c r="O138" s="22">
        <f t="shared" si="47"/>
        <v>0.45833333333333331</v>
      </c>
      <c r="P138" s="22">
        <f t="shared" si="48"/>
        <v>0.45833333333333331</v>
      </c>
      <c r="Q138" s="22">
        <f t="shared" si="49"/>
        <v>0.45833333333333331</v>
      </c>
      <c r="R138" s="23">
        <f t="shared" si="50"/>
        <v>0.45833333333333331</v>
      </c>
      <c r="S138" s="22">
        <f t="shared" si="37"/>
        <v>-4.166666666666663E-2</v>
      </c>
      <c r="T138" s="22">
        <f t="shared" si="39"/>
        <v>0</v>
      </c>
      <c r="U138" s="21">
        <f t="shared" si="43"/>
        <v>2.083333333333337E-2</v>
      </c>
      <c r="V138" s="22">
        <f t="shared" si="40"/>
        <v>2.083333333333337E-2</v>
      </c>
      <c r="W138" s="24">
        <f t="shared" si="51"/>
        <v>2.083333333333337E-2</v>
      </c>
      <c r="X138" s="21">
        <f t="shared" si="52"/>
        <v>2.083333333333337E-2</v>
      </c>
      <c r="Y138" s="21">
        <f t="shared" si="53"/>
        <v>-2.083333333333337E-2</v>
      </c>
      <c r="Z138" s="21">
        <f t="shared" si="54"/>
        <v>2.083333333333337E-2</v>
      </c>
      <c r="AA138" s="25">
        <f t="shared" si="38"/>
        <v>2.083333333333337E-2</v>
      </c>
    </row>
    <row r="139" spans="2:27">
      <c r="B139" s="225"/>
      <c r="C139" s="217"/>
      <c r="D139" s="94">
        <v>44334</v>
      </c>
      <c r="E139" s="66" t="s">
        <v>39</v>
      </c>
      <c r="F139" s="3">
        <v>0.33333333333333331</v>
      </c>
      <c r="G139" s="3">
        <v>0.8125</v>
      </c>
      <c r="H139" s="3">
        <v>0</v>
      </c>
      <c r="I139" s="5"/>
      <c r="J139" s="5">
        <f t="shared" si="44"/>
        <v>0</v>
      </c>
      <c r="K139" s="21">
        <f t="shared" si="45"/>
        <v>0.45833333333333331</v>
      </c>
      <c r="L139" s="22">
        <f t="shared" si="55"/>
        <v>0.45833333333333331</v>
      </c>
      <c r="M139" s="22">
        <f t="shared" si="42"/>
        <v>-4.1666666666666685E-2</v>
      </c>
      <c r="N139" s="22">
        <f t="shared" si="46"/>
        <v>0</v>
      </c>
      <c r="O139" s="22">
        <f t="shared" si="47"/>
        <v>0.45833333333333331</v>
      </c>
      <c r="P139" s="22">
        <f t="shared" si="48"/>
        <v>0.45833333333333331</v>
      </c>
      <c r="Q139" s="22">
        <f t="shared" si="49"/>
        <v>0.45833333333333331</v>
      </c>
      <c r="R139" s="23">
        <f t="shared" si="50"/>
        <v>0.45833333333333331</v>
      </c>
      <c r="S139" s="22">
        <f t="shared" si="37"/>
        <v>-4.166666666666663E-2</v>
      </c>
      <c r="T139" s="22">
        <f t="shared" si="39"/>
        <v>0</v>
      </c>
      <c r="U139" s="21">
        <f t="shared" si="43"/>
        <v>2.083333333333337E-2</v>
      </c>
      <c r="V139" s="22">
        <f t="shared" si="40"/>
        <v>2.083333333333337E-2</v>
      </c>
      <c r="W139" s="24">
        <f t="shared" si="51"/>
        <v>2.083333333333337E-2</v>
      </c>
      <c r="X139" s="21">
        <f t="shared" si="52"/>
        <v>2.083333333333337E-2</v>
      </c>
      <c r="Y139" s="21">
        <f t="shared" si="53"/>
        <v>-2.083333333333337E-2</v>
      </c>
      <c r="Z139" s="21">
        <f t="shared" si="54"/>
        <v>2.083333333333337E-2</v>
      </c>
      <c r="AA139" s="25">
        <f t="shared" si="38"/>
        <v>2.083333333333337E-2</v>
      </c>
    </row>
    <row r="140" spans="2:27">
      <c r="B140" s="99" t="s">
        <v>9</v>
      </c>
      <c r="C140" s="217"/>
      <c r="D140" s="94">
        <v>44335</v>
      </c>
      <c r="E140" s="66" t="s">
        <v>39</v>
      </c>
      <c r="F140" s="3">
        <v>0.33333333333333331</v>
      </c>
      <c r="G140" s="3">
        <v>0.8125</v>
      </c>
      <c r="H140" s="3">
        <v>0</v>
      </c>
      <c r="I140" s="5"/>
      <c r="J140" s="5">
        <f t="shared" si="44"/>
        <v>0</v>
      </c>
      <c r="K140" s="21">
        <f t="shared" si="45"/>
        <v>0.45833333333333331</v>
      </c>
      <c r="L140" s="22">
        <f t="shared" si="55"/>
        <v>0.45833333333333331</v>
      </c>
      <c r="M140" s="22">
        <f t="shared" si="42"/>
        <v>-4.1666666666666685E-2</v>
      </c>
      <c r="N140" s="22">
        <f t="shared" si="46"/>
        <v>0</v>
      </c>
      <c r="O140" s="22">
        <f t="shared" si="47"/>
        <v>0.45833333333333331</v>
      </c>
      <c r="P140" s="22">
        <f t="shared" si="48"/>
        <v>0.45833333333333331</v>
      </c>
      <c r="Q140" s="22">
        <f t="shared" si="49"/>
        <v>0.45833333333333331</v>
      </c>
      <c r="R140" s="23">
        <f t="shared" si="50"/>
        <v>0.45833333333333331</v>
      </c>
      <c r="S140" s="22">
        <f t="shared" si="37"/>
        <v>-4.166666666666663E-2</v>
      </c>
      <c r="T140" s="22">
        <f t="shared" si="39"/>
        <v>0</v>
      </c>
      <c r="U140" s="21">
        <f t="shared" si="43"/>
        <v>2.083333333333337E-2</v>
      </c>
      <c r="V140" s="22">
        <f t="shared" si="40"/>
        <v>2.083333333333337E-2</v>
      </c>
      <c r="W140" s="24">
        <f t="shared" si="51"/>
        <v>2.083333333333337E-2</v>
      </c>
      <c r="X140" s="21">
        <f t="shared" si="52"/>
        <v>2.083333333333337E-2</v>
      </c>
      <c r="Y140" s="21">
        <f t="shared" si="53"/>
        <v>-2.083333333333337E-2</v>
      </c>
      <c r="Z140" s="21">
        <f t="shared" si="54"/>
        <v>2.083333333333337E-2</v>
      </c>
      <c r="AA140" s="25">
        <f t="shared" si="38"/>
        <v>2.083333333333337E-2</v>
      </c>
    </row>
    <row r="141" spans="2:27">
      <c r="B141" s="223">
        <f>SUM(AA122:AA152)</f>
        <v>5.1249999999999991</v>
      </c>
      <c r="C141" s="217"/>
      <c r="D141" s="94">
        <v>44336</v>
      </c>
      <c r="E141" s="66" t="s">
        <v>39</v>
      </c>
      <c r="F141" s="3">
        <v>0.33333333333333331</v>
      </c>
      <c r="G141" s="3">
        <v>0.8125</v>
      </c>
      <c r="H141" s="3">
        <v>0</v>
      </c>
      <c r="I141" s="5"/>
      <c r="J141" s="5">
        <f t="shared" si="44"/>
        <v>0</v>
      </c>
      <c r="K141" s="21">
        <f t="shared" si="45"/>
        <v>0.45833333333333331</v>
      </c>
      <c r="L141" s="22">
        <f t="shared" si="55"/>
        <v>0.45833333333333331</v>
      </c>
      <c r="M141" s="22">
        <f t="shared" si="42"/>
        <v>-4.1666666666666685E-2</v>
      </c>
      <c r="N141" s="22">
        <f t="shared" si="46"/>
        <v>0</v>
      </c>
      <c r="O141" s="22">
        <f t="shared" si="47"/>
        <v>0.45833333333333331</v>
      </c>
      <c r="P141" s="22">
        <f t="shared" si="48"/>
        <v>0.45833333333333331</v>
      </c>
      <c r="Q141" s="22">
        <f t="shared" si="49"/>
        <v>0.45833333333333331</v>
      </c>
      <c r="R141" s="23">
        <f t="shared" si="50"/>
        <v>0.45833333333333331</v>
      </c>
      <c r="S141" s="22">
        <f t="shared" si="37"/>
        <v>-4.166666666666663E-2</v>
      </c>
      <c r="T141" s="22">
        <f t="shared" si="39"/>
        <v>0</v>
      </c>
      <c r="U141" s="21">
        <f t="shared" si="43"/>
        <v>2.083333333333337E-2</v>
      </c>
      <c r="V141" s="22">
        <f t="shared" si="40"/>
        <v>2.083333333333337E-2</v>
      </c>
      <c r="W141" s="24">
        <f t="shared" si="51"/>
        <v>2.083333333333337E-2</v>
      </c>
      <c r="X141" s="21">
        <f t="shared" si="52"/>
        <v>2.083333333333337E-2</v>
      </c>
      <c r="Y141" s="21">
        <f t="shared" si="53"/>
        <v>-2.083333333333337E-2</v>
      </c>
      <c r="Z141" s="21">
        <f t="shared" si="54"/>
        <v>2.083333333333337E-2</v>
      </c>
      <c r="AA141" s="25">
        <f t="shared" si="38"/>
        <v>2.083333333333337E-2</v>
      </c>
    </row>
    <row r="142" spans="2:27">
      <c r="B142" s="224"/>
      <c r="C142" s="217"/>
      <c r="D142" s="94">
        <v>44337</v>
      </c>
      <c r="E142" s="66" t="s">
        <v>39</v>
      </c>
      <c r="F142" s="3">
        <v>0.33333333333333331</v>
      </c>
      <c r="G142" s="3">
        <v>0.8125</v>
      </c>
      <c r="H142" s="3">
        <v>0</v>
      </c>
      <c r="I142" s="5"/>
      <c r="J142" s="5">
        <f t="shared" si="44"/>
        <v>0</v>
      </c>
      <c r="K142" s="21">
        <f t="shared" si="45"/>
        <v>0.45833333333333331</v>
      </c>
      <c r="L142" s="22">
        <f t="shared" si="55"/>
        <v>0.45833333333333331</v>
      </c>
      <c r="M142" s="22">
        <f t="shared" si="42"/>
        <v>-4.1666666666666685E-2</v>
      </c>
      <c r="N142" s="22">
        <f t="shared" si="46"/>
        <v>0</v>
      </c>
      <c r="O142" s="22">
        <f t="shared" si="47"/>
        <v>0.45833333333333331</v>
      </c>
      <c r="P142" s="22">
        <f t="shared" si="48"/>
        <v>0.45833333333333331</v>
      </c>
      <c r="Q142" s="22">
        <f t="shared" si="49"/>
        <v>0.45833333333333331</v>
      </c>
      <c r="R142" s="23">
        <f t="shared" si="50"/>
        <v>0.45833333333333331</v>
      </c>
      <c r="S142" s="22">
        <f t="shared" si="37"/>
        <v>-4.166666666666663E-2</v>
      </c>
      <c r="T142" s="22">
        <f t="shared" si="39"/>
        <v>0</v>
      </c>
      <c r="U142" s="21">
        <f t="shared" si="43"/>
        <v>2.083333333333337E-2</v>
      </c>
      <c r="V142" s="22">
        <f t="shared" si="40"/>
        <v>2.083333333333337E-2</v>
      </c>
      <c r="W142" s="24">
        <f t="shared" si="51"/>
        <v>2.083333333333337E-2</v>
      </c>
      <c r="X142" s="21">
        <f t="shared" si="52"/>
        <v>2.083333333333337E-2</v>
      </c>
      <c r="Y142" s="21">
        <f t="shared" si="53"/>
        <v>-2.083333333333337E-2</v>
      </c>
      <c r="Z142" s="21">
        <f t="shared" si="54"/>
        <v>2.083333333333337E-2</v>
      </c>
      <c r="AA142" s="25">
        <f t="shared" si="38"/>
        <v>2.083333333333337E-2</v>
      </c>
    </row>
    <row r="143" spans="2:27">
      <c r="B143" s="224"/>
      <c r="C143" s="217"/>
      <c r="D143" s="93">
        <v>44338</v>
      </c>
      <c r="E143" s="66" t="s">
        <v>39</v>
      </c>
      <c r="F143" s="3">
        <v>0.25</v>
      </c>
      <c r="G143" s="3">
        <v>0.8125</v>
      </c>
      <c r="H143" s="3">
        <v>0</v>
      </c>
      <c r="I143" s="5">
        <f t="shared" si="41"/>
        <v>0.5625</v>
      </c>
      <c r="J143" s="5">
        <f t="shared" si="44"/>
        <v>0.5625</v>
      </c>
      <c r="K143" s="21">
        <f t="shared" si="45"/>
        <v>0.49999999999999994</v>
      </c>
      <c r="L143" s="22">
        <f t="shared" si="55"/>
        <v>0.49999999999999994</v>
      </c>
      <c r="M143" s="22">
        <f t="shared" si="42"/>
        <v>-5.5511151231257827E-17</v>
      </c>
      <c r="N143" s="22">
        <f t="shared" si="46"/>
        <v>0</v>
      </c>
      <c r="O143" s="22">
        <f t="shared" si="47"/>
        <v>0.49999999999999994</v>
      </c>
      <c r="P143" s="22">
        <f t="shared" si="48"/>
        <v>-6.2500000000000056E-2</v>
      </c>
      <c r="Q143" s="22">
        <f t="shared" si="49"/>
        <v>0</v>
      </c>
      <c r="R143" s="23">
        <f t="shared" si="50"/>
        <v>0</v>
      </c>
      <c r="S143" s="22">
        <f t="shared" si="37"/>
        <v>4.1666666666666685E-2</v>
      </c>
      <c r="T143" s="22">
        <f t="shared" si="39"/>
        <v>4.1666666666666685E-2</v>
      </c>
      <c r="U143" s="21">
        <f t="shared" si="43"/>
        <v>2.083333333333337E-2</v>
      </c>
      <c r="V143" s="22">
        <f t="shared" si="40"/>
        <v>2.083333333333337E-2</v>
      </c>
      <c r="W143" s="24">
        <f t="shared" si="51"/>
        <v>6.2500000000000056E-2</v>
      </c>
      <c r="X143" s="21">
        <f t="shared" si="52"/>
        <v>6.2500000000000056E-2</v>
      </c>
      <c r="Y143" s="21">
        <f t="shared" si="53"/>
        <v>0.49999999999999994</v>
      </c>
      <c r="Z143" s="21">
        <f t="shared" si="54"/>
        <v>0.49999999999999994</v>
      </c>
      <c r="AA143" s="25">
        <f t="shared" si="38"/>
        <v>0.49999999999999994</v>
      </c>
    </row>
    <row r="144" spans="2:27">
      <c r="B144" s="224"/>
      <c r="C144" s="217"/>
      <c r="D144" s="93">
        <v>44339</v>
      </c>
      <c r="E144" s="66" t="s">
        <v>39</v>
      </c>
      <c r="F144" s="3">
        <v>0.33333333333333331</v>
      </c>
      <c r="G144" s="3">
        <v>0.8125</v>
      </c>
      <c r="H144" s="3">
        <v>0</v>
      </c>
      <c r="I144" s="5">
        <f t="shared" si="41"/>
        <v>0.47916666666666669</v>
      </c>
      <c r="J144" s="5">
        <f t="shared" si="44"/>
        <v>0.47916666666666669</v>
      </c>
      <c r="K144" s="21">
        <f t="shared" si="45"/>
        <v>0.45833333333333331</v>
      </c>
      <c r="L144" s="22">
        <f t="shared" si="55"/>
        <v>0.45833333333333331</v>
      </c>
      <c r="M144" s="22">
        <f t="shared" si="42"/>
        <v>-4.1666666666666685E-2</v>
      </c>
      <c r="N144" s="22">
        <f t="shared" si="46"/>
        <v>0</v>
      </c>
      <c r="O144" s="22">
        <f t="shared" si="47"/>
        <v>0.45833333333333331</v>
      </c>
      <c r="P144" s="22">
        <f t="shared" si="48"/>
        <v>-2.083333333333337E-2</v>
      </c>
      <c r="Q144" s="22">
        <f t="shared" si="49"/>
        <v>0</v>
      </c>
      <c r="R144" s="23">
        <f t="shared" si="50"/>
        <v>0</v>
      </c>
      <c r="S144" s="22">
        <f t="shared" ref="S144:S207" si="56">($AB$5-F144)</f>
        <v>-4.166666666666663E-2</v>
      </c>
      <c r="T144" s="22">
        <f t="shared" si="39"/>
        <v>0</v>
      </c>
      <c r="U144" s="21">
        <f t="shared" si="43"/>
        <v>2.083333333333337E-2</v>
      </c>
      <c r="V144" s="22">
        <f t="shared" si="40"/>
        <v>2.083333333333337E-2</v>
      </c>
      <c r="W144" s="24">
        <f t="shared" si="51"/>
        <v>2.083333333333337E-2</v>
      </c>
      <c r="X144" s="21">
        <f t="shared" si="52"/>
        <v>2.083333333333337E-2</v>
      </c>
      <c r="Y144" s="21">
        <f t="shared" si="53"/>
        <v>0.45833333333333331</v>
      </c>
      <c r="Z144" s="21">
        <f t="shared" si="54"/>
        <v>0.45833333333333331</v>
      </c>
      <c r="AA144" s="25">
        <f t="shared" si="38"/>
        <v>0.45833333333333331</v>
      </c>
    </row>
    <row r="145" spans="2:27">
      <c r="B145" s="224"/>
      <c r="C145" s="217"/>
      <c r="D145" s="93">
        <v>44340</v>
      </c>
      <c r="E145" s="66" t="s">
        <v>39</v>
      </c>
      <c r="F145" s="3">
        <v>0.33333333333333331</v>
      </c>
      <c r="G145" s="3">
        <v>0.8125</v>
      </c>
      <c r="H145" s="3">
        <v>0</v>
      </c>
      <c r="I145" s="5">
        <f t="shared" si="41"/>
        <v>0.47916666666666669</v>
      </c>
      <c r="J145" s="5">
        <f t="shared" si="44"/>
        <v>0.47916666666666669</v>
      </c>
      <c r="K145" s="21">
        <f t="shared" si="45"/>
        <v>0.45833333333333331</v>
      </c>
      <c r="L145" s="22">
        <f t="shared" si="55"/>
        <v>0.45833333333333331</v>
      </c>
      <c r="M145" s="22">
        <f t="shared" si="42"/>
        <v>-4.1666666666666685E-2</v>
      </c>
      <c r="N145" s="22">
        <f t="shared" si="46"/>
        <v>0</v>
      </c>
      <c r="O145" s="22">
        <f t="shared" si="47"/>
        <v>0.45833333333333331</v>
      </c>
      <c r="P145" s="22">
        <f t="shared" si="48"/>
        <v>-2.083333333333337E-2</v>
      </c>
      <c r="Q145" s="22">
        <f t="shared" si="49"/>
        <v>0</v>
      </c>
      <c r="R145" s="23">
        <f t="shared" si="50"/>
        <v>0</v>
      </c>
      <c r="S145" s="22">
        <f t="shared" si="56"/>
        <v>-4.166666666666663E-2</v>
      </c>
      <c r="T145" s="22">
        <f t="shared" si="39"/>
        <v>0</v>
      </c>
      <c r="U145" s="21">
        <f t="shared" si="43"/>
        <v>2.083333333333337E-2</v>
      </c>
      <c r="V145" s="22">
        <f t="shared" si="40"/>
        <v>2.083333333333337E-2</v>
      </c>
      <c r="W145" s="24">
        <f t="shared" si="51"/>
        <v>2.083333333333337E-2</v>
      </c>
      <c r="X145" s="21">
        <f t="shared" si="52"/>
        <v>2.083333333333337E-2</v>
      </c>
      <c r="Y145" s="21">
        <f t="shared" si="53"/>
        <v>0.45833333333333331</v>
      </c>
      <c r="Z145" s="21">
        <f t="shared" si="54"/>
        <v>0.45833333333333331</v>
      </c>
      <c r="AA145" s="25">
        <f t="shared" si="38"/>
        <v>0.45833333333333331</v>
      </c>
    </row>
    <row r="146" spans="2:27">
      <c r="B146" s="224"/>
      <c r="C146" s="217"/>
      <c r="D146" s="94">
        <v>44341</v>
      </c>
      <c r="E146" s="66" t="s">
        <v>39</v>
      </c>
      <c r="F146" s="3">
        <v>0.33333333333333331</v>
      </c>
      <c r="G146" s="3">
        <v>0.8125</v>
      </c>
      <c r="H146" s="3">
        <v>0</v>
      </c>
      <c r="I146" s="5"/>
      <c r="J146" s="5">
        <f t="shared" si="44"/>
        <v>0</v>
      </c>
      <c r="K146" s="21">
        <f t="shared" si="45"/>
        <v>0.45833333333333331</v>
      </c>
      <c r="L146" s="22">
        <f t="shared" si="55"/>
        <v>0.45833333333333331</v>
      </c>
      <c r="M146" s="22">
        <f t="shared" si="42"/>
        <v>-4.1666666666666685E-2</v>
      </c>
      <c r="N146" s="22">
        <f t="shared" si="46"/>
        <v>0</v>
      </c>
      <c r="O146" s="22">
        <f t="shared" si="47"/>
        <v>0.45833333333333331</v>
      </c>
      <c r="P146" s="22">
        <f t="shared" si="48"/>
        <v>0.45833333333333331</v>
      </c>
      <c r="Q146" s="22">
        <f t="shared" si="49"/>
        <v>0.45833333333333331</v>
      </c>
      <c r="R146" s="23">
        <f t="shared" si="50"/>
        <v>0.45833333333333331</v>
      </c>
      <c r="S146" s="22">
        <f t="shared" si="56"/>
        <v>-4.166666666666663E-2</v>
      </c>
      <c r="T146" s="22">
        <f t="shared" si="39"/>
        <v>0</v>
      </c>
      <c r="U146" s="21">
        <f t="shared" si="43"/>
        <v>2.083333333333337E-2</v>
      </c>
      <c r="V146" s="22">
        <f t="shared" si="40"/>
        <v>2.083333333333337E-2</v>
      </c>
      <c r="W146" s="24">
        <f t="shared" si="51"/>
        <v>2.083333333333337E-2</v>
      </c>
      <c r="X146" s="21">
        <f t="shared" si="52"/>
        <v>2.083333333333337E-2</v>
      </c>
      <c r="Y146" s="21">
        <f t="shared" si="53"/>
        <v>-2.083333333333337E-2</v>
      </c>
      <c r="Z146" s="21">
        <f t="shared" si="54"/>
        <v>2.083333333333337E-2</v>
      </c>
      <c r="AA146" s="25">
        <f t="shared" si="38"/>
        <v>2.083333333333337E-2</v>
      </c>
    </row>
    <row r="147" spans="2:27">
      <c r="B147" s="224"/>
      <c r="C147" s="217"/>
      <c r="D147" s="94">
        <v>44342</v>
      </c>
      <c r="E147" s="66" t="s">
        <v>39</v>
      </c>
      <c r="F147" s="3">
        <v>0.33333333333333331</v>
      </c>
      <c r="G147" s="3">
        <v>0.8125</v>
      </c>
      <c r="H147" s="3">
        <v>0</v>
      </c>
      <c r="I147" s="5"/>
      <c r="J147" s="5">
        <f t="shared" si="44"/>
        <v>0</v>
      </c>
      <c r="K147" s="21">
        <f t="shared" si="45"/>
        <v>0.45833333333333331</v>
      </c>
      <c r="L147" s="22">
        <f t="shared" si="55"/>
        <v>0.45833333333333331</v>
      </c>
      <c r="M147" s="22">
        <f t="shared" si="42"/>
        <v>-4.1666666666666685E-2</v>
      </c>
      <c r="N147" s="22">
        <f t="shared" si="46"/>
        <v>0</v>
      </c>
      <c r="O147" s="22">
        <f t="shared" si="47"/>
        <v>0.45833333333333331</v>
      </c>
      <c r="P147" s="22">
        <f t="shared" si="48"/>
        <v>0.45833333333333331</v>
      </c>
      <c r="Q147" s="22">
        <f t="shared" si="49"/>
        <v>0.45833333333333331</v>
      </c>
      <c r="R147" s="23">
        <f t="shared" si="50"/>
        <v>0.45833333333333331</v>
      </c>
      <c r="S147" s="22">
        <f t="shared" si="56"/>
        <v>-4.166666666666663E-2</v>
      </c>
      <c r="T147" s="22">
        <f t="shared" si="39"/>
        <v>0</v>
      </c>
      <c r="U147" s="21">
        <f t="shared" si="43"/>
        <v>2.083333333333337E-2</v>
      </c>
      <c r="V147" s="22">
        <f t="shared" si="40"/>
        <v>2.083333333333337E-2</v>
      </c>
      <c r="W147" s="24">
        <f t="shared" si="51"/>
        <v>2.083333333333337E-2</v>
      </c>
      <c r="X147" s="21">
        <f t="shared" si="52"/>
        <v>2.083333333333337E-2</v>
      </c>
      <c r="Y147" s="21">
        <f t="shared" si="53"/>
        <v>-2.083333333333337E-2</v>
      </c>
      <c r="Z147" s="21">
        <f t="shared" si="54"/>
        <v>2.083333333333337E-2</v>
      </c>
      <c r="AA147" s="25">
        <f t="shared" si="38"/>
        <v>2.083333333333337E-2</v>
      </c>
    </row>
    <row r="148" spans="2:27">
      <c r="B148" s="224"/>
      <c r="C148" s="217"/>
      <c r="D148" s="94">
        <v>44343</v>
      </c>
      <c r="E148" s="66" t="s">
        <v>40</v>
      </c>
      <c r="F148" s="3">
        <v>0.33333333333333331</v>
      </c>
      <c r="G148" s="3">
        <v>0.8125</v>
      </c>
      <c r="H148" s="3">
        <v>0</v>
      </c>
      <c r="I148" s="5"/>
      <c r="J148" s="5">
        <f t="shared" si="44"/>
        <v>0</v>
      </c>
      <c r="K148" s="21">
        <f t="shared" si="45"/>
        <v>0.45833333333333331</v>
      </c>
      <c r="L148" s="22">
        <f t="shared" si="55"/>
        <v>0.45833333333333331</v>
      </c>
      <c r="M148" s="22">
        <f t="shared" si="42"/>
        <v>-4.1666666666666685E-2</v>
      </c>
      <c r="N148" s="22">
        <f t="shared" si="46"/>
        <v>0</v>
      </c>
      <c r="O148" s="22">
        <f t="shared" si="47"/>
        <v>0.45833333333333331</v>
      </c>
      <c r="P148" s="22">
        <f t="shared" si="48"/>
        <v>0.45833333333333331</v>
      </c>
      <c r="Q148" s="22">
        <f t="shared" si="49"/>
        <v>0.45833333333333331</v>
      </c>
      <c r="R148" s="23">
        <f t="shared" si="50"/>
        <v>0</v>
      </c>
      <c r="S148" s="22">
        <f t="shared" si="56"/>
        <v>-4.166666666666663E-2</v>
      </c>
      <c r="T148" s="22">
        <f t="shared" si="39"/>
        <v>0</v>
      </c>
      <c r="U148" s="21">
        <f t="shared" si="43"/>
        <v>2.083333333333337E-2</v>
      </c>
      <c r="V148" s="22">
        <f t="shared" si="40"/>
        <v>2.083333333333337E-2</v>
      </c>
      <c r="W148" s="24">
        <f t="shared" si="51"/>
        <v>2.083333333333337E-2</v>
      </c>
      <c r="X148" s="21">
        <f t="shared" si="52"/>
        <v>2.083333333333337E-2</v>
      </c>
      <c r="Y148" s="21">
        <f t="shared" si="53"/>
        <v>-2.083333333333337E-2</v>
      </c>
      <c r="Z148" s="21">
        <f t="shared" si="54"/>
        <v>2.083333333333337E-2</v>
      </c>
      <c r="AA148" s="25">
        <f t="shared" si="38"/>
        <v>0</v>
      </c>
    </row>
    <row r="149" spans="2:27">
      <c r="B149" s="224"/>
      <c r="C149" s="217"/>
      <c r="D149" s="94">
        <v>44344</v>
      </c>
      <c r="E149" s="66" t="s">
        <v>39</v>
      </c>
      <c r="F149" s="3">
        <v>0.33333333333333331</v>
      </c>
      <c r="G149" s="3">
        <v>0.8125</v>
      </c>
      <c r="H149" s="3">
        <v>0</v>
      </c>
      <c r="I149" s="5"/>
      <c r="J149" s="5">
        <f t="shared" si="44"/>
        <v>0</v>
      </c>
      <c r="K149" s="21">
        <f t="shared" si="45"/>
        <v>0.45833333333333331</v>
      </c>
      <c r="L149" s="22">
        <f t="shared" si="55"/>
        <v>0.45833333333333331</v>
      </c>
      <c r="M149" s="22">
        <f t="shared" si="42"/>
        <v>-4.1666666666666685E-2</v>
      </c>
      <c r="N149" s="22">
        <f t="shared" si="46"/>
        <v>0</v>
      </c>
      <c r="O149" s="22">
        <f t="shared" si="47"/>
        <v>0.45833333333333331</v>
      </c>
      <c r="P149" s="22">
        <f t="shared" si="48"/>
        <v>0.45833333333333331</v>
      </c>
      <c r="Q149" s="22">
        <f t="shared" si="49"/>
        <v>0.45833333333333331</v>
      </c>
      <c r="R149" s="23">
        <f t="shared" si="50"/>
        <v>0.45833333333333331</v>
      </c>
      <c r="S149" s="22">
        <f t="shared" si="56"/>
        <v>-4.166666666666663E-2</v>
      </c>
      <c r="T149" s="22">
        <f t="shared" si="39"/>
        <v>0</v>
      </c>
      <c r="U149" s="21">
        <f t="shared" si="43"/>
        <v>2.083333333333337E-2</v>
      </c>
      <c r="V149" s="22">
        <f t="shared" si="40"/>
        <v>2.083333333333337E-2</v>
      </c>
      <c r="W149" s="24">
        <f t="shared" si="51"/>
        <v>2.083333333333337E-2</v>
      </c>
      <c r="X149" s="21">
        <f t="shared" si="52"/>
        <v>2.083333333333337E-2</v>
      </c>
      <c r="Y149" s="21">
        <f t="shared" si="53"/>
        <v>-2.083333333333337E-2</v>
      </c>
      <c r="Z149" s="21">
        <f t="shared" si="54"/>
        <v>2.083333333333337E-2</v>
      </c>
      <c r="AA149" s="25">
        <f t="shared" si="38"/>
        <v>2.083333333333337E-2</v>
      </c>
    </row>
    <row r="150" spans="2:27">
      <c r="B150" s="224"/>
      <c r="C150" s="217"/>
      <c r="D150" s="93">
        <v>44345</v>
      </c>
      <c r="E150" s="66" t="s">
        <v>40</v>
      </c>
      <c r="F150" s="3">
        <v>0.25</v>
      </c>
      <c r="G150" s="3">
        <v>0.8125</v>
      </c>
      <c r="H150" s="3">
        <v>0</v>
      </c>
      <c r="I150" s="5">
        <f t="shared" si="41"/>
        <v>0.5625</v>
      </c>
      <c r="J150" s="5">
        <f t="shared" si="44"/>
        <v>0.5625</v>
      </c>
      <c r="K150" s="21">
        <f t="shared" si="45"/>
        <v>0.49999999999999994</v>
      </c>
      <c r="L150" s="22">
        <f t="shared" si="55"/>
        <v>0.49999999999999994</v>
      </c>
      <c r="M150" s="22">
        <f t="shared" si="42"/>
        <v>-5.5511151231257827E-17</v>
      </c>
      <c r="N150" s="22">
        <f t="shared" si="46"/>
        <v>0</v>
      </c>
      <c r="O150" s="22">
        <f t="shared" si="47"/>
        <v>0.49999999999999994</v>
      </c>
      <c r="P150" s="22">
        <f t="shared" si="48"/>
        <v>-6.2500000000000056E-2</v>
      </c>
      <c r="Q150" s="22">
        <f t="shared" si="49"/>
        <v>0</v>
      </c>
      <c r="R150" s="23">
        <f t="shared" si="50"/>
        <v>0</v>
      </c>
      <c r="S150" s="22">
        <f t="shared" si="56"/>
        <v>4.1666666666666685E-2</v>
      </c>
      <c r="T150" s="22">
        <f t="shared" si="39"/>
        <v>4.1666666666666685E-2</v>
      </c>
      <c r="U150" s="21">
        <f t="shared" si="43"/>
        <v>2.083333333333337E-2</v>
      </c>
      <c r="V150" s="22">
        <f t="shared" si="40"/>
        <v>2.083333333333337E-2</v>
      </c>
      <c r="W150" s="24">
        <f t="shared" si="51"/>
        <v>6.2500000000000056E-2</v>
      </c>
      <c r="X150" s="21">
        <f t="shared" si="52"/>
        <v>6.2500000000000056E-2</v>
      </c>
      <c r="Y150" s="21">
        <f t="shared" si="53"/>
        <v>0.49999999999999994</v>
      </c>
      <c r="Z150" s="21">
        <f t="shared" si="54"/>
        <v>0.49999999999999994</v>
      </c>
      <c r="AA150" s="25">
        <f t="shared" si="38"/>
        <v>0</v>
      </c>
    </row>
    <row r="151" spans="2:27">
      <c r="B151" s="224"/>
      <c r="C151" s="217"/>
      <c r="D151" s="93">
        <v>44346</v>
      </c>
      <c r="E151" s="66" t="s">
        <v>39</v>
      </c>
      <c r="F151" s="3">
        <v>0.33333333333333331</v>
      </c>
      <c r="G151" s="3">
        <v>0.8125</v>
      </c>
      <c r="H151" s="3">
        <v>0</v>
      </c>
      <c r="I151" s="5">
        <f t="shared" si="41"/>
        <v>0.47916666666666669</v>
      </c>
      <c r="J151" s="5">
        <f t="shared" si="44"/>
        <v>0.47916666666666669</v>
      </c>
      <c r="K151" s="21">
        <f t="shared" si="45"/>
        <v>0.45833333333333331</v>
      </c>
      <c r="L151" s="22">
        <f t="shared" si="55"/>
        <v>0.45833333333333331</v>
      </c>
      <c r="M151" s="22">
        <f t="shared" si="42"/>
        <v>-4.1666666666666685E-2</v>
      </c>
      <c r="N151" s="22">
        <f t="shared" si="46"/>
        <v>0</v>
      </c>
      <c r="O151" s="22">
        <f t="shared" si="47"/>
        <v>0.45833333333333331</v>
      </c>
      <c r="P151" s="22">
        <f t="shared" si="48"/>
        <v>-2.083333333333337E-2</v>
      </c>
      <c r="Q151" s="22">
        <f t="shared" si="49"/>
        <v>0</v>
      </c>
      <c r="R151" s="23">
        <f t="shared" si="50"/>
        <v>0</v>
      </c>
      <c r="S151" s="22">
        <f t="shared" si="56"/>
        <v>-4.166666666666663E-2</v>
      </c>
      <c r="T151" s="22">
        <f t="shared" si="39"/>
        <v>0</v>
      </c>
      <c r="U151" s="21">
        <f t="shared" si="43"/>
        <v>2.083333333333337E-2</v>
      </c>
      <c r="V151" s="22">
        <f t="shared" si="40"/>
        <v>2.083333333333337E-2</v>
      </c>
      <c r="W151" s="24">
        <f t="shared" si="51"/>
        <v>2.083333333333337E-2</v>
      </c>
      <c r="X151" s="21">
        <f t="shared" si="52"/>
        <v>2.083333333333337E-2</v>
      </c>
      <c r="Y151" s="21">
        <f t="shared" si="53"/>
        <v>0.45833333333333331</v>
      </c>
      <c r="Z151" s="21">
        <f t="shared" si="54"/>
        <v>0.45833333333333331</v>
      </c>
      <c r="AA151" s="25">
        <f t="shared" si="38"/>
        <v>0.45833333333333331</v>
      </c>
    </row>
    <row r="152" spans="2:27" ht="15.75" thickBot="1">
      <c r="B152" s="226"/>
      <c r="C152" s="222"/>
      <c r="D152" s="97">
        <v>44347</v>
      </c>
      <c r="E152" s="67" t="s">
        <v>39</v>
      </c>
      <c r="F152" s="4">
        <v>0.33333333333333331</v>
      </c>
      <c r="G152" s="4">
        <v>0.8125</v>
      </c>
      <c r="H152" s="4">
        <v>0</v>
      </c>
      <c r="I152" s="8"/>
      <c r="J152" s="8">
        <f t="shared" si="44"/>
        <v>0</v>
      </c>
      <c r="K152" s="30">
        <f t="shared" si="45"/>
        <v>0.45833333333333331</v>
      </c>
      <c r="L152" s="31">
        <f t="shared" si="55"/>
        <v>0.45833333333333331</v>
      </c>
      <c r="M152" s="31">
        <f t="shared" si="42"/>
        <v>-4.1666666666666685E-2</v>
      </c>
      <c r="N152" s="31">
        <f t="shared" si="46"/>
        <v>0</v>
      </c>
      <c r="O152" s="31">
        <f t="shared" si="47"/>
        <v>0.45833333333333331</v>
      </c>
      <c r="P152" s="31">
        <f t="shared" si="48"/>
        <v>0.45833333333333331</v>
      </c>
      <c r="Q152" s="31">
        <f t="shared" si="49"/>
        <v>0.45833333333333331</v>
      </c>
      <c r="R152" s="32">
        <f t="shared" si="50"/>
        <v>0.45833333333333331</v>
      </c>
      <c r="S152" s="31">
        <f t="shared" si="56"/>
        <v>-4.166666666666663E-2</v>
      </c>
      <c r="T152" s="31">
        <f t="shared" si="39"/>
        <v>0</v>
      </c>
      <c r="U152" s="30">
        <f t="shared" si="43"/>
        <v>2.083333333333337E-2</v>
      </c>
      <c r="V152" s="31">
        <f t="shared" si="40"/>
        <v>2.083333333333337E-2</v>
      </c>
      <c r="W152" s="33">
        <f t="shared" si="51"/>
        <v>2.083333333333337E-2</v>
      </c>
      <c r="X152" s="30">
        <f t="shared" si="52"/>
        <v>2.083333333333337E-2</v>
      </c>
      <c r="Y152" s="30">
        <f t="shared" si="53"/>
        <v>-2.083333333333337E-2</v>
      </c>
      <c r="Z152" s="30">
        <f t="shared" si="54"/>
        <v>2.083333333333337E-2</v>
      </c>
      <c r="AA152" s="34">
        <f t="shared" si="38"/>
        <v>2.083333333333337E-2</v>
      </c>
    </row>
    <row r="153" spans="2:27">
      <c r="B153" s="96" t="s">
        <v>10</v>
      </c>
      <c r="C153" s="221" t="s">
        <v>24</v>
      </c>
      <c r="D153" s="92">
        <v>44348</v>
      </c>
      <c r="E153" s="51" t="s">
        <v>39</v>
      </c>
      <c r="F153" s="6">
        <v>0.33333333333333331</v>
      </c>
      <c r="G153" s="6">
        <v>0.8125</v>
      </c>
      <c r="H153" s="6">
        <v>0</v>
      </c>
      <c r="I153" s="7"/>
      <c r="J153" s="7">
        <f t="shared" si="44"/>
        <v>0</v>
      </c>
      <c r="K153" s="15">
        <f t="shared" si="45"/>
        <v>0.45833333333333331</v>
      </c>
      <c r="L153" s="16">
        <f t="shared" si="55"/>
        <v>0.45833333333333331</v>
      </c>
      <c r="M153" s="16">
        <f t="shared" si="42"/>
        <v>-4.1666666666666685E-2</v>
      </c>
      <c r="N153" s="16">
        <f t="shared" si="46"/>
        <v>0</v>
      </c>
      <c r="O153" s="16">
        <f t="shared" si="47"/>
        <v>0.45833333333333331</v>
      </c>
      <c r="P153" s="16">
        <f t="shared" si="48"/>
        <v>0.45833333333333331</v>
      </c>
      <c r="Q153" s="16">
        <f t="shared" si="49"/>
        <v>0.45833333333333331</v>
      </c>
      <c r="R153" s="17">
        <f t="shared" si="50"/>
        <v>0.45833333333333331</v>
      </c>
      <c r="S153" s="16">
        <f t="shared" si="56"/>
        <v>-4.166666666666663E-2</v>
      </c>
      <c r="T153" s="16">
        <f t="shared" si="39"/>
        <v>0</v>
      </c>
      <c r="U153" s="15">
        <f t="shared" si="43"/>
        <v>2.083333333333337E-2</v>
      </c>
      <c r="V153" s="16">
        <f t="shared" si="40"/>
        <v>2.083333333333337E-2</v>
      </c>
      <c r="W153" s="18">
        <f t="shared" si="51"/>
        <v>2.083333333333337E-2</v>
      </c>
      <c r="X153" s="15">
        <f t="shared" si="52"/>
        <v>2.083333333333337E-2</v>
      </c>
      <c r="Y153" s="15">
        <f t="shared" si="53"/>
        <v>-2.083333333333337E-2</v>
      </c>
      <c r="Z153" s="15">
        <f t="shared" si="54"/>
        <v>2.083333333333337E-2</v>
      </c>
      <c r="AA153" s="19">
        <f t="shared" si="38"/>
        <v>2.083333333333337E-2</v>
      </c>
    </row>
    <row r="154" spans="2:27">
      <c r="B154" s="218">
        <f>SUM(R153:Z182)</f>
        <v>18.916666666666679</v>
      </c>
      <c r="C154" s="217"/>
      <c r="D154" s="94">
        <v>44349</v>
      </c>
      <c r="E154" s="66" t="s">
        <v>40</v>
      </c>
      <c r="F154" s="3">
        <v>0.33333333333333331</v>
      </c>
      <c r="G154" s="3">
        <v>0.8125</v>
      </c>
      <c r="H154" s="3">
        <v>0</v>
      </c>
      <c r="I154" s="5"/>
      <c r="J154" s="5">
        <f t="shared" si="44"/>
        <v>0</v>
      </c>
      <c r="K154" s="21">
        <f t="shared" si="45"/>
        <v>0.45833333333333331</v>
      </c>
      <c r="L154" s="22">
        <f t="shared" si="55"/>
        <v>0.45833333333333331</v>
      </c>
      <c r="M154" s="22">
        <f t="shared" si="42"/>
        <v>-4.1666666666666685E-2</v>
      </c>
      <c r="N154" s="22">
        <f t="shared" si="46"/>
        <v>0</v>
      </c>
      <c r="O154" s="22">
        <f t="shared" si="47"/>
        <v>0.45833333333333331</v>
      </c>
      <c r="P154" s="22">
        <f t="shared" si="48"/>
        <v>0.45833333333333331</v>
      </c>
      <c r="Q154" s="22">
        <f t="shared" si="49"/>
        <v>0.45833333333333331</v>
      </c>
      <c r="R154" s="23">
        <f t="shared" si="50"/>
        <v>0</v>
      </c>
      <c r="S154" s="22">
        <f t="shared" si="56"/>
        <v>-4.166666666666663E-2</v>
      </c>
      <c r="T154" s="22">
        <f t="shared" si="39"/>
        <v>0</v>
      </c>
      <c r="U154" s="21">
        <f t="shared" si="43"/>
        <v>2.083333333333337E-2</v>
      </c>
      <c r="V154" s="22">
        <f t="shared" si="40"/>
        <v>2.083333333333337E-2</v>
      </c>
      <c r="W154" s="24">
        <f t="shared" si="51"/>
        <v>2.083333333333337E-2</v>
      </c>
      <c r="X154" s="21">
        <f t="shared" si="52"/>
        <v>2.083333333333337E-2</v>
      </c>
      <c r="Y154" s="21">
        <f t="shared" si="53"/>
        <v>-2.083333333333337E-2</v>
      </c>
      <c r="Z154" s="21">
        <f t="shared" si="54"/>
        <v>2.083333333333337E-2</v>
      </c>
      <c r="AA154" s="25">
        <f t="shared" si="38"/>
        <v>0</v>
      </c>
    </row>
    <row r="155" spans="2:27">
      <c r="B155" s="219"/>
      <c r="C155" s="217"/>
      <c r="D155" s="94">
        <v>44350</v>
      </c>
      <c r="E155" s="66" t="s">
        <v>40</v>
      </c>
      <c r="F155" s="3">
        <v>0.33333333333333331</v>
      </c>
      <c r="G155" s="3">
        <v>0.8125</v>
      </c>
      <c r="H155" s="3">
        <v>0</v>
      </c>
      <c r="I155" s="5"/>
      <c r="J155" s="5">
        <f t="shared" si="44"/>
        <v>0</v>
      </c>
      <c r="K155" s="21">
        <f t="shared" si="45"/>
        <v>0.45833333333333331</v>
      </c>
      <c r="L155" s="22">
        <f t="shared" si="55"/>
        <v>0.45833333333333331</v>
      </c>
      <c r="M155" s="22">
        <f t="shared" si="42"/>
        <v>-4.1666666666666685E-2</v>
      </c>
      <c r="N155" s="22">
        <f t="shared" si="46"/>
        <v>0</v>
      </c>
      <c r="O155" s="22">
        <f t="shared" si="47"/>
        <v>0.45833333333333331</v>
      </c>
      <c r="P155" s="22">
        <f t="shared" si="48"/>
        <v>0.45833333333333331</v>
      </c>
      <c r="Q155" s="22">
        <f t="shared" si="49"/>
        <v>0.45833333333333331</v>
      </c>
      <c r="R155" s="23">
        <f t="shared" si="50"/>
        <v>0</v>
      </c>
      <c r="S155" s="22">
        <f t="shared" si="56"/>
        <v>-4.166666666666663E-2</v>
      </c>
      <c r="T155" s="22">
        <f t="shared" si="39"/>
        <v>0</v>
      </c>
      <c r="U155" s="21">
        <f t="shared" si="43"/>
        <v>2.083333333333337E-2</v>
      </c>
      <c r="V155" s="22">
        <f t="shared" si="40"/>
        <v>2.083333333333337E-2</v>
      </c>
      <c r="W155" s="24">
        <f t="shared" si="51"/>
        <v>2.083333333333337E-2</v>
      </c>
      <c r="X155" s="21">
        <f t="shared" si="52"/>
        <v>2.083333333333337E-2</v>
      </c>
      <c r="Y155" s="21">
        <f t="shared" si="53"/>
        <v>-2.083333333333337E-2</v>
      </c>
      <c r="Z155" s="21">
        <f t="shared" si="54"/>
        <v>2.083333333333337E-2</v>
      </c>
      <c r="AA155" s="25">
        <f t="shared" si="38"/>
        <v>0</v>
      </c>
    </row>
    <row r="156" spans="2:27" ht="15" customHeight="1">
      <c r="B156" s="219"/>
      <c r="C156" s="217"/>
      <c r="D156" s="94">
        <v>44351</v>
      </c>
      <c r="E156" s="66" t="s">
        <v>39</v>
      </c>
      <c r="F156" s="3">
        <v>0.33333333333333331</v>
      </c>
      <c r="G156" s="3">
        <v>0.8125</v>
      </c>
      <c r="H156" s="3">
        <v>0</v>
      </c>
      <c r="I156" s="5"/>
      <c r="J156" s="5">
        <f t="shared" si="44"/>
        <v>0</v>
      </c>
      <c r="K156" s="21">
        <f t="shared" si="45"/>
        <v>0.45833333333333331</v>
      </c>
      <c r="L156" s="22">
        <f t="shared" si="55"/>
        <v>0.45833333333333331</v>
      </c>
      <c r="M156" s="22">
        <f t="shared" si="42"/>
        <v>-4.1666666666666685E-2</v>
      </c>
      <c r="N156" s="22">
        <f t="shared" si="46"/>
        <v>0</v>
      </c>
      <c r="O156" s="22">
        <f t="shared" si="47"/>
        <v>0.45833333333333331</v>
      </c>
      <c r="P156" s="22">
        <f t="shared" si="48"/>
        <v>0.45833333333333331</v>
      </c>
      <c r="Q156" s="22">
        <f t="shared" si="49"/>
        <v>0.45833333333333331</v>
      </c>
      <c r="R156" s="23">
        <f t="shared" si="50"/>
        <v>0.45833333333333331</v>
      </c>
      <c r="S156" s="22">
        <f t="shared" si="56"/>
        <v>-4.166666666666663E-2</v>
      </c>
      <c r="T156" s="22">
        <f t="shared" si="39"/>
        <v>0</v>
      </c>
      <c r="U156" s="21">
        <f t="shared" si="43"/>
        <v>2.083333333333337E-2</v>
      </c>
      <c r="V156" s="22">
        <f t="shared" si="40"/>
        <v>2.083333333333337E-2</v>
      </c>
      <c r="W156" s="24">
        <f t="shared" si="51"/>
        <v>2.083333333333337E-2</v>
      </c>
      <c r="X156" s="21">
        <f t="shared" si="52"/>
        <v>2.083333333333337E-2</v>
      </c>
      <c r="Y156" s="21">
        <f t="shared" si="53"/>
        <v>-2.083333333333337E-2</v>
      </c>
      <c r="Z156" s="21">
        <f t="shared" si="54"/>
        <v>2.083333333333337E-2</v>
      </c>
      <c r="AA156" s="25">
        <f t="shared" si="38"/>
        <v>2.083333333333337E-2</v>
      </c>
    </row>
    <row r="157" spans="2:27">
      <c r="B157" s="219"/>
      <c r="C157" s="217"/>
      <c r="D157" s="93">
        <v>44352</v>
      </c>
      <c r="E157" s="66" t="s">
        <v>39</v>
      </c>
      <c r="F157" s="3">
        <v>0.33333333333333331</v>
      </c>
      <c r="G157" s="3">
        <v>0.8125</v>
      </c>
      <c r="H157" s="3">
        <v>0</v>
      </c>
      <c r="I157" s="5">
        <f t="shared" si="41"/>
        <v>0.47916666666666669</v>
      </c>
      <c r="J157" s="5">
        <f t="shared" si="44"/>
        <v>0.47916666666666669</v>
      </c>
      <c r="K157" s="21">
        <f t="shared" si="45"/>
        <v>0.45833333333333331</v>
      </c>
      <c r="L157" s="22">
        <f t="shared" si="55"/>
        <v>0.45833333333333331</v>
      </c>
      <c r="M157" s="22">
        <f t="shared" si="42"/>
        <v>-4.1666666666666685E-2</v>
      </c>
      <c r="N157" s="22">
        <f t="shared" si="46"/>
        <v>0</v>
      </c>
      <c r="O157" s="22">
        <f t="shared" si="47"/>
        <v>0.45833333333333331</v>
      </c>
      <c r="P157" s="22">
        <f t="shared" si="48"/>
        <v>-2.083333333333337E-2</v>
      </c>
      <c r="Q157" s="22">
        <f t="shared" si="49"/>
        <v>0</v>
      </c>
      <c r="R157" s="23">
        <f t="shared" si="50"/>
        <v>0</v>
      </c>
      <c r="S157" s="22">
        <f t="shared" si="56"/>
        <v>-4.166666666666663E-2</v>
      </c>
      <c r="T157" s="22">
        <f t="shared" si="39"/>
        <v>0</v>
      </c>
      <c r="U157" s="21">
        <f t="shared" si="43"/>
        <v>2.083333333333337E-2</v>
      </c>
      <c r="V157" s="22">
        <f t="shared" si="40"/>
        <v>2.083333333333337E-2</v>
      </c>
      <c r="W157" s="24">
        <f t="shared" si="51"/>
        <v>2.083333333333337E-2</v>
      </c>
      <c r="X157" s="21">
        <f t="shared" si="52"/>
        <v>2.083333333333337E-2</v>
      </c>
      <c r="Y157" s="21">
        <f t="shared" si="53"/>
        <v>0.45833333333333331</v>
      </c>
      <c r="Z157" s="21">
        <f t="shared" si="54"/>
        <v>0.45833333333333331</v>
      </c>
      <c r="AA157" s="25">
        <f t="shared" si="38"/>
        <v>0.45833333333333331</v>
      </c>
    </row>
    <row r="158" spans="2:27">
      <c r="B158" s="219"/>
      <c r="C158" s="217"/>
      <c r="D158" s="93">
        <v>44353</v>
      </c>
      <c r="E158" s="66" t="s">
        <v>39</v>
      </c>
      <c r="F158" s="3">
        <v>0.25</v>
      </c>
      <c r="G158" s="3">
        <v>0.8125</v>
      </c>
      <c r="H158" s="3">
        <v>0</v>
      </c>
      <c r="I158" s="5">
        <f t="shared" si="41"/>
        <v>0.5625</v>
      </c>
      <c r="J158" s="5">
        <f t="shared" si="44"/>
        <v>0.5625</v>
      </c>
      <c r="K158" s="21">
        <f t="shared" si="45"/>
        <v>0.49999999999999994</v>
      </c>
      <c r="L158" s="22">
        <f t="shared" si="55"/>
        <v>0.49999999999999994</v>
      </c>
      <c r="M158" s="22">
        <f t="shared" si="42"/>
        <v>-5.5511151231257827E-17</v>
      </c>
      <c r="N158" s="22">
        <f t="shared" si="46"/>
        <v>0</v>
      </c>
      <c r="O158" s="22">
        <f t="shared" si="47"/>
        <v>0.49999999999999994</v>
      </c>
      <c r="P158" s="22">
        <f t="shared" si="48"/>
        <v>-6.2500000000000056E-2</v>
      </c>
      <c r="Q158" s="22">
        <f t="shared" si="49"/>
        <v>0</v>
      </c>
      <c r="R158" s="23">
        <f t="shared" si="50"/>
        <v>0</v>
      </c>
      <c r="S158" s="22">
        <f t="shared" si="56"/>
        <v>4.1666666666666685E-2</v>
      </c>
      <c r="T158" s="22">
        <f t="shared" si="39"/>
        <v>4.1666666666666685E-2</v>
      </c>
      <c r="U158" s="21">
        <f t="shared" si="43"/>
        <v>2.083333333333337E-2</v>
      </c>
      <c r="V158" s="22">
        <f t="shared" si="40"/>
        <v>2.083333333333337E-2</v>
      </c>
      <c r="W158" s="24">
        <f t="shared" si="51"/>
        <v>6.2500000000000056E-2</v>
      </c>
      <c r="X158" s="21">
        <f t="shared" si="52"/>
        <v>6.2500000000000056E-2</v>
      </c>
      <c r="Y158" s="21">
        <f t="shared" si="53"/>
        <v>0.49999999999999994</v>
      </c>
      <c r="Z158" s="21">
        <f t="shared" si="54"/>
        <v>0.49999999999999994</v>
      </c>
      <c r="AA158" s="25">
        <f t="shared" si="38"/>
        <v>0.49999999999999994</v>
      </c>
    </row>
    <row r="159" spans="2:27">
      <c r="B159" s="219"/>
      <c r="C159" s="217"/>
      <c r="D159" s="94">
        <v>44354</v>
      </c>
      <c r="E159" s="66" t="s">
        <v>39</v>
      </c>
      <c r="F159" s="3">
        <v>0.33333333333333331</v>
      </c>
      <c r="G159" s="3">
        <v>0.8125</v>
      </c>
      <c r="H159" s="3">
        <v>0</v>
      </c>
      <c r="I159" s="5"/>
      <c r="J159" s="5">
        <f t="shared" si="44"/>
        <v>0</v>
      </c>
      <c r="K159" s="21">
        <f t="shared" si="45"/>
        <v>0.45833333333333331</v>
      </c>
      <c r="L159" s="22">
        <f t="shared" si="55"/>
        <v>0.45833333333333331</v>
      </c>
      <c r="M159" s="22">
        <f t="shared" si="42"/>
        <v>-4.1666666666666685E-2</v>
      </c>
      <c r="N159" s="22">
        <f t="shared" si="46"/>
        <v>0</v>
      </c>
      <c r="O159" s="22">
        <f t="shared" si="47"/>
        <v>0.45833333333333331</v>
      </c>
      <c r="P159" s="22">
        <f t="shared" si="48"/>
        <v>0.45833333333333331</v>
      </c>
      <c r="Q159" s="22">
        <f t="shared" si="49"/>
        <v>0.45833333333333331</v>
      </c>
      <c r="R159" s="23">
        <f t="shared" si="50"/>
        <v>0.45833333333333331</v>
      </c>
      <c r="S159" s="22">
        <f t="shared" si="56"/>
        <v>-4.166666666666663E-2</v>
      </c>
      <c r="T159" s="22">
        <f t="shared" si="39"/>
        <v>0</v>
      </c>
      <c r="U159" s="21">
        <f t="shared" si="43"/>
        <v>2.083333333333337E-2</v>
      </c>
      <c r="V159" s="22">
        <f t="shared" si="40"/>
        <v>2.083333333333337E-2</v>
      </c>
      <c r="W159" s="24">
        <f t="shared" si="51"/>
        <v>2.083333333333337E-2</v>
      </c>
      <c r="X159" s="21">
        <f t="shared" si="52"/>
        <v>2.083333333333337E-2</v>
      </c>
      <c r="Y159" s="21">
        <f t="shared" si="53"/>
        <v>-2.083333333333337E-2</v>
      </c>
      <c r="Z159" s="21">
        <f t="shared" si="54"/>
        <v>2.083333333333337E-2</v>
      </c>
      <c r="AA159" s="25">
        <f t="shared" si="38"/>
        <v>2.083333333333337E-2</v>
      </c>
    </row>
    <row r="160" spans="2:27">
      <c r="B160" s="219"/>
      <c r="C160" s="217"/>
      <c r="D160" s="94">
        <v>44355</v>
      </c>
      <c r="E160" s="66" t="s">
        <v>39</v>
      </c>
      <c r="F160" s="3">
        <v>0.25</v>
      </c>
      <c r="G160" s="3">
        <v>0.8125</v>
      </c>
      <c r="H160" s="3">
        <v>0</v>
      </c>
      <c r="I160" s="5"/>
      <c r="J160" s="5">
        <f t="shared" si="44"/>
        <v>0</v>
      </c>
      <c r="K160" s="21">
        <f t="shared" si="45"/>
        <v>0.49999999999999994</v>
      </c>
      <c r="L160" s="22">
        <f t="shared" si="55"/>
        <v>0.49999999999999994</v>
      </c>
      <c r="M160" s="22">
        <f t="shared" si="42"/>
        <v>-5.5511151231257827E-17</v>
      </c>
      <c r="N160" s="22">
        <f t="shared" si="46"/>
        <v>0</v>
      </c>
      <c r="O160" s="22">
        <f t="shared" si="47"/>
        <v>0.49999999999999994</v>
      </c>
      <c r="P160" s="22">
        <f t="shared" si="48"/>
        <v>0.49999999999999994</v>
      </c>
      <c r="Q160" s="22">
        <f t="shared" si="49"/>
        <v>0.49999999999999994</v>
      </c>
      <c r="R160" s="23">
        <f t="shared" si="50"/>
        <v>0.49999999999999994</v>
      </c>
      <c r="S160" s="22">
        <f t="shared" si="56"/>
        <v>4.1666666666666685E-2</v>
      </c>
      <c r="T160" s="22">
        <f t="shared" si="39"/>
        <v>4.1666666666666685E-2</v>
      </c>
      <c r="U160" s="21">
        <f t="shared" si="43"/>
        <v>2.083333333333337E-2</v>
      </c>
      <c r="V160" s="22">
        <f t="shared" si="40"/>
        <v>2.083333333333337E-2</v>
      </c>
      <c r="W160" s="24">
        <f t="shared" si="51"/>
        <v>6.2500000000000056E-2</v>
      </c>
      <c r="X160" s="21">
        <f t="shared" si="52"/>
        <v>6.2500000000000056E-2</v>
      </c>
      <c r="Y160" s="21">
        <f t="shared" si="53"/>
        <v>-6.2500000000000056E-2</v>
      </c>
      <c r="Z160" s="21">
        <f t="shared" si="54"/>
        <v>6.2500000000000056E-2</v>
      </c>
      <c r="AA160" s="25">
        <f t="shared" si="38"/>
        <v>6.2500000000000056E-2</v>
      </c>
    </row>
    <row r="161" spans="2:27">
      <c r="B161" s="219"/>
      <c r="C161" s="217"/>
      <c r="D161" s="94">
        <v>44356</v>
      </c>
      <c r="E161" s="66" t="s">
        <v>39</v>
      </c>
      <c r="F161" s="3">
        <v>0.375</v>
      </c>
      <c r="G161" s="3">
        <v>0.8125</v>
      </c>
      <c r="H161" s="3">
        <v>0</v>
      </c>
      <c r="I161" s="5"/>
      <c r="J161" s="5">
        <f t="shared" si="44"/>
        <v>0</v>
      </c>
      <c r="K161" s="21">
        <f t="shared" si="45"/>
        <v>0.41666666666666663</v>
      </c>
      <c r="L161" s="22">
        <f t="shared" si="55"/>
        <v>0.41666666666666663</v>
      </c>
      <c r="M161" s="22">
        <f t="shared" si="42"/>
        <v>-8.333333333333337E-2</v>
      </c>
      <c r="N161" s="22">
        <f t="shared" si="46"/>
        <v>0</v>
      </c>
      <c r="O161" s="22">
        <f t="shared" si="47"/>
        <v>0.41666666666666663</v>
      </c>
      <c r="P161" s="22">
        <f t="shared" si="48"/>
        <v>0.41666666666666663</v>
      </c>
      <c r="Q161" s="22">
        <f t="shared" si="49"/>
        <v>0.41666666666666663</v>
      </c>
      <c r="R161" s="23">
        <f t="shared" si="50"/>
        <v>0.41666666666666663</v>
      </c>
      <c r="S161" s="22">
        <f t="shared" si="56"/>
        <v>-8.3333333333333315E-2</v>
      </c>
      <c r="T161" s="22">
        <f t="shared" si="39"/>
        <v>0</v>
      </c>
      <c r="U161" s="21">
        <f t="shared" si="43"/>
        <v>2.083333333333337E-2</v>
      </c>
      <c r="V161" s="22">
        <f t="shared" si="40"/>
        <v>2.083333333333337E-2</v>
      </c>
      <c r="W161" s="24">
        <f t="shared" si="51"/>
        <v>2.083333333333337E-2</v>
      </c>
      <c r="X161" s="21">
        <f t="shared" si="52"/>
        <v>2.083333333333337E-2</v>
      </c>
      <c r="Y161" s="21">
        <f t="shared" si="53"/>
        <v>-2.083333333333337E-2</v>
      </c>
      <c r="Z161" s="21">
        <f t="shared" si="54"/>
        <v>2.083333333333337E-2</v>
      </c>
      <c r="AA161" s="25">
        <f t="shared" ref="AA161:AA224" si="57">IF(E161=$AC$7,Z161,0)</f>
        <v>2.083333333333337E-2</v>
      </c>
    </row>
    <row r="162" spans="2:27">
      <c r="B162" s="219"/>
      <c r="C162" s="217"/>
      <c r="D162" s="94">
        <v>44357</v>
      </c>
      <c r="E162" s="66" t="s">
        <v>39</v>
      </c>
      <c r="F162" s="3">
        <v>0.33333333333333331</v>
      </c>
      <c r="G162" s="3">
        <v>0.8125</v>
      </c>
      <c r="H162" s="3">
        <v>0</v>
      </c>
      <c r="I162" s="5"/>
      <c r="J162" s="5">
        <f t="shared" si="44"/>
        <v>0</v>
      </c>
      <c r="K162" s="21">
        <f t="shared" si="45"/>
        <v>0.45833333333333331</v>
      </c>
      <c r="L162" s="22">
        <f t="shared" si="55"/>
        <v>0.45833333333333331</v>
      </c>
      <c r="M162" s="22">
        <f t="shared" si="42"/>
        <v>-4.1666666666666685E-2</v>
      </c>
      <c r="N162" s="22">
        <f t="shared" si="46"/>
        <v>0</v>
      </c>
      <c r="O162" s="22">
        <f t="shared" si="47"/>
        <v>0.45833333333333331</v>
      </c>
      <c r="P162" s="22">
        <f t="shared" si="48"/>
        <v>0.45833333333333331</v>
      </c>
      <c r="Q162" s="22">
        <f t="shared" si="49"/>
        <v>0.45833333333333331</v>
      </c>
      <c r="R162" s="23">
        <f t="shared" si="50"/>
        <v>0.45833333333333331</v>
      </c>
      <c r="S162" s="22">
        <f t="shared" si="56"/>
        <v>-4.166666666666663E-2</v>
      </c>
      <c r="T162" s="22">
        <f t="shared" si="39"/>
        <v>0</v>
      </c>
      <c r="U162" s="21">
        <f t="shared" si="43"/>
        <v>2.083333333333337E-2</v>
      </c>
      <c r="V162" s="22">
        <f t="shared" si="40"/>
        <v>2.083333333333337E-2</v>
      </c>
      <c r="W162" s="24">
        <f t="shared" si="51"/>
        <v>2.083333333333337E-2</v>
      </c>
      <c r="X162" s="21">
        <f t="shared" si="52"/>
        <v>2.083333333333337E-2</v>
      </c>
      <c r="Y162" s="21">
        <f t="shared" si="53"/>
        <v>-2.083333333333337E-2</v>
      </c>
      <c r="Z162" s="21">
        <f t="shared" si="54"/>
        <v>2.083333333333337E-2</v>
      </c>
      <c r="AA162" s="25">
        <f t="shared" si="57"/>
        <v>2.083333333333337E-2</v>
      </c>
    </row>
    <row r="163" spans="2:27">
      <c r="B163" s="219"/>
      <c r="C163" s="217"/>
      <c r="D163" s="94">
        <v>44358</v>
      </c>
      <c r="E163" s="66" t="s">
        <v>39</v>
      </c>
      <c r="F163" s="3">
        <v>0.33333333333333331</v>
      </c>
      <c r="G163" s="3">
        <v>0.8125</v>
      </c>
      <c r="H163" s="3">
        <v>0</v>
      </c>
      <c r="I163" s="5"/>
      <c r="J163" s="5">
        <f t="shared" si="44"/>
        <v>0</v>
      </c>
      <c r="K163" s="21">
        <f t="shared" si="45"/>
        <v>0.45833333333333331</v>
      </c>
      <c r="L163" s="22">
        <f t="shared" si="55"/>
        <v>0.45833333333333331</v>
      </c>
      <c r="M163" s="22">
        <f t="shared" si="42"/>
        <v>-4.1666666666666685E-2</v>
      </c>
      <c r="N163" s="22">
        <f t="shared" si="46"/>
        <v>0</v>
      </c>
      <c r="O163" s="22">
        <f t="shared" si="47"/>
        <v>0.45833333333333331</v>
      </c>
      <c r="P163" s="22">
        <f t="shared" si="48"/>
        <v>0.45833333333333331</v>
      </c>
      <c r="Q163" s="22">
        <f t="shared" si="49"/>
        <v>0.45833333333333331</v>
      </c>
      <c r="R163" s="23">
        <f t="shared" si="50"/>
        <v>0.45833333333333331</v>
      </c>
      <c r="S163" s="22">
        <f t="shared" si="56"/>
        <v>-4.166666666666663E-2</v>
      </c>
      <c r="T163" s="22">
        <f t="shared" ref="T163:T226" si="58">IF(S163&lt;0,0,S163)</f>
        <v>0</v>
      </c>
      <c r="U163" s="21">
        <f t="shared" si="43"/>
        <v>2.083333333333337E-2</v>
      </c>
      <c r="V163" s="22">
        <f t="shared" ref="V163:V226" si="59">IF(U163&lt;0,0,U163)</f>
        <v>2.083333333333337E-2</v>
      </c>
      <c r="W163" s="24">
        <f t="shared" si="51"/>
        <v>2.083333333333337E-2</v>
      </c>
      <c r="X163" s="21">
        <f t="shared" si="52"/>
        <v>2.083333333333337E-2</v>
      </c>
      <c r="Y163" s="21">
        <f t="shared" si="53"/>
        <v>-2.083333333333337E-2</v>
      </c>
      <c r="Z163" s="21">
        <f t="shared" si="54"/>
        <v>2.083333333333337E-2</v>
      </c>
      <c r="AA163" s="25">
        <f t="shared" si="57"/>
        <v>2.083333333333337E-2</v>
      </c>
    </row>
    <row r="164" spans="2:27">
      <c r="B164" s="219"/>
      <c r="C164" s="217"/>
      <c r="D164" s="93">
        <v>44359</v>
      </c>
      <c r="E164" s="66" t="s">
        <v>39</v>
      </c>
      <c r="F164" s="3">
        <v>0.20833333333333334</v>
      </c>
      <c r="G164" s="3">
        <v>0.8125</v>
      </c>
      <c r="H164" s="3">
        <v>0</v>
      </c>
      <c r="I164" s="5">
        <f t="shared" ref="I164:I221" si="60">(O164+X164)</f>
        <v>0.60416666666666663</v>
      </c>
      <c r="J164" s="5">
        <f t="shared" si="44"/>
        <v>0.60416666666666663</v>
      </c>
      <c r="K164" s="21">
        <f t="shared" si="45"/>
        <v>0.49999999999999989</v>
      </c>
      <c r="L164" s="22">
        <f t="shared" si="55"/>
        <v>0.49999999999999989</v>
      </c>
      <c r="M164" s="22">
        <f t="shared" si="42"/>
        <v>-1.1102230246251565E-16</v>
      </c>
      <c r="N164" s="22">
        <f t="shared" si="46"/>
        <v>0</v>
      </c>
      <c r="O164" s="22">
        <f t="shared" si="47"/>
        <v>0.49999999999999989</v>
      </c>
      <c r="P164" s="22">
        <f t="shared" si="48"/>
        <v>-0.10416666666666674</v>
      </c>
      <c r="Q164" s="22">
        <f t="shared" si="49"/>
        <v>0</v>
      </c>
      <c r="R164" s="23">
        <f t="shared" si="50"/>
        <v>0</v>
      </c>
      <c r="S164" s="22">
        <f t="shared" si="56"/>
        <v>8.3333333333333343E-2</v>
      </c>
      <c r="T164" s="22">
        <f t="shared" si="58"/>
        <v>8.3333333333333343E-2</v>
      </c>
      <c r="U164" s="21">
        <f t="shared" si="43"/>
        <v>2.083333333333337E-2</v>
      </c>
      <c r="V164" s="22">
        <f t="shared" si="59"/>
        <v>2.083333333333337E-2</v>
      </c>
      <c r="W164" s="24">
        <f t="shared" si="51"/>
        <v>0.10416666666666671</v>
      </c>
      <c r="X164" s="21">
        <f t="shared" si="52"/>
        <v>0.10416666666666671</v>
      </c>
      <c r="Y164" s="21">
        <f t="shared" si="53"/>
        <v>0.49999999999999989</v>
      </c>
      <c r="Z164" s="21">
        <f t="shared" si="54"/>
        <v>0.49999999999999989</v>
      </c>
      <c r="AA164" s="25">
        <f t="shared" si="57"/>
        <v>0.49999999999999989</v>
      </c>
    </row>
    <row r="165" spans="2:27">
      <c r="B165" s="219"/>
      <c r="C165" s="217"/>
      <c r="D165" s="93">
        <v>44360</v>
      </c>
      <c r="E165" s="66" t="s">
        <v>39</v>
      </c>
      <c r="F165" s="3">
        <v>0.33333333333333331</v>
      </c>
      <c r="G165" s="3">
        <v>0.8125</v>
      </c>
      <c r="H165" s="3">
        <v>0</v>
      </c>
      <c r="I165" s="5">
        <f t="shared" si="60"/>
        <v>0.47916666666666669</v>
      </c>
      <c r="J165" s="5">
        <f t="shared" si="44"/>
        <v>0.47916666666666669</v>
      </c>
      <c r="K165" s="21">
        <f t="shared" si="45"/>
        <v>0.45833333333333331</v>
      </c>
      <c r="L165" s="22">
        <f t="shared" si="55"/>
        <v>0.45833333333333331</v>
      </c>
      <c r="M165" s="22">
        <f t="shared" si="42"/>
        <v>-4.1666666666666685E-2</v>
      </c>
      <c r="N165" s="22">
        <f t="shared" si="46"/>
        <v>0</v>
      </c>
      <c r="O165" s="22">
        <f t="shared" si="47"/>
        <v>0.45833333333333331</v>
      </c>
      <c r="P165" s="22">
        <f t="shared" si="48"/>
        <v>-2.083333333333337E-2</v>
      </c>
      <c r="Q165" s="22">
        <f t="shared" si="49"/>
        <v>0</v>
      </c>
      <c r="R165" s="23">
        <f t="shared" si="50"/>
        <v>0</v>
      </c>
      <c r="S165" s="22">
        <f t="shared" si="56"/>
        <v>-4.166666666666663E-2</v>
      </c>
      <c r="T165" s="22">
        <f t="shared" si="58"/>
        <v>0</v>
      </c>
      <c r="U165" s="21">
        <f t="shared" si="43"/>
        <v>2.083333333333337E-2</v>
      </c>
      <c r="V165" s="22">
        <f t="shared" si="59"/>
        <v>2.083333333333337E-2</v>
      </c>
      <c r="W165" s="24">
        <f t="shared" si="51"/>
        <v>2.083333333333337E-2</v>
      </c>
      <c r="X165" s="21">
        <f t="shared" si="52"/>
        <v>2.083333333333337E-2</v>
      </c>
      <c r="Y165" s="21">
        <f t="shared" si="53"/>
        <v>0.45833333333333331</v>
      </c>
      <c r="Z165" s="21">
        <f t="shared" si="54"/>
        <v>0.45833333333333331</v>
      </c>
      <c r="AA165" s="25">
        <f t="shared" si="57"/>
        <v>0.45833333333333331</v>
      </c>
    </row>
    <row r="166" spans="2:27">
      <c r="B166" s="219"/>
      <c r="C166" s="217"/>
      <c r="D166" s="94">
        <v>44361</v>
      </c>
      <c r="E166" s="66" t="s">
        <v>39</v>
      </c>
      <c r="F166" s="3">
        <v>0.33333333333333331</v>
      </c>
      <c r="G166" s="3">
        <v>0.8125</v>
      </c>
      <c r="H166" s="3">
        <v>0</v>
      </c>
      <c r="I166" s="5"/>
      <c r="J166" s="5">
        <f t="shared" si="44"/>
        <v>0</v>
      </c>
      <c r="K166" s="21">
        <f t="shared" si="45"/>
        <v>0.45833333333333331</v>
      </c>
      <c r="L166" s="22">
        <f t="shared" si="55"/>
        <v>0.45833333333333331</v>
      </c>
      <c r="M166" s="22">
        <f t="shared" si="42"/>
        <v>-4.1666666666666685E-2</v>
      </c>
      <c r="N166" s="22">
        <f t="shared" si="46"/>
        <v>0</v>
      </c>
      <c r="O166" s="22">
        <f t="shared" si="47"/>
        <v>0.45833333333333331</v>
      </c>
      <c r="P166" s="22">
        <f t="shared" si="48"/>
        <v>0.45833333333333331</v>
      </c>
      <c r="Q166" s="22">
        <f t="shared" si="49"/>
        <v>0.45833333333333331</v>
      </c>
      <c r="R166" s="23">
        <f t="shared" si="50"/>
        <v>0.45833333333333331</v>
      </c>
      <c r="S166" s="22">
        <f t="shared" si="56"/>
        <v>-4.166666666666663E-2</v>
      </c>
      <c r="T166" s="22">
        <f t="shared" si="58"/>
        <v>0</v>
      </c>
      <c r="U166" s="21">
        <f t="shared" si="43"/>
        <v>2.083333333333337E-2</v>
      </c>
      <c r="V166" s="22">
        <f t="shared" si="59"/>
        <v>2.083333333333337E-2</v>
      </c>
      <c r="W166" s="24">
        <f t="shared" si="51"/>
        <v>2.083333333333337E-2</v>
      </c>
      <c r="X166" s="21">
        <f t="shared" si="52"/>
        <v>2.083333333333337E-2</v>
      </c>
      <c r="Y166" s="21">
        <f t="shared" si="53"/>
        <v>-2.083333333333337E-2</v>
      </c>
      <c r="Z166" s="21">
        <f t="shared" si="54"/>
        <v>2.083333333333337E-2</v>
      </c>
      <c r="AA166" s="25">
        <f t="shared" si="57"/>
        <v>2.083333333333337E-2</v>
      </c>
    </row>
    <row r="167" spans="2:27">
      <c r="B167" s="219"/>
      <c r="C167" s="217"/>
      <c r="D167" s="94">
        <v>44362</v>
      </c>
      <c r="E167" s="66" t="s">
        <v>39</v>
      </c>
      <c r="F167" s="3">
        <v>0.25</v>
      </c>
      <c r="G167" s="3">
        <v>0.8125</v>
      </c>
      <c r="H167" s="3">
        <v>0</v>
      </c>
      <c r="I167" s="5"/>
      <c r="J167" s="5">
        <f t="shared" si="44"/>
        <v>0</v>
      </c>
      <c r="K167" s="21">
        <f t="shared" si="45"/>
        <v>0.49999999999999994</v>
      </c>
      <c r="L167" s="22">
        <f t="shared" si="55"/>
        <v>0.49999999999999994</v>
      </c>
      <c r="M167" s="22">
        <f t="shared" si="42"/>
        <v>-5.5511151231257827E-17</v>
      </c>
      <c r="N167" s="22">
        <f t="shared" si="46"/>
        <v>0</v>
      </c>
      <c r="O167" s="22">
        <f t="shared" si="47"/>
        <v>0.49999999999999994</v>
      </c>
      <c r="P167" s="22">
        <f t="shared" si="48"/>
        <v>0.49999999999999994</v>
      </c>
      <c r="Q167" s="22">
        <f t="shared" si="49"/>
        <v>0.49999999999999994</v>
      </c>
      <c r="R167" s="23">
        <f t="shared" si="50"/>
        <v>0.49999999999999994</v>
      </c>
      <c r="S167" s="22">
        <f t="shared" si="56"/>
        <v>4.1666666666666685E-2</v>
      </c>
      <c r="T167" s="22">
        <f t="shared" si="58"/>
        <v>4.1666666666666685E-2</v>
      </c>
      <c r="U167" s="21">
        <f t="shared" si="43"/>
        <v>2.083333333333337E-2</v>
      </c>
      <c r="V167" s="22">
        <f t="shared" si="59"/>
        <v>2.083333333333337E-2</v>
      </c>
      <c r="W167" s="24">
        <f t="shared" si="51"/>
        <v>6.2500000000000056E-2</v>
      </c>
      <c r="X167" s="21">
        <f t="shared" si="52"/>
        <v>6.2500000000000056E-2</v>
      </c>
      <c r="Y167" s="21">
        <f t="shared" si="53"/>
        <v>-6.2500000000000056E-2</v>
      </c>
      <c r="Z167" s="21">
        <f t="shared" si="54"/>
        <v>6.2500000000000056E-2</v>
      </c>
      <c r="AA167" s="25">
        <f t="shared" si="57"/>
        <v>6.2500000000000056E-2</v>
      </c>
    </row>
    <row r="168" spans="2:27">
      <c r="B168" s="219"/>
      <c r="C168" s="217"/>
      <c r="D168" s="94">
        <v>44363</v>
      </c>
      <c r="E168" s="66" t="s">
        <v>39</v>
      </c>
      <c r="F168" s="3">
        <v>0.33333333333333331</v>
      </c>
      <c r="G168" s="3">
        <v>0.8125</v>
      </c>
      <c r="H168" s="3">
        <v>0</v>
      </c>
      <c r="I168" s="5"/>
      <c r="J168" s="5">
        <f t="shared" si="44"/>
        <v>0</v>
      </c>
      <c r="K168" s="21">
        <f t="shared" si="45"/>
        <v>0.45833333333333331</v>
      </c>
      <c r="L168" s="22">
        <f t="shared" si="55"/>
        <v>0.45833333333333331</v>
      </c>
      <c r="M168" s="22">
        <f t="shared" si="42"/>
        <v>-4.1666666666666685E-2</v>
      </c>
      <c r="N168" s="22">
        <f t="shared" si="46"/>
        <v>0</v>
      </c>
      <c r="O168" s="22">
        <f t="shared" si="47"/>
        <v>0.45833333333333331</v>
      </c>
      <c r="P168" s="22">
        <f t="shared" si="48"/>
        <v>0.45833333333333331</v>
      </c>
      <c r="Q168" s="22">
        <f t="shared" si="49"/>
        <v>0.45833333333333331</v>
      </c>
      <c r="R168" s="23">
        <f t="shared" si="50"/>
        <v>0.45833333333333331</v>
      </c>
      <c r="S168" s="22">
        <f t="shared" si="56"/>
        <v>-4.166666666666663E-2</v>
      </c>
      <c r="T168" s="22">
        <f t="shared" si="58"/>
        <v>0</v>
      </c>
      <c r="U168" s="21">
        <f t="shared" si="43"/>
        <v>2.083333333333337E-2</v>
      </c>
      <c r="V168" s="22">
        <f t="shared" si="59"/>
        <v>2.083333333333337E-2</v>
      </c>
      <c r="W168" s="24">
        <f t="shared" si="51"/>
        <v>2.083333333333337E-2</v>
      </c>
      <c r="X168" s="21">
        <f t="shared" si="52"/>
        <v>2.083333333333337E-2</v>
      </c>
      <c r="Y168" s="21">
        <f t="shared" si="53"/>
        <v>-2.083333333333337E-2</v>
      </c>
      <c r="Z168" s="21">
        <f t="shared" si="54"/>
        <v>2.083333333333337E-2</v>
      </c>
      <c r="AA168" s="25">
        <f t="shared" si="57"/>
        <v>2.083333333333337E-2</v>
      </c>
    </row>
    <row r="169" spans="2:27">
      <c r="B169" s="219"/>
      <c r="C169" s="217"/>
      <c r="D169" s="94">
        <v>44364</v>
      </c>
      <c r="E169" s="66" t="s">
        <v>39</v>
      </c>
      <c r="F169" s="3">
        <v>0.33333333333333331</v>
      </c>
      <c r="G169" s="3">
        <v>0.8125</v>
      </c>
      <c r="H169" s="3">
        <v>0</v>
      </c>
      <c r="I169" s="5"/>
      <c r="J169" s="5">
        <f t="shared" si="44"/>
        <v>0</v>
      </c>
      <c r="K169" s="21">
        <f t="shared" si="45"/>
        <v>0.45833333333333331</v>
      </c>
      <c r="L169" s="22">
        <f t="shared" si="55"/>
        <v>0.45833333333333331</v>
      </c>
      <c r="M169" s="22">
        <f t="shared" si="42"/>
        <v>-4.1666666666666685E-2</v>
      </c>
      <c r="N169" s="22">
        <f t="shared" si="46"/>
        <v>0</v>
      </c>
      <c r="O169" s="22">
        <f t="shared" si="47"/>
        <v>0.45833333333333331</v>
      </c>
      <c r="P169" s="22">
        <f t="shared" si="48"/>
        <v>0.45833333333333331</v>
      </c>
      <c r="Q169" s="22">
        <f t="shared" si="49"/>
        <v>0.45833333333333331</v>
      </c>
      <c r="R169" s="23">
        <f t="shared" si="50"/>
        <v>0.45833333333333331</v>
      </c>
      <c r="S169" s="22">
        <f t="shared" si="56"/>
        <v>-4.166666666666663E-2</v>
      </c>
      <c r="T169" s="22">
        <f t="shared" si="58"/>
        <v>0</v>
      </c>
      <c r="U169" s="21">
        <f t="shared" si="43"/>
        <v>2.083333333333337E-2</v>
      </c>
      <c r="V169" s="22">
        <f t="shared" si="59"/>
        <v>2.083333333333337E-2</v>
      </c>
      <c r="W169" s="24">
        <f t="shared" si="51"/>
        <v>2.083333333333337E-2</v>
      </c>
      <c r="X169" s="21">
        <f t="shared" si="52"/>
        <v>2.083333333333337E-2</v>
      </c>
      <c r="Y169" s="21">
        <f t="shared" si="53"/>
        <v>-2.083333333333337E-2</v>
      </c>
      <c r="Z169" s="21">
        <f t="shared" si="54"/>
        <v>2.083333333333337E-2</v>
      </c>
      <c r="AA169" s="25">
        <f t="shared" si="57"/>
        <v>2.083333333333337E-2</v>
      </c>
    </row>
    <row r="170" spans="2:27">
      <c r="B170" s="220"/>
      <c r="C170" s="217"/>
      <c r="D170" s="94">
        <v>44365</v>
      </c>
      <c r="E170" s="66" t="s">
        <v>39</v>
      </c>
      <c r="F170" s="3">
        <v>0.33333333333333331</v>
      </c>
      <c r="G170" s="3">
        <v>0.8125</v>
      </c>
      <c r="H170" s="3">
        <v>0</v>
      </c>
      <c r="I170" s="5"/>
      <c r="J170" s="5">
        <f t="shared" si="44"/>
        <v>0</v>
      </c>
      <c r="K170" s="21">
        <f t="shared" si="45"/>
        <v>0.45833333333333331</v>
      </c>
      <c r="L170" s="22">
        <f t="shared" si="55"/>
        <v>0.45833333333333331</v>
      </c>
      <c r="M170" s="22">
        <f t="shared" si="42"/>
        <v>-4.1666666666666685E-2</v>
      </c>
      <c r="N170" s="22">
        <f t="shared" si="46"/>
        <v>0</v>
      </c>
      <c r="O170" s="22">
        <f t="shared" si="47"/>
        <v>0.45833333333333331</v>
      </c>
      <c r="P170" s="22">
        <f t="shared" si="48"/>
        <v>0.45833333333333331</v>
      </c>
      <c r="Q170" s="22">
        <f t="shared" si="49"/>
        <v>0.45833333333333331</v>
      </c>
      <c r="R170" s="23">
        <f t="shared" si="50"/>
        <v>0.45833333333333331</v>
      </c>
      <c r="S170" s="22">
        <f t="shared" si="56"/>
        <v>-4.166666666666663E-2</v>
      </c>
      <c r="T170" s="22">
        <f t="shared" si="58"/>
        <v>0</v>
      </c>
      <c r="U170" s="21">
        <f t="shared" si="43"/>
        <v>2.083333333333337E-2</v>
      </c>
      <c r="V170" s="22">
        <f t="shared" si="59"/>
        <v>2.083333333333337E-2</v>
      </c>
      <c r="W170" s="24">
        <f t="shared" si="51"/>
        <v>2.083333333333337E-2</v>
      </c>
      <c r="X170" s="21">
        <f t="shared" si="52"/>
        <v>2.083333333333337E-2</v>
      </c>
      <c r="Y170" s="21">
        <f t="shared" si="53"/>
        <v>-2.083333333333337E-2</v>
      </c>
      <c r="Z170" s="21">
        <f t="shared" si="54"/>
        <v>2.083333333333337E-2</v>
      </c>
      <c r="AA170" s="25">
        <f t="shared" si="57"/>
        <v>2.083333333333337E-2</v>
      </c>
    </row>
    <row r="171" spans="2:27">
      <c r="B171" s="91" t="s">
        <v>9</v>
      </c>
      <c r="C171" s="217"/>
      <c r="D171" s="93">
        <v>44366</v>
      </c>
      <c r="E171" s="66" t="s">
        <v>39</v>
      </c>
      <c r="F171" s="3">
        <v>0.33333333333333331</v>
      </c>
      <c r="G171" s="3">
        <v>0.8125</v>
      </c>
      <c r="H171" s="3">
        <v>0</v>
      </c>
      <c r="I171" s="5">
        <f t="shared" si="60"/>
        <v>0.47916666666666669</v>
      </c>
      <c r="J171" s="5">
        <f t="shared" si="44"/>
        <v>0.47916666666666669</v>
      </c>
      <c r="K171" s="21">
        <f t="shared" si="45"/>
        <v>0.45833333333333331</v>
      </c>
      <c r="L171" s="22">
        <f t="shared" si="55"/>
        <v>0.45833333333333331</v>
      </c>
      <c r="M171" s="22">
        <f t="shared" si="42"/>
        <v>-4.1666666666666685E-2</v>
      </c>
      <c r="N171" s="22">
        <f t="shared" si="46"/>
        <v>0</v>
      </c>
      <c r="O171" s="22">
        <f t="shared" si="47"/>
        <v>0.45833333333333331</v>
      </c>
      <c r="P171" s="22">
        <f t="shared" si="48"/>
        <v>-2.083333333333337E-2</v>
      </c>
      <c r="Q171" s="22">
        <f t="shared" si="49"/>
        <v>0</v>
      </c>
      <c r="R171" s="23">
        <f t="shared" si="50"/>
        <v>0</v>
      </c>
      <c r="S171" s="22">
        <f t="shared" si="56"/>
        <v>-4.166666666666663E-2</v>
      </c>
      <c r="T171" s="22">
        <f t="shared" si="58"/>
        <v>0</v>
      </c>
      <c r="U171" s="21">
        <f t="shared" si="43"/>
        <v>2.083333333333337E-2</v>
      </c>
      <c r="V171" s="22">
        <f t="shared" si="59"/>
        <v>2.083333333333337E-2</v>
      </c>
      <c r="W171" s="24">
        <f t="shared" si="51"/>
        <v>2.083333333333337E-2</v>
      </c>
      <c r="X171" s="21">
        <f t="shared" si="52"/>
        <v>2.083333333333337E-2</v>
      </c>
      <c r="Y171" s="21">
        <f t="shared" si="53"/>
        <v>0.45833333333333331</v>
      </c>
      <c r="Z171" s="21">
        <f t="shared" si="54"/>
        <v>0.45833333333333331</v>
      </c>
      <c r="AA171" s="25">
        <f t="shared" si="57"/>
        <v>0.45833333333333331</v>
      </c>
    </row>
    <row r="172" spans="2:27">
      <c r="B172" s="218">
        <f>SUM(AA153:AA182)</f>
        <v>3.8125000000000027</v>
      </c>
      <c r="C172" s="217"/>
      <c r="D172" s="93">
        <v>44367</v>
      </c>
      <c r="E172" s="66" t="s">
        <v>39</v>
      </c>
      <c r="F172" s="3">
        <v>0.33333333333333331</v>
      </c>
      <c r="G172" s="3">
        <v>0.8125</v>
      </c>
      <c r="H172" s="3">
        <v>0</v>
      </c>
      <c r="I172" s="5">
        <f t="shared" si="60"/>
        <v>0.47916666666666669</v>
      </c>
      <c r="J172" s="5">
        <f t="shared" si="44"/>
        <v>0.47916666666666669</v>
      </c>
      <c r="K172" s="21">
        <f t="shared" si="45"/>
        <v>0.45833333333333331</v>
      </c>
      <c r="L172" s="22">
        <f t="shared" si="55"/>
        <v>0.45833333333333331</v>
      </c>
      <c r="M172" s="22">
        <f t="shared" si="42"/>
        <v>-4.1666666666666685E-2</v>
      </c>
      <c r="N172" s="22">
        <f t="shared" si="46"/>
        <v>0</v>
      </c>
      <c r="O172" s="22">
        <f t="shared" si="47"/>
        <v>0.45833333333333331</v>
      </c>
      <c r="P172" s="22">
        <f t="shared" si="48"/>
        <v>-2.083333333333337E-2</v>
      </c>
      <c r="Q172" s="22">
        <f t="shared" si="49"/>
        <v>0</v>
      </c>
      <c r="R172" s="23">
        <f t="shared" si="50"/>
        <v>0</v>
      </c>
      <c r="S172" s="22">
        <f t="shared" si="56"/>
        <v>-4.166666666666663E-2</v>
      </c>
      <c r="T172" s="22">
        <f t="shared" si="58"/>
        <v>0</v>
      </c>
      <c r="U172" s="21">
        <f t="shared" si="43"/>
        <v>2.083333333333337E-2</v>
      </c>
      <c r="V172" s="22">
        <f t="shared" si="59"/>
        <v>2.083333333333337E-2</v>
      </c>
      <c r="W172" s="24">
        <f t="shared" si="51"/>
        <v>2.083333333333337E-2</v>
      </c>
      <c r="X172" s="21">
        <f t="shared" si="52"/>
        <v>2.083333333333337E-2</v>
      </c>
      <c r="Y172" s="21">
        <f t="shared" si="53"/>
        <v>0.45833333333333331</v>
      </c>
      <c r="Z172" s="21">
        <f t="shared" si="54"/>
        <v>0.45833333333333331</v>
      </c>
      <c r="AA172" s="25">
        <f t="shared" si="57"/>
        <v>0.45833333333333331</v>
      </c>
    </row>
    <row r="173" spans="2:27">
      <c r="B173" s="219"/>
      <c r="C173" s="217"/>
      <c r="D173" s="94">
        <v>44368</v>
      </c>
      <c r="E173" s="66" t="s">
        <v>39</v>
      </c>
      <c r="F173" s="3">
        <v>0.33333333333333331</v>
      </c>
      <c r="G173" s="3">
        <v>0.8125</v>
      </c>
      <c r="H173" s="3">
        <v>0</v>
      </c>
      <c r="I173" s="5"/>
      <c r="J173" s="5">
        <f t="shared" si="44"/>
        <v>0</v>
      </c>
      <c r="K173" s="21">
        <f t="shared" si="45"/>
        <v>0.45833333333333331</v>
      </c>
      <c r="L173" s="22">
        <f t="shared" si="55"/>
        <v>0.45833333333333331</v>
      </c>
      <c r="M173" s="22">
        <f t="shared" si="42"/>
        <v>-4.1666666666666685E-2</v>
      </c>
      <c r="N173" s="22">
        <f t="shared" si="46"/>
        <v>0</v>
      </c>
      <c r="O173" s="22">
        <f t="shared" si="47"/>
        <v>0.45833333333333331</v>
      </c>
      <c r="P173" s="22">
        <f t="shared" si="48"/>
        <v>0.45833333333333331</v>
      </c>
      <c r="Q173" s="22">
        <f t="shared" si="49"/>
        <v>0.45833333333333331</v>
      </c>
      <c r="R173" s="23">
        <f t="shared" si="50"/>
        <v>0.45833333333333331</v>
      </c>
      <c r="S173" s="22">
        <f t="shared" si="56"/>
        <v>-4.166666666666663E-2</v>
      </c>
      <c r="T173" s="22">
        <f t="shared" si="58"/>
        <v>0</v>
      </c>
      <c r="U173" s="21">
        <f t="shared" si="43"/>
        <v>2.083333333333337E-2</v>
      </c>
      <c r="V173" s="22">
        <f t="shared" si="59"/>
        <v>2.083333333333337E-2</v>
      </c>
      <c r="W173" s="24">
        <f t="shared" si="51"/>
        <v>2.083333333333337E-2</v>
      </c>
      <c r="X173" s="21">
        <f t="shared" si="52"/>
        <v>2.083333333333337E-2</v>
      </c>
      <c r="Y173" s="21">
        <f t="shared" si="53"/>
        <v>-2.083333333333337E-2</v>
      </c>
      <c r="Z173" s="21">
        <f t="shared" si="54"/>
        <v>2.083333333333337E-2</v>
      </c>
      <c r="AA173" s="25">
        <f t="shared" si="57"/>
        <v>2.083333333333337E-2</v>
      </c>
    </row>
    <row r="174" spans="2:27">
      <c r="B174" s="219"/>
      <c r="C174" s="217"/>
      <c r="D174" s="94">
        <v>44369</v>
      </c>
      <c r="E174" s="66" t="s">
        <v>39</v>
      </c>
      <c r="F174" s="3">
        <v>0.25</v>
      </c>
      <c r="G174" s="3">
        <v>0.8125</v>
      </c>
      <c r="H174" s="3">
        <v>0</v>
      </c>
      <c r="I174" s="5"/>
      <c r="J174" s="5">
        <f t="shared" si="44"/>
        <v>0</v>
      </c>
      <c r="K174" s="21">
        <f t="shared" si="45"/>
        <v>0.49999999999999994</v>
      </c>
      <c r="L174" s="22">
        <f t="shared" si="55"/>
        <v>0.49999999999999994</v>
      </c>
      <c r="M174" s="22">
        <f t="shared" si="42"/>
        <v>-5.5511151231257827E-17</v>
      </c>
      <c r="N174" s="22">
        <f t="shared" si="46"/>
        <v>0</v>
      </c>
      <c r="O174" s="22">
        <f t="shared" si="47"/>
        <v>0.49999999999999994</v>
      </c>
      <c r="P174" s="22">
        <f t="shared" si="48"/>
        <v>0.49999999999999994</v>
      </c>
      <c r="Q174" s="22">
        <f t="shared" si="49"/>
        <v>0.49999999999999994</v>
      </c>
      <c r="R174" s="23">
        <f t="shared" si="50"/>
        <v>0.49999999999999994</v>
      </c>
      <c r="S174" s="22">
        <f t="shared" si="56"/>
        <v>4.1666666666666685E-2</v>
      </c>
      <c r="T174" s="22">
        <f t="shared" si="58"/>
        <v>4.1666666666666685E-2</v>
      </c>
      <c r="U174" s="21">
        <f t="shared" si="43"/>
        <v>2.083333333333337E-2</v>
      </c>
      <c r="V174" s="22">
        <f t="shared" si="59"/>
        <v>2.083333333333337E-2</v>
      </c>
      <c r="W174" s="24">
        <f t="shared" si="51"/>
        <v>6.2500000000000056E-2</v>
      </c>
      <c r="X174" s="21">
        <f t="shared" si="52"/>
        <v>6.2500000000000056E-2</v>
      </c>
      <c r="Y174" s="21">
        <f t="shared" si="53"/>
        <v>-6.2500000000000056E-2</v>
      </c>
      <c r="Z174" s="21">
        <f t="shared" si="54"/>
        <v>6.2500000000000056E-2</v>
      </c>
      <c r="AA174" s="25">
        <f t="shared" si="57"/>
        <v>6.2500000000000056E-2</v>
      </c>
    </row>
    <row r="175" spans="2:27">
      <c r="B175" s="219"/>
      <c r="C175" s="217"/>
      <c r="D175" s="94">
        <v>44370</v>
      </c>
      <c r="E175" s="66" t="s">
        <v>39</v>
      </c>
      <c r="F175" s="3">
        <v>0.33333333333333331</v>
      </c>
      <c r="G175" s="3">
        <v>0.8125</v>
      </c>
      <c r="H175" s="3">
        <v>0</v>
      </c>
      <c r="I175" s="5"/>
      <c r="J175" s="5">
        <f t="shared" si="44"/>
        <v>0</v>
      </c>
      <c r="K175" s="21">
        <f t="shared" si="45"/>
        <v>0.45833333333333331</v>
      </c>
      <c r="L175" s="22">
        <f t="shared" si="55"/>
        <v>0.45833333333333331</v>
      </c>
      <c r="M175" s="22">
        <f t="shared" ref="M175:M238" si="61">(L175-$AB$7)</f>
        <v>-4.1666666666666685E-2</v>
      </c>
      <c r="N175" s="22">
        <f t="shared" si="46"/>
        <v>0</v>
      </c>
      <c r="O175" s="22">
        <f t="shared" si="47"/>
        <v>0.45833333333333331</v>
      </c>
      <c r="P175" s="22">
        <f t="shared" si="48"/>
        <v>0.45833333333333331</v>
      </c>
      <c r="Q175" s="22">
        <f t="shared" si="49"/>
        <v>0.45833333333333331</v>
      </c>
      <c r="R175" s="23">
        <f t="shared" si="50"/>
        <v>0.45833333333333331</v>
      </c>
      <c r="S175" s="22">
        <f t="shared" si="56"/>
        <v>-4.166666666666663E-2</v>
      </c>
      <c r="T175" s="22">
        <f t="shared" si="58"/>
        <v>0</v>
      </c>
      <c r="U175" s="21">
        <f t="shared" ref="U175:U238" si="62">(G175-$AC$5)</f>
        <v>2.083333333333337E-2</v>
      </c>
      <c r="V175" s="22">
        <f t="shared" si="59"/>
        <v>2.083333333333337E-2</v>
      </c>
      <c r="W175" s="24">
        <f t="shared" si="51"/>
        <v>2.083333333333337E-2</v>
      </c>
      <c r="X175" s="21">
        <f t="shared" si="52"/>
        <v>2.083333333333337E-2</v>
      </c>
      <c r="Y175" s="21">
        <f t="shared" si="53"/>
        <v>-2.083333333333337E-2</v>
      </c>
      <c r="Z175" s="21">
        <f t="shared" si="54"/>
        <v>2.083333333333337E-2</v>
      </c>
      <c r="AA175" s="25">
        <f t="shared" si="57"/>
        <v>2.083333333333337E-2</v>
      </c>
    </row>
    <row r="176" spans="2:27">
      <c r="B176" s="219"/>
      <c r="C176" s="217"/>
      <c r="D176" s="94">
        <v>44371</v>
      </c>
      <c r="E176" s="66" t="s">
        <v>39</v>
      </c>
      <c r="F176" s="3">
        <v>0.33333333333333331</v>
      </c>
      <c r="G176" s="3">
        <v>0.8125</v>
      </c>
      <c r="H176" s="3">
        <v>0</v>
      </c>
      <c r="I176" s="5"/>
      <c r="J176" s="5">
        <f t="shared" ref="J176:J239" si="63">IF(I176&lt;0,0,I176)</f>
        <v>0</v>
      </c>
      <c r="K176" s="21">
        <f t="shared" ref="K176:K239" si="64">(G176-F176)-W176</f>
        <v>0.45833333333333331</v>
      </c>
      <c r="L176" s="22">
        <f t="shared" si="55"/>
        <v>0.45833333333333331</v>
      </c>
      <c r="M176" s="22">
        <f t="shared" si="61"/>
        <v>-4.1666666666666685E-2</v>
      </c>
      <c r="N176" s="22">
        <f t="shared" ref="N176:N239" si="65">IF(M176&lt;0,0,M176)</f>
        <v>0</v>
      </c>
      <c r="O176" s="22">
        <f t="shared" ref="O176:O239" si="66">(L176-N176)-H176</f>
        <v>0.45833333333333331</v>
      </c>
      <c r="P176" s="22">
        <f t="shared" ref="P176:P239" si="67">O176-J176</f>
        <v>0.45833333333333331</v>
      </c>
      <c r="Q176" s="22">
        <f t="shared" ref="Q176:Q239" si="68">IF(P176&lt;0,0,P176)</f>
        <v>0.45833333333333331</v>
      </c>
      <c r="R176" s="23">
        <f t="shared" ref="R176:R239" si="69">IF(E176=$AC$7,Q176,0)</f>
        <v>0.45833333333333331</v>
      </c>
      <c r="S176" s="22">
        <f t="shared" si="56"/>
        <v>-4.166666666666663E-2</v>
      </c>
      <c r="T176" s="22">
        <f t="shared" si="58"/>
        <v>0</v>
      </c>
      <c r="U176" s="21">
        <f t="shared" si="62"/>
        <v>2.083333333333337E-2</v>
      </c>
      <c r="V176" s="22">
        <f t="shared" si="59"/>
        <v>2.083333333333337E-2</v>
      </c>
      <c r="W176" s="24">
        <f t="shared" ref="W176:W239" si="70">T176+V176</f>
        <v>2.083333333333337E-2</v>
      </c>
      <c r="X176" s="21">
        <f t="shared" ref="X176:X239" si="71">W176+N176</f>
        <v>2.083333333333337E-2</v>
      </c>
      <c r="Y176" s="21">
        <f t="shared" ref="Y176:Y239" si="72">J176-(T176+V176)</f>
        <v>-2.083333333333337E-2</v>
      </c>
      <c r="Z176" s="21">
        <f t="shared" ref="Z176:Z239" si="73">IF(Y176&lt;0,X176,Y176)</f>
        <v>2.083333333333337E-2</v>
      </c>
      <c r="AA176" s="25">
        <f t="shared" si="57"/>
        <v>2.083333333333337E-2</v>
      </c>
    </row>
    <row r="177" spans="2:27">
      <c r="B177" s="219"/>
      <c r="C177" s="217"/>
      <c r="D177" s="94">
        <v>44372</v>
      </c>
      <c r="E177" s="66" t="s">
        <v>39</v>
      </c>
      <c r="F177" s="3">
        <v>0.33333333333333331</v>
      </c>
      <c r="G177" s="3">
        <v>0.8125</v>
      </c>
      <c r="H177" s="3">
        <v>0</v>
      </c>
      <c r="I177" s="5"/>
      <c r="J177" s="5">
        <f t="shared" si="63"/>
        <v>0</v>
      </c>
      <c r="K177" s="21">
        <f t="shared" si="64"/>
        <v>0.45833333333333331</v>
      </c>
      <c r="L177" s="22">
        <f t="shared" si="55"/>
        <v>0.45833333333333331</v>
      </c>
      <c r="M177" s="22">
        <f t="shared" si="61"/>
        <v>-4.1666666666666685E-2</v>
      </c>
      <c r="N177" s="22">
        <f t="shared" si="65"/>
        <v>0</v>
      </c>
      <c r="O177" s="22">
        <f t="shared" si="66"/>
        <v>0.45833333333333331</v>
      </c>
      <c r="P177" s="22">
        <f t="shared" si="67"/>
        <v>0.45833333333333331</v>
      </c>
      <c r="Q177" s="22">
        <f t="shared" si="68"/>
        <v>0.45833333333333331</v>
      </c>
      <c r="R177" s="23">
        <f t="shared" si="69"/>
        <v>0.45833333333333331</v>
      </c>
      <c r="S177" s="22">
        <f t="shared" si="56"/>
        <v>-4.166666666666663E-2</v>
      </c>
      <c r="T177" s="22">
        <f t="shared" si="58"/>
        <v>0</v>
      </c>
      <c r="U177" s="21">
        <f t="shared" si="62"/>
        <v>2.083333333333337E-2</v>
      </c>
      <c r="V177" s="22">
        <f t="shared" si="59"/>
        <v>2.083333333333337E-2</v>
      </c>
      <c r="W177" s="24">
        <f t="shared" si="70"/>
        <v>2.083333333333337E-2</v>
      </c>
      <c r="X177" s="21">
        <f t="shared" si="71"/>
        <v>2.083333333333337E-2</v>
      </c>
      <c r="Y177" s="21">
        <f t="shared" si="72"/>
        <v>-2.083333333333337E-2</v>
      </c>
      <c r="Z177" s="21">
        <f t="shared" si="73"/>
        <v>2.083333333333337E-2</v>
      </c>
      <c r="AA177" s="25">
        <f t="shared" si="57"/>
        <v>2.083333333333337E-2</v>
      </c>
    </row>
    <row r="178" spans="2:27">
      <c r="B178" s="219"/>
      <c r="C178" s="217"/>
      <c r="D178" s="93">
        <v>44373</v>
      </c>
      <c r="E178" s="66" t="s">
        <v>39</v>
      </c>
      <c r="F178" s="3">
        <v>0.33333333333333331</v>
      </c>
      <c r="G178" s="3">
        <v>0.8125</v>
      </c>
      <c r="H178" s="3">
        <v>0</v>
      </c>
      <c r="I178" s="5">
        <f t="shared" si="60"/>
        <v>0.47916666666666669</v>
      </c>
      <c r="J178" s="5">
        <f t="shared" si="63"/>
        <v>0.47916666666666669</v>
      </c>
      <c r="K178" s="21">
        <f t="shared" si="64"/>
        <v>0.45833333333333331</v>
      </c>
      <c r="L178" s="22">
        <f t="shared" si="55"/>
        <v>0.45833333333333331</v>
      </c>
      <c r="M178" s="22">
        <f t="shared" si="61"/>
        <v>-4.1666666666666685E-2</v>
      </c>
      <c r="N178" s="22">
        <f t="shared" si="65"/>
        <v>0</v>
      </c>
      <c r="O178" s="22">
        <f t="shared" si="66"/>
        <v>0.45833333333333331</v>
      </c>
      <c r="P178" s="22">
        <f t="shared" si="67"/>
        <v>-2.083333333333337E-2</v>
      </c>
      <c r="Q178" s="22">
        <f t="shared" si="68"/>
        <v>0</v>
      </c>
      <c r="R178" s="23">
        <f t="shared" si="69"/>
        <v>0</v>
      </c>
      <c r="S178" s="22">
        <f t="shared" si="56"/>
        <v>-4.166666666666663E-2</v>
      </c>
      <c r="T178" s="22">
        <f t="shared" si="58"/>
        <v>0</v>
      </c>
      <c r="U178" s="21">
        <f t="shared" si="62"/>
        <v>2.083333333333337E-2</v>
      </c>
      <c r="V178" s="22">
        <f t="shared" si="59"/>
        <v>2.083333333333337E-2</v>
      </c>
      <c r="W178" s="24">
        <f t="shared" si="70"/>
        <v>2.083333333333337E-2</v>
      </c>
      <c r="X178" s="21">
        <f t="shared" si="71"/>
        <v>2.083333333333337E-2</v>
      </c>
      <c r="Y178" s="21">
        <f t="shared" si="72"/>
        <v>0.45833333333333331</v>
      </c>
      <c r="Z178" s="21">
        <f t="shared" si="73"/>
        <v>0.45833333333333331</v>
      </c>
      <c r="AA178" s="25">
        <f t="shared" si="57"/>
        <v>0.45833333333333331</v>
      </c>
    </row>
    <row r="179" spans="2:27">
      <c r="B179" s="219"/>
      <c r="C179" s="217"/>
      <c r="D179" s="93">
        <v>44374</v>
      </c>
      <c r="E179" s="66" t="s">
        <v>40</v>
      </c>
      <c r="F179" s="3">
        <v>0.33333333333333331</v>
      </c>
      <c r="G179" s="3">
        <v>0.8125</v>
      </c>
      <c r="H179" s="3">
        <v>0</v>
      </c>
      <c r="I179" s="5">
        <f t="shared" si="60"/>
        <v>0.47916666666666669</v>
      </c>
      <c r="J179" s="5">
        <f t="shared" si="63"/>
        <v>0.47916666666666669</v>
      </c>
      <c r="K179" s="21">
        <f t="shared" si="64"/>
        <v>0.45833333333333331</v>
      </c>
      <c r="L179" s="22">
        <f t="shared" si="55"/>
        <v>0.45833333333333331</v>
      </c>
      <c r="M179" s="22">
        <f t="shared" si="61"/>
        <v>-4.1666666666666685E-2</v>
      </c>
      <c r="N179" s="22">
        <f t="shared" si="65"/>
        <v>0</v>
      </c>
      <c r="O179" s="22">
        <f t="shared" si="66"/>
        <v>0.45833333333333331</v>
      </c>
      <c r="P179" s="22">
        <f t="shared" si="67"/>
        <v>-2.083333333333337E-2</v>
      </c>
      <c r="Q179" s="22">
        <f t="shared" si="68"/>
        <v>0</v>
      </c>
      <c r="R179" s="23">
        <f t="shared" si="69"/>
        <v>0</v>
      </c>
      <c r="S179" s="22">
        <f t="shared" si="56"/>
        <v>-4.166666666666663E-2</v>
      </c>
      <c r="T179" s="22">
        <f t="shared" si="58"/>
        <v>0</v>
      </c>
      <c r="U179" s="21">
        <f t="shared" si="62"/>
        <v>2.083333333333337E-2</v>
      </c>
      <c r="V179" s="22">
        <f t="shared" si="59"/>
        <v>2.083333333333337E-2</v>
      </c>
      <c r="W179" s="24">
        <f t="shared" si="70"/>
        <v>2.083333333333337E-2</v>
      </c>
      <c r="X179" s="21">
        <f t="shared" si="71"/>
        <v>2.083333333333337E-2</v>
      </c>
      <c r="Y179" s="21">
        <f t="shared" si="72"/>
        <v>0.45833333333333331</v>
      </c>
      <c r="Z179" s="21">
        <f t="shared" si="73"/>
        <v>0.45833333333333331</v>
      </c>
      <c r="AA179" s="25">
        <f t="shared" si="57"/>
        <v>0</v>
      </c>
    </row>
    <row r="180" spans="2:27">
      <c r="B180" s="219"/>
      <c r="C180" s="217"/>
      <c r="D180" s="94">
        <v>44375</v>
      </c>
      <c r="E180" s="66" t="s">
        <v>39</v>
      </c>
      <c r="F180" s="3">
        <v>0.33333333333333331</v>
      </c>
      <c r="G180" s="3">
        <v>0.8125</v>
      </c>
      <c r="H180" s="3">
        <v>0</v>
      </c>
      <c r="I180" s="5"/>
      <c r="J180" s="5">
        <f t="shared" si="63"/>
        <v>0</v>
      </c>
      <c r="K180" s="21">
        <f t="shared" si="64"/>
        <v>0.45833333333333331</v>
      </c>
      <c r="L180" s="22">
        <f t="shared" si="55"/>
        <v>0.45833333333333331</v>
      </c>
      <c r="M180" s="22">
        <f t="shared" si="61"/>
        <v>-4.1666666666666685E-2</v>
      </c>
      <c r="N180" s="22">
        <f t="shared" si="65"/>
        <v>0</v>
      </c>
      <c r="O180" s="22">
        <f t="shared" si="66"/>
        <v>0.45833333333333331</v>
      </c>
      <c r="P180" s="22">
        <f t="shared" si="67"/>
        <v>0.45833333333333331</v>
      </c>
      <c r="Q180" s="22">
        <f t="shared" si="68"/>
        <v>0.45833333333333331</v>
      </c>
      <c r="R180" s="23">
        <f t="shared" si="69"/>
        <v>0.45833333333333331</v>
      </c>
      <c r="S180" s="22">
        <f t="shared" si="56"/>
        <v>-4.166666666666663E-2</v>
      </c>
      <c r="T180" s="22">
        <f t="shared" si="58"/>
        <v>0</v>
      </c>
      <c r="U180" s="21">
        <f t="shared" si="62"/>
        <v>2.083333333333337E-2</v>
      </c>
      <c r="V180" s="22">
        <f t="shared" si="59"/>
        <v>2.083333333333337E-2</v>
      </c>
      <c r="W180" s="24">
        <f t="shared" si="70"/>
        <v>2.083333333333337E-2</v>
      </c>
      <c r="X180" s="21">
        <f t="shared" si="71"/>
        <v>2.083333333333337E-2</v>
      </c>
      <c r="Y180" s="21">
        <f t="shared" si="72"/>
        <v>-2.083333333333337E-2</v>
      </c>
      <c r="Z180" s="21">
        <f t="shared" si="73"/>
        <v>2.083333333333337E-2</v>
      </c>
      <c r="AA180" s="25">
        <f t="shared" si="57"/>
        <v>2.083333333333337E-2</v>
      </c>
    </row>
    <row r="181" spans="2:27">
      <c r="B181" s="219"/>
      <c r="C181" s="217"/>
      <c r="D181" s="94">
        <v>44376</v>
      </c>
      <c r="E181" s="66" t="s">
        <v>40</v>
      </c>
      <c r="F181" s="3">
        <v>0.25</v>
      </c>
      <c r="G181" s="3">
        <v>0.8125</v>
      </c>
      <c r="H181" s="3">
        <v>0</v>
      </c>
      <c r="I181" s="5"/>
      <c r="J181" s="5">
        <f t="shared" si="63"/>
        <v>0</v>
      </c>
      <c r="K181" s="21">
        <f t="shared" si="64"/>
        <v>0.49999999999999994</v>
      </c>
      <c r="L181" s="22">
        <f t="shared" si="55"/>
        <v>0.49999999999999994</v>
      </c>
      <c r="M181" s="22">
        <f t="shared" si="61"/>
        <v>-5.5511151231257827E-17</v>
      </c>
      <c r="N181" s="22">
        <f t="shared" si="65"/>
        <v>0</v>
      </c>
      <c r="O181" s="22">
        <f t="shared" si="66"/>
        <v>0.49999999999999994</v>
      </c>
      <c r="P181" s="22">
        <f t="shared" si="67"/>
        <v>0.49999999999999994</v>
      </c>
      <c r="Q181" s="22">
        <f t="shared" si="68"/>
        <v>0.49999999999999994</v>
      </c>
      <c r="R181" s="23">
        <f t="shared" si="69"/>
        <v>0</v>
      </c>
      <c r="S181" s="22">
        <f t="shared" si="56"/>
        <v>4.1666666666666685E-2</v>
      </c>
      <c r="T181" s="22">
        <f t="shared" si="58"/>
        <v>4.1666666666666685E-2</v>
      </c>
      <c r="U181" s="21">
        <f t="shared" si="62"/>
        <v>2.083333333333337E-2</v>
      </c>
      <c r="V181" s="22">
        <f t="shared" si="59"/>
        <v>2.083333333333337E-2</v>
      </c>
      <c r="W181" s="24">
        <f t="shared" si="70"/>
        <v>6.2500000000000056E-2</v>
      </c>
      <c r="X181" s="21">
        <f t="shared" si="71"/>
        <v>6.2500000000000056E-2</v>
      </c>
      <c r="Y181" s="21">
        <f t="shared" si="72"/>
        <v>-6.2500000000000056E-2</v>
      </c>
      <c r="Z181" s="21">
        <f t="shared" si="73"/>
        <v>6.2500000000000056E-2</v>
      </c>
      <c r="AA181" s="25">
        <f t="shared" si="57"/>
        <v>0</v>
      </c>
    </row>
    <row r="182" spans="2:27" ht="15.75" thickBot="1">
      <c r="B182" s="274"/>
      <c r="C182" s="222"/>
      <c r="D182" s="97">
        <v>44377</v>
      </c>
      <c r="E182" s="67" t="s">
        <v>39</v>
      </c>
      <c r="F182" s="4">
        <v>0.33333333333333331</v>
      </c>
      <c r="G182" s="4">
        <v>0.8125</v>
      </c>
      <c r="H182" s="4">
        <v>0</v>
      </c>
      <c r="I182" s="8"/>
      <c r="J182" s="8">
        <f t="shared" si="63"/>
        <v>0</v>
      </c>
      <c r="K182" s="30">
        <f t="shared" si="64"/>
        <v>0.45833333333333331</v>
      </c>
      <c r="L182" s="31">
        <f t="shared" si="55"/>
        <v>0.45833333333333331</v>
      </c>
      <c r="M182" s="31">
        <f t="shared" si="61"/>
        <v>-4.1666666666666685E-2</v>
      </c>
      <c r="N182" s="31">
        <f t="shared" si="65"/>
        <v>0</v>
      </c>
      <c r="O182" s="31">
        <f t="shared" si="66"/>
        <v>0.45833333333333331</v>
      </c>
      <c r="P182" s="31">
        <f t="shared" si="67"/>
        <v>0.45833333333333331</v>
      </c>
      <c r="Q182" s="31">
        <f t="shared" si="68"/>
        <v>0.45833333333333331</v>
      </c>
      <c r="R182" s="32">
        <f t="shared" si="69"/>
        <v>0.45833333333333331</v>
      </c>
      <c r="S182" s="31">
        <f t="shared" si="56"/>
        <v>-4.166666666666663E-2</v>
      </c>
      <c r="T182" s="31">
        <f t="shared" si="58"/>
        <v>0</v>
      </c>
      <c r="U182" s="30">
        <f t="shared" si="62"/>
        <v>2.083333333333337E-2</v>
      </c>
      <c r="V182" s="31">
        <f t="shared" si="59"/>
        <v>2.083333333333337E-2</v>
      </c>
      <c r="W182" s="33">
        <f t="shared" si="70"/>
        <v>2.083333333333337E-2</v>
      </c>
      <c r="X182" s="30">
        <f t="shared" si="71"/>
        <v>2.083333333333337E-2</v>
      </c>
      <c r="Y182" s="30">
        <f t="shared" si="72"/>
        <v>-2.083333333333337E-2</v>
      </c>
      <c r="Z182" s="30">
        <f t="shared" si="73"/>
        <v>2.083333333333337E-2</v>
      </c>
      <c r="AA182" s="34">
        <f t="shared" si="57"/>
        <v>2.083333333333337E-2</v>
      </c>
    </row>
    <row r="183" spans="2:27">
      <c r="B183" s="98" t="s">
        <v>10</v>
      </c>
      <c r="C183" s="275" t="s">
        <v>25</v>
      </c>
      <c r="D183" s="80">
        <v>44378</v>
      </c>
      <c r="E183" s="51" t="s">
        <v>39</v>
      </c>
      <c r="F183" s="6">
        <v>0.33333333333333331</v>
      </c>
      <c r="G183" s="6">
        <v>0.8125</v>
      </c>
      <c r="H183" s="6">
        <v>0</v>
      </c>
      <c r="I183" s="7"/>
      <c r="J183" s="7">
        <f t="shared" si="63"/>
        <v>0</v>
      </c>
      <c r="K183" s="15">
        <f t="shared" si="64"/>
        <v>0.45833333333333331</v>
      </c>
      <c r="L183" s="16">
        <f t="shared" si="55"/>
        <v>0.45833333333333331</v>
      </c>
      <c r="M183" s="16">
        <f t="shared" si="61"/>
        <v>-4.1666666666666685E-2</v>
      </c>
      <c r="N183" s="16">
        <f t="shared" si="65"/>
        <v>0</v>
      </c>
      <c r="O183" s="16">
        <f t="shared" si="66"/>
        <v>0.45833333333333331</v>
      </c>
      <c r="P183" s="16">
        <f t="shared" si="67"/>
        <v>0.45833333333333331</v>
      </c>
      <c r="Q183" s="16">
        <f t="shared" si="68"/>
        <v>0.45833333333333331</v>
      </c>
      <c r="R183" s="17">
        <f t="shared" si="69"/>
        <v>0.45833333333333331</v>
      </c>
      <c r="S183" s="16">
        <f t="shared" si="56"/>
        <v>-4.166666666666663E-2</v>
      </c>
      <c r="T183" s="16">
        <f t="shared" si="58"/>
        <v>0</v>
      </c>
      <c r="U183" s="15">
        <f t="shared" si="62"/>
        <v>2.083333333333337E-2</v>
      </c>
      <c r="V183" s="16">
        <f t="shared" si="59"/>
        <v>2.083333333333337E-2</v>
      </c>
      <c r="W183" s="18">
        <f t="shared" si="70"/>
        <v>2.083333333333337E-2</v>
      </c>
      <c r="X183" s="15">
        <f t="shared" si="71"/>
        <v>2.083333333333337E-2</v>
      </c>
      <c r="Y183" s="15">
        <f t="shared" si="72"/>
        <v>-2.083333333333337E-2</v>
      </c>
      <c r="Z183" s="15">
        <f t="shared" si="73"/>
        <v>2.083333333333337E-2</v>
      </c>
      <c r="AA183" s="19">
        <f t="shared" si="57"/>
        <v>2.083333333333337E-2</v>
      </c>
    </row>
    <row r="184" spans="2:27">
      <c r="B184" s="223">
        <f>SUM(R183:R213)</f>
        <v>8.9166666666666661</v>
      </c>
      <c r="C184" s="276"/>
      <c r="D184" s="81">
        <v>44379</v>
      </c>
      <c r="E184" s="66" t="s">
        <v>39</v>
      </c>
      <c r="F184" s="3">
        <v>0.33333333333333331</v>
      </c>
      <c r="G184" s="3">
        <v>0.8125</v>
      </c>
      <c r="H184" s="3">
        <v>0</v>
      </c>
      <c r="I184" s="5"/>
      <c r="J184" s="5">
        <f t="shared" si="63"/>
        <v>0</v>
      </c>
      <c r="K184" s="21">
        <f t="shared" si="64"/>
        <v>0.45833333333333331</v>
      </c>
      <c r="L184" s="22">
        <f t="shared" si="55"/>
        <v>0.45833333333333331</v>
      </c>
      <c r="M184" s="22">
        <f t="shared" si="61"/>
        <v>-4.1666666666666685E-2</v>
      </c>
      <c r="N184" s="22">
        <f t="shared" si="65"/>
        <v>0</v>
      </c>
      <c r="O184" s="22">
        <f t="shared" si="66"/>
        <v>0.45833333333333331</v>
      </c>
      <c r="P184" s="22">
        <f t="shared" si="67"/>
        <v>0.45833333333333331</v>
      </c>
      <c r="Q184" s="22">
        <f t="shared" si="68"/>
        <v>0.45833333333333331</v>
      </c>
      <c r="R184" s="23">
        <f t="shared" si="69"/>
        <v>0.45833333333333331</v>
      </c>
      <c r="S184" s="22">
        <f t="shared" si="56"/>
        <v>-4.166666666666663E-2</v>
      </c>
      <c r="T184" s="22">
        <f t="shared" si="58"/>
        <v>0</v>
      </c>
      <c r="U184" s="21">
        <f t="shared" si="62"/>
        <v>2.083333333333337E-2</v>
      </c>
      <c r="V184" s="22">
        <f t="shared" si="59"/>
        <v>2.083333333333337E-2</v>
      </c>
      <c r="W184" s="24">
        <f t="shared" si="70"/>
        <v>2.083333333333337E-2</v>
      </c>
      <c r="X184" s="21">
        <f t="shared" si="71"/>
        <v>2.083333333333337E-2</v>
      </c>
      <c r="Y184" s="21">
        <f t="shared" si="72"/>
        <v>-2.083333333333337E-2</v>
      </c>
      <c r="Z184" s="21">
        <f t="shared" si="73"/>
        <v>2.083333333333337E-2</v>
      </c>
      <c r="AA184" s="25">
        <f t="shared" si="57"/>
        <v>2.083333333333337E-2</v>
      </c>
    </row>
    <row r="185" spans="2:27">
      <c r="B185" s="224"/>
      <c r="C185" s="276"/>
      <c r="D185" s="20">
        <v>44380</v>
      </c>
      <c r="E185" s="66" t="s">
        <v>40</v>
      </c>
      <c r="F185" s="3">
        <v>0.33333333333333331</v>
      </c>
      <c r="G185" s="3">
        <v>0.8125</v>
      </c>
      <c r="H185" s="3">
        <v>0</v>
      </c>
      <c r="I185" s="5">
        <f t="shared" si="60"/>
        <v>0.47916666666666669</v>
      </c>
      <c r="J185" s="5">
        <f t="shared" si="63"/>
        <v>0.47916666666666669</v>
      </c>
      <c r="K185" s="21">
        <f t="shared" si="64"/>
        <v>0.45833333333333331</v>
      </c>
      <c r="L185" s="22">
        <f t="shared" ref="L185:L248" si="74">IF(K185&lt;0,0,K185)</f>
        <v>0.45833333333333331</v>
      </c>
      <c r="M185" s="22">
        <f t="shared" si="61"/>
        <v>-4.1666666666666685E-2</v>
      </c>
      <c r="N185" s="22">
        <f t="shared" si="65"/>
        <v>0</v>
      </c>
      <c r="O185" s="22">
        <f t="shared" si="66"/>
        <v>0.45833333333333331</v>
      </c>
      <c r="P185" s="22">
        <f t="shared" si="67"/>
        <v>-2.083333333333337E-2</v>
      </c>
      <c r="Q185" s="22">
        <f t="shared" si="68"/>
        <v>0</v>
      </c>
      <c r="R185" s="23">
        <f t="shared" si="69"/>
        <v>0</v>
      </c>
      <c r="S185" s="22">
        <f t="shared" si="56"/>
        <v>-4.166666666666663E-2</v>
      </c>
      <c r="T185" s="22">
        <f t="shared" si="58"/>
        <v>0</v>
      </c>
      <c r="U185" s="21">
        <f t="shared" si="62"/>
        <v>2.083333333333337E-2</v>
      </c>
      <c r="V185" s="22">
        <f t="shared" si="59"/>
        <v>2.083333333333337E-2</v>
      </c>
      <c r="W185" s="24">
        <f t="shared" si="70"/>
        <v>2.083333333333337E-2</v>
      </c>
      <c r="X185" s="21">
        <f t="shared" si="71"/>
        <v>2.083333333333337E-2</v>
      </c>
      <c r="Y185" s="21">
        <f t="shared" si="72"/>
        <v>0.45833333333333331</v>
      </c>
      <c r="Z185" s="21">
        <f t="shared" si="73"/>
        <v>0.45833333333333331</v>
      </c>
      <c r="AA185" s="25">
        <f t="shared" si="57"/>
        <v>0</v>
      </c>
    </row>
    <row r="186" spans="2:27">
      <c r="B186" s="224"/>
      <c r="C186" s="276"/>
      <c r="D186" s="20">
        <v>44381</v>
      </c>
      <c r="E186" s="66" t="s">
        <v>40</v>
      </c>
      <c r="F186" s="3">
        <v>0.33333333333333331</v>
      </c>
      <c r="G186" s="3">
        <v>0.8125</v>
      </c>
      <c r="H186" s="3">
        <v>0</v>
      </c>
      <c r="I186" s="5">
        <f t="shared" si="60"/>
        <v>0.47916666666666669</v>
      </c>
      <c r="J186" s="5">
        <f t="shared" si="63"/>
        <v>0.47916666666666669</v>
      </c>
      <c r="K186" s="21">
        <f t="shared" si="64"/>
        <v>0.45833333333333331</v>
      </c>
      <c r="L186" s="22">
        <f t="shared" si="74"/>
        <v>0.45833333333333331</v>
      </c>
      <c r="M186" s="22">
        <f t="shared" si="61"/>
        <v>-4.1666666666666685E-2</v>
      </c>
      <c r="N186" s="22">
        <f t="shared" si="65"/>
        <v>0</v>
      </c>
      <c r="O186" s="22">
        <f t="shared" si="66"/>
        <v>0.45833333333333331</v>
      </c>
      <c r="P186" s="22">
        <f t="shared" si="67"/>
        <v>-2.083333333333337E-2</v>
      </c>
      <c r="Q186" s="22">
        <f t="shared" si="68"/>
        <v>0</v>
      </c>
      <c r="R186" s="23">
        <f t="shared" si="69"/>
        <v>0</v>
      </c>
      <c r="S186" s="22">
        <f t="shared" si="56"/>
        <v>-4.166666666666663E-2</v>
      </c>
      <c r="T186" s="22">
        <f t="shared" si="58"/>
        <v>0</v>
      </c>
      <c r="U186" s="21">
        <f t="shared" si="62"/>
        <v>2.083333333333337E-2</v>
      </c>
      <c r="V186" s="22">
        <f t="shared" si="59"/>
        <v>2.083333333333337E-2</v>
      </c>
      <c r="W186" s="24">
        <f t="shared" si="70"/>
        <v>2.083333333333337E-2</v>
      </c>
      <c r="X186" s="21">
        <f t="shared" si="71"/>
        <v>2.083333333333337E-2</v>
      </c>
      <c r="Y186" s="21">
        <f t="shared" si="72"/>
        <v>0.45833333333333331</v>
      </c>
      <c r="Z186" s="21">
        <f t="shared" si="73"/>
        <v>0.45833333333333331</v>
      </c>
      <c r="AA186" s="25">
        <f t="shared" si="57"/>
        <v>0</v>
      </c>
    </row>
    <row r="187" spans="2:27" ht="15" customHeight="1">
      <c r="B187" s="224"/>
      <c r="C187" s="276"/>
      <c r="D187" s="81">
        <v>44382</v>
      </c>
      <c r="E187" s="66" t="s">
        <v>39</v>
      </c>
      <c r="F187" s="3">
        <v>0.33333333333333331</v>
      </c>
      <c r="G187" s="3">
        <v>0.8125</v>
      </c>
      <c r="H187" s="3">
        <v>0</v>
      </c>
      <c r="I187" s="5"/>
      <c r="J187" s="5">
        <f t="shared" si="63"/>
        <v>0</v>
      </c>
      <c r="K187" s="21">
        <f t="shared" si="64"/>
        <v>0.45833333333333331</v>
      </c>
      <c r="L187" s="22">
        <f t="shared" si="74"/>
        <v>0.45833333333333331</v>
      </c>
      <c r="M187" s="22">
        <f t="shared" si="61"/>
        <v>-4.1666666666666685E-2</v>
      </c>
      <c r="N187" s="22">
        <f t="shared" si="65"/>
        <v>0</v>
      </c>
      <c r="O187" s="22">
        <f t="shared" si="66"/>
        <v>0.45833333333333331</v>
      </c>
      <c r="P187" s="22">
        <f t="shared" si="67"/>
        <v>0.45833333333333331</v>
      </c>
      <c r="Q187" s="22">
        <f t="shared" si="68"/>
        <v>0.45833333333333331</v>
      </c>
      <c r="R187" s="23">
        <f t="shared" si="69"/>
        <v>0.45833333333333331</v>
      </c>
      <c r="S187" s="22">
        <f t="shared" si="56"/>
        <v>-4.166666666666663E-2</v>
      </c>
      <c r="T187" s="22">
        <f t="shared" si="58"/>
        <v>0</v>
      </c>
      <c r="U187" s="21">
        <f t="shared" si="62"/>
        <v>2.083333333333337E-2</v>
      </c>
      <c r="V187" s="22">
        <f t="shared" si="59"/>
        <v>2.083333333333337E-2</v>
      </c>
      <c r="W187" s="24">
        <f t="shared" si="70"/>
        <v>2.083333333333337E-2</v>
      </c>
      <c r="X187" s="21">
        <f t="shared" si="71"/>
        <v>2.083333333333337E-2</v>
      </c>
      <c r="Y187" s="21">
        <f t="shared" si="72"/>
        <v>-2.083333333333337E-2</v>
      </c>
      <c r="Z187" s="21">
        <f t="shared" si="73"/>
        <v>2.083333333333337E-2</v>
      </c>
      <c r="AA187" s="25">
        <f t="shared" si="57"/>
        <v>2.083333333333337E-2</v>
      </c>
    </row>
    <row r="188" spans="2:27">
      <c r="B188" s="224"/>
      <c r="C188" s="276"/>
      <c r="D188" s="81">
        <v>44383</v>
      </c>
      <c r="E188" s="66" t="s">
        <v>39</v>
      </c>
      <c r="F188" s="3">
        <v>0.33333333333333331</v>
      </c>
      <c r="G188" s="3">
        <v>0.8125</v>
      </c>
      <c r="H188" s="3">
        <v>0</v>
      </c>
      <c r="I188" s="5"/>
      <c r="J188" s="5">
        <f t="shared" si="63"/>
        <v>0</v>
      </c>
      <c r="K188" s="21">
        <f t="shared" si="64"/>
        <v>0.45833333333333331</v>
      </c>
      <c r="L188" s="22">
        <f t="shared" si="74"/>
        <v>0.45833333333333331</v>
      </c>
      <c r="M188" s="22">
        <f t="shared" si="61"/>
        <v>-4.1666666666666685E-2</v>
      </c>
      <c r="N188" s="22">
        <f t="shared" si="65"/>
        <v>0</v>
      </c>
      <c r="O188" s="22">
        <f t="shared" si="66"/>
        <v>0.45833333333333331</v>
      </c>
      <c r="P188" s="22">
        <f t="shared" si="67"/>
        <v>0.45833333333333331</v>
      </c>
      <c r="Q188" s="22">
        <f t="shared" si="68"/>
        <v>0.45833333333333331</v>
      </c>
      <c r="R188" s="23">
        <f t="shared" si="69"/>
        <v>0.45833333333333331</v>
      </c>
      <c r="S188" s="22">
        <f t="shared" si="56"/>
        <v>-4.166666666666663E-2</v>
      </c>
      <c r="T188" s="22">
        <f t="shared" si="58"/>
        <v>0</v>
      </c>
      <c r="U188" s="21">
        <f t="shared" si="62"/>
        <v>2.083333333333337E-2</v>
      </c>
      <c r="V188" s="22">
        <f t="shared" si="59"/>
        <v>2.083333333333337E-2</v>
      </c>
      <c r="W188" s="24">
        <f t="shared" si="70"/>
        <v>2.083333333333337E-2</v>
      </c>
      <c r="X188" s="21">
        <f t="shared" si="71"/>
        <v>2.083333333333337E-2</v>
      </c>
      <c r="Y188" s="21">
        <f t="shared" si="72"/>
        <v>-2.083333333333337E-2</v>
      </c>
      <c r="Z188" s="21">
        <f t="shared" si="73"/>
        <v>2.083333333333337E-2</v>
      </c>
      <c r="AA188" s="25">
        <f t="shared" si="57"/>
        <v>2.083333333333337E-2</v>
      </c>
    </row>
    <row r="189" spans="2:27">
      <c r="B189" s="224"/>
      <c r="C189" s="276"/>
      <c r="D189" s="81">
        <v>44384</v>
      </c>
      <c r="E189" s="66" t="s">
        <v>39</v>
      </c>
      <c r="F189" s="3">
        <v>0.25</v>
      </c>
      <c r="G189" s="3">
        <v>0.8125</v>
      </c>
      <c r="H189" s="3">
        <v>0</v>
      </c>
      <c r="I189" s="5"/>
      <c r="J189" s="5">
        <f t="shared" si="63"/>
        <v>0</v>
      </c>
      <c r="K189" s="21">
        <f t="shared" si="64"/>
        <v>0.49999999999999994</v>
      </c>
      <c r="L189" s="22">
        <f t="shared" si="74"/>
        <v>0.49999999999999994</v>
      </c>
      <c r="M189" s="22">
        <f t="shared" si="61"/>
        <v>-5.5511151231257827E-17</v>
      </c>
      <c r="N189" s="22">
        <f t="shared" si="65"/>
        <v>0</v>
      </c>
      <c r="O189" s="22">
        <f t="shared" si="66"/>
        <v>0.49999999999999994</v>
      </c>
      <c r="P189" s="22">
        <f t="shared" si="67"/>
        <v>0.49999999999999994</v>
      </c>
      <c r="Q189" s="22">
        <f t="shared" si="68"/>
        <v>0.49999999999999994</v>
      </c>
      <c r="R189" s="23">
        <f t="shared" si="69"/>
        <v>0.49999999999999994</v>
      </c>
      <c r="S189" s="22">
        <f t="shared" si="56"/>
        <v>4.1666666666666685E-2</v>
      </c>
      <c r="T189" s="22">
        <f t="shared" si="58"/>
        <v>4.1666666666666685E-2</v>
      </c>
      <c r="U189" s="21">
        <f t="shared" si="62"/>
        <v>2.083333333333337E-2</v>
      </c>
      <c r="V189" s="22">
        <f t="shared" si="59"/>
        <v>2.083333333333337E-2</v>
      </c>
      <c r="W189" s="24">
        <f t="shared" si="70"/>
        <v>6.2500000000000056E-2</v>
      </c>
      <c r="X189" s="21">
        <f t="shared" si="71"/>
        <v>6.2500000000000056E-2</v>
      </c>
      <c r="Y189" s="21">
        <f t="shared" si="72"/>
        <v>-6.2500000000000056E-2</v>
      </c>
      <c r="Z189" s="21">
        <f t="shared" si="73"/>
        <v>6.2500000000000056E-2</v>
      </c>
      <c r="AA189" s="25">
        <f t="shared" si="57"/>
        <v>6.2500000000000056E-2</v>
      </c>
    </row>
    <row r="190" spans="2:27">
      <c r="B190" s="224"/>
      <c r="C190" s="276"/>
      <c r="D190" s="81">
        <v>44385</v>
      </c>
      <c r="E190" s="66" t="s">
        <v>39</v>
      </c>
      <c r="F190" s="3">
        <v>0.33333333333333331</v>
      </c>
      <c r="G190" s="3">
        <v>0.8125</v>
      </c>
      <c r="H190" s="3">
        <v>0</v>
      </c>
      <c r="I190" s="5"/>
      <c r="J190" s="5">
        <f t="shared" si="63"/>
        <v>0</v>
      </c>
      <c r="K190" s="21">
        <f t="shared" si="64"/>
        <v>0.45833333333333331</v>
      </c>
      <c r="L190" s="22">
        <f t="shared" si="74"/>
        <v>0.45833333333333331</v>
      </c>
      <c r="M190" s="22">
        <f t="shared" si="61"/>
        <v>-4.1666666666666685E-2</v>
      </c>
      <c r="N190" s="22">
        <f t="shared" si="65"/>
        <v>0</v>
      </c>
      <c r="O190" s="22">
        <f t="shared" si="66"/>
        <v>0.45833333333333331</v>
      </c>
      <c r="P190" s="22">
        <f t="shared" si="67"/>
        <v>0.45833333333333331</v>
      </c>
      <c r="Q190" s="22">
        <f t="shared" si="68"/>
        <v>0.45833333333333331</v>
      </c>
      <c r="R190" s="23">
        <f t="shared" si="69"/>
        <v>0.45833333333333331</v>
      </c>
      <c r="S190" s="22">
        <f t="shared" si="56"/>
        <v>-4.166666666666663E-2</v>
      </c>
      <c r="T190" s="22">
        <f t="shared" si="58"/>
        <v>0</v>
      </c>
      <c r="U190" s="21">
        <f t="shared" si="62"/>
        <v>2.083333333333337E-2</v>
      </c>
      <c r="V190" s="22">
        <f t="shared" si="59"/>
        <v>2.083333333333337E-2</v>
      </c>
      <c r="W190" s="24">
        <f t="shared" si="70"/>
        <v>2.083333333333337E-2</v>
      </c>
      <c r="X190" s="21">
        <f t="shared" si="71"/>
        <v>2.083333333333337E-2</v>
      </c>
      <c r="Y190" s="21">
        <f t="shared" si="72"/>
        <v>-2.083333333333337E-2</v>
      </c>
      <c r="Z190" s="21">
        <f t="shared" si="73"/>
        <v>2.083333333333337E-2</v>
      </c>
      <c r="AA190" s="25">
        <f t="shared" si="57"/>
        <v>2.083333333333337E-2</v>
      </c>
    </row>
    <row r="191" spans="2:27">
      <c r="B191" s="224"/>
      <c r="C191" s="276"/>
      <c r="D191" s="81">
        <v>44386</v>
      </c>
      <c r="E191" s="66" t="s">
        <v>39</v>
      </c>
      <c r="F191" s="3">
        <v>0.25</v>
      </c>
      <c r="G191" s="3">
        <v>0.8125</v>
      </c>
      <c r="H191" s="3">
        <v>0</v>
      </c>
      <c r="I191" s="5"/>
      <c r="J191" s="5">
        <f t="shared" si="63"/>
        <v>0</v>
      </c>
      <c r="K191" s="21">
        <f t="shared" si="64"/>
        <v>0.49999999999999994</v>
      </c>
      <c r="L191" s="22">
        <f t="shared" si="74"/>
        <v>0.49999999999999994</v>
      </c>
      <c r="M191" s="22">
        <f t="shared" si="61"/>
        <v>-5.5511151231257827E-17</v>
      </c>
      <c r="N191" s="22">
        <f t="shared" si="65"/>
        <v>0</v>
      </c>
      <c r="O191" s="22">
        <f t="shared" si="66"/>
        <v>0.49999999999999994</v>
      </c>
      <c r="P191" s="22">
        <f t="shared" si="67"/>
        <v>0.49999999999999994</v>
      </c>
      <c r="Q191" s="22">
        <f t="shared" si="68"/>
        <v>0.49999999999999994</v>
      </c>
      <c r="R191" s="23">
        <f t="shared" si="69"/>
        <v>0.49999999999999994</v>
      </c>
      <c r="S191" s="22">
        <f t="shared" si="56"/>
        <v>4.1666666666666685E-2</v>
      </c>
      <c r="T191" s="22">
        <f t="shared" si="58"/>
        <v>4.1666666666666685E-2</v>
      </c>
      <c r="U191" s="21">
        <f t="shared" si="62"/>
        <v>2.083333333333337E-2</v>
      </c>
      <c r="V191" s="22">
        <f t="shared" si="59"/>
        <v>2.083333333333337E-2</v>
      </c>
      <c r="W191" s="24">
        <f t="shared" si="70"/>
        <v>6.2500000000000056E-2</v>
      </c>
      <c r="X191" s="21">
        <f t="shared" si="71"/>
        <v>6.2500000000000056E-2</v>
      </c>
      <c r="Y191" s="21">
        <f t="shared" si="72"/>
        <v>-6.2500000000000056E-2</v>
      </c>
      <c r="Z191" s="21">
        <f t="shared" si="73"/>
        <v>6.2500000000000056E-2</v>
      </c>
      <c r="AA191" s="25">
        <f t="shared" si="57"/>
        <v>6.2500000000000056E-2</v>
      </c>
    </row>
    <row r="192" spans="2:27">
      <c r="B192" s="224"/>
      <c r="C192" s="276"/>
      <c r="D192" s="20">
        <v>44387</v>
      </c>
      <c r="E192" s="66" t="s">
        <v>39</v>
      </c>
      <c r="F192" s="3">
        <v>0.375</v>
      </c>
      <c r="G192" s="3">
        <v>0.8125</v>
      </c>
      <c r="H192" s="3">
        <v>0</v>
      </c>
      <c r="I192" s="5">
        <f t="shared" si="60"/>
        <v>0.4375</v>
      </c>
      <c r="J192" s="5">
        <f t="shared" si="63"/>
        <v>0.4375</v>
      </c>
      <c r="K192" s="21">
        <f t="shared" si="64"/>
        <v>0.41666666666666663</v>
      </c>
      <c r="L192" s="22">
        <f t="shared" si="74"/>
        <v>0.41666666666666663</v>
      </c>
      <c r="M192" s="22">
        <f t="shared" si="61"/>
        <v>-8.333333333333337E-2</v>
      </c>
      <c r="N192" s="22">
        <f t="shared" si="65"/>
        <v>0</v>
      </c>
      <c r="O192" s="22">
        <f t="shared" si="66"/>
        <v>0.41666666666666663</v>
      </c>
      <c r="P192" s="22">
        <f t="shared" si="67"/>
        <v>-2.083333333333337E-2</v>
      </c>
      <c r="Q192" s="22">
        <f t="shared" si="68"/>
        <v>0</v>
      </c>
      <c r="R192" s="23">
        <f t="shared" si="69"/>
        <v>0</v>
      </c>
      <c r="S192" s="22">
        <f t="shared" si="56"/>
        <v>-8.3333333333333315E-2</v>
      </c>
      <c r="T192" s="22">
        <f t="shared" si="58"/>
        <v>0</v>
      </c>
      <c r="U192" s="21">
        <f t="shared" si="62"/>
        <v>2.083333333333337E-2</v>
      </c>
      <c r="V192" s="22">
        <f t="shared" si="59"/>
        <v>2.083333333333337E-2</v>
      </c>
      <c r="W192" s="24">
        <f t="shared" si="70"/>
        <v>2.083333333333337E-2</v>
      </c>
      <c r="X192" s="21">
        <f t="shared" si="71"/>
        <v>2.083333333333337E-2</v>
      </c>
      <c r="Y192" s="21">
        <f t="shared" si="72"/>
        <v>0.41666666666666663</v>
      </c>
      <c r="Z192" s="21">
        <f t="shared" si="73"/>
        <v>0.41666666666666663</v>
      </c>
      <c r="AA192" s="25">
        <f t="shared" si="57"/>
        <v>0.41666666666666663</v>
      </c>
    </row>
    <row r="193" spans="2:27">
      <c r="B193" s="224"/>
      <c r="C193" s="276"/>
      <c r="D193" s="20">
        <v>44388</v>
      </c>
      <c r="E193" s="66" t="s">
        <v>39</v>
      </c>
      <c r="F193" s="3">
        <v>0.33333333333333331</v>
      </c>
      <c r="G193" s="3">
        <v>0.8125</v>
      </c>
      <c r="H193" s="3">
        <v>0</v>
      </c>
      <c r="I193" s="5">
        <f t="shared" si="60"/>
        <v>0.47916666666666669</v>
      </c>
      <c r="J193" s="5">
        <f t="shared" si="63"/>
        <v>0.47916666666666669</v>
      </c>
      <c r="K193" s="21">
        <f t="shared" si="64"/>
        <v>0.45833333333333331</v>
      </c>
      <c r="L193" s="22">
        <f t="shared" si="74"/>
        <v>0.45833333333333331</v>
      </c>
      <c r="M193" s="22">
        <f t="shared" si="61"/>
        <v>-4.1666666666666685E-2</v>
      </c>
      <c r="N193" s="22">
        <f t="shared" si="65"/>
        <v>0</v>
      </c>
      <c r="O193" s="22">
        <f t="shared" si="66"/>
        <v>0.45833333333333331</v>
      </c>
      <c r="P193" s="22">
        <f t="shared" si="67"/>
        <v>-2.083333333333337E-2</v>
      </c>
      <c r="Q193" s="22">
        <f t="shared" si="68"/>
        <v>0</v>
      </c>
      <c r="R193" s="23">
        <f t="shared" si="69"/>
        <v>0</v>
      </c>
      <c r="S193" s="22">
        <f t="shared" si="56"/>
        <v>-4.166666666666663E-2</v>
      </c>
      <c r="T193" s="22">
        <f t="shared" si="58"/>
        <v>0</v>
      </c>
      <c r="U193" s="21">
        <f t="shared" si="62"/>
        <v>2.083333333333337E-2</v>
      </c>
      <c r="V193" s="22">
        <f t="shared" si="59"/>
        <v>2.083333333333337E-2</v>
      </c>
      <c r="W193" s="24">
        <f t="shared" si="70"/>
        <v>2.083333333333337E-2</v>
      </c>
      <c r="X193" s="21">
        <f t="shared" si="71"/>
        <v>2.083333333333337E-2</v>
      </c>
      <c r="Y193" s="21">
        <f t="shared" si="72"/>
        <v>0.45833333333333331</v>
      </c>
      <c r="Z193" s="21">
        <f t="shared" si="73"/>
        <v>0.45833333333333331</v>
      </c>
      <c r="AA193" s="25">
        <f t="shared" si="57"/>
        <v>0.45833333333333331</v>
      </c>
    </row>
    <row r="194" spans="2:27">
      <c r="B194" s="224"/>
      <c r="C194" s="276"/>
      <c r="D194" s="81">
        <v>44389</v>
      </c>
      <c r="E194" s="66" t="s">
        <v>39</v>
      </c>
      <c r="F194" s="3">
        <v>0.33333333333333331</v>
      </c>
      <c r="G194" s="3">
        <v>0.8125</v>
      </c>
      <c r="H194" s="3">
        <v>0</v>
      </c>
      <c r="I194" s="5"/>
      <c r="J194" s="5">
        <f t="shared" si="63"/>
        <v>0</v>
      </c>
      <c r="K194" s="21">
        <f t="shared" si="64"/>
        <v>0.45833333333333331</v>
      </c>
      <c r="L194" s="22">
        <f t="shared" si="74"/>
        <v>0.45833333333333331</v>
      </c>
      <c r="M194" s="22">
        <f t="shared" si="61"/>
        <v>-4.1666666666666685E-2</v>
      </c>
      <c r="N194" s="22">
        <f t="shared" si="65"/>
        <v>0</v>
      </c>
      <c r="O194" s="22">
        <f t="shared" si="66"/>
        <v>0.45833333333333331</v>
      </c>
      <c r="P194" s="22">
        <f t="shared" si="67"/>
        <v>0.45833333333333331</v>
      </c>
      <c r="Q194" s="22">
        <f t="shared" si="68"/>
        <v>0.45833333333333331</v>
      </c>
      <c r="R194" s="23">
        <f t="shared" si="69"/>
        <v>0.45833333333333331</v>
      </c>
      <c r="S194" s="22">
        <f t="shared" si="56"/>
        <v>-4.166666666666663E-2</v>
      </c>
      <c r="T194" s="22">
        <f t="shared" si="58"/>
        <v>0</v>
      </c>
      <c r="U194" s="21">
        <f t="shared" si="62"/>
        <v>2.083333333333337E-2</v>
      </c>
      <c r="V194" s="22">
        <f t="shared" si="59"/>
        <v>2.083333333333337E-2</v>
      </c>
      <c r="W194" s="24">
        <f t="shared" si="70"/>
        <v>2.083333333333337E-2</v>
      </c>
      <c r="X194" s="21">
        <f t="shared" si="71"/>
        <v>2.083333333333337E-2</v>
      </c>
      <c r="Y194" s="21">
        <f t="shared" si="72"/>
        <v>-2.083333333333337E-2</v>
      </c>
      <c r="Z194" s="21">
        <f t="shared" si="73"/>
        <v>2.083333333333337E-2</v>
      </c>
      <c r="AA194" s="25">
        <f t="shared" si="57"/>
        <v>2.083333333333337E-2</v>
      </c>
    </row>
    <row r="195" spans="2:27">
      <c r="B195" s="224"/>
      <c r="C195" s="276"/>
      <c r="D195" s="81">
        <v>44390</v>
      </c>
      <c r="E195" s="66" t="s">
        <v>39</v>
      </c>
      <c r="F195" s="3">
        <v>0.20833333333333334</v>
      </c>
      <c r="G195" s="3">
        <v>0.8125</v>
      </c>
      <c r="H195" s="3">
        <v>0</v>
      </c>
      <c r="I195" s="5"/>
      <c r="J195" s="5">
        <f t="shared" si="63"/>
        <v>0</v>
      </c>
      <c r="K195" s="21">
        <f t="shared" si="64"/>
        <v>0.49999999999999989</v>
      </c>
      <c r="L195" s="22">
        <f t="shared" si="74"/>
        <v>0.49999999999999989</v>
      </c>
      <c r="M195" s="22">
        <f t="shared" si="61"/>
        <v>-1.1102230246251565E-16</v>
      </c>
      <c r="N195" s="22">
        <f t="shared" si="65"/>
        <v>0</v>
      </c>
      <c r="O195" s="22">
        <f t="shared" si="66"/>
        <v>0.49999999999999989</v>
      </c>
      <c r="P195" s="22">
        <f t="shared" si="67"/>
        <v>0.49999999999999989</v>
      </c>
      <c r="Q195" s="22">
        <f t="shared" si="68"/>
        <v>0.49999999999999989</v>
      </c>
      <c r="R195" s="23">
        <f t="shared" si="69"/>
        <v>0.49999999999999989</v>
      </c>
      <c r="S195" s="22">
        <f t="shared" si="56"/>
        <v>8.3333333333333343E-2</v>
      </c>
      <c r="T195" s="22">
        <f t="shared" si="58"/>
        <v>8.3333333333333343E-2</v>
      </c>
      <c r="U195" s="21">
        <f t="shared" si="62"/>
        <v>2.083333333333337E-2</v>
      </c>
      <c r="V195" s="22">
        <f t="shared" si="59"/>
        <v>2.083333333333337E-2</v>
      </c>
      <c r="W195" s="24">
        <f t="shared" si="70"/>
        <v>0.10416666666666671</v>
      </c>
      <c r="X195" s="21">
        <f t="shared" si="71"/>
        <v>0.10416666666666671</v>
      </c>
      <c r="Y195" s="21">
        <f t="shared" si="72"/>
        <v>-0.10416666666666671</v>
      </c>
      <c r="Z195" s="21">
        <f t="shared" si="73"/>
        <v>0.10416666666666671</v>
      </c>
      <c r="AA195" s="25">
        <f t="shared" si="57"/>
        <v>0.10416666666666671</v>
      </c>
    </row>
    <row r="196" spans="2:27">
      <c r="B196" s="224"/>
      <c r="C196" s="276"/>
      <c r="D196" s="20">
        <v>44391</v>
      </c>
      <c r="E196" s="66" t="s">
        <v>39</v>
      </c>
      <c r="F196" s="3">
        <v>0.33333333333333331</v>
      </c>
      <c r="G196" s="3">
        <v>0.8125</v>
      </c>
      <c r="H196" s="3">
        <v>0</v>
      </c>
      <c r="I196" s="5">
        <f t="shared" si="60"/>
        <v>0.47916666666666669</v>
      </c>
      <c r="J196" s="5">
        <f t="shared" si="63"/>
        <v>0.47916666666666669</v>
      </c>
      <c r="K196" s="21">
        <f t="shared" si="64"/>
        <v>0.45833333333333331</v>
      </c>
      <c r="L196" s="22">
        <f t="shared" si="74"/>
        <v>0.45833333333333331</v>
      </c>
      <c r="M196" s="22">
        <f t="shared" si="61"/>
        <v>-4.1666666666666685E-2</v>
      </c>
      <c r="N196" s="22">
        <f t="shared" si="65"/>
        <v>0</v>
      </c>
      <c r="O196" s="22">
        <f t="shared" si="66"/>
        <v>0.45833333333333331</v>
      </c>
      <c r="P196" s="22">
        <f t="shared" si="67"/>
        <v>-2.083333333333337E-2</v>
      </c>
      <c r="Q196" s="22">
        <f t="shared" si="68"/>
        <v>0</v>
      </c>
      <c r="R196" s="23">
        <f t="shared" si="69"/>
        <v>0</v>
      </c>
      <c r="S196" s="22">
        <f t="shared" si="56"/>
        <v>-4.166666666666663E-2</v>
      </c>
      <c r="T196" s="22">
        <f t="shared" si="58"/>
        <v>0</v>
      </c>
      <c r="U196" s="21">
        <f t="shared" si="62"/>
        <v>2.083333333333337E-2</v>
      </c>
      <c r="V196" s="22">
        <f t="shared" si="59"/>
        <v>2.083333333333337E-2</v>
      </c>
      <c r="W196" s="24">
        <f t="shared" si="70"/>
        <v>2.083333333333337E-2</v>
      </c>
      <c r="X196" s="21">
        <f t="shared" si="71"/>
        <v>2.083333333333337E-2</v>
      </c>
      <c r="Y196" s="21">
        <f t="shared" si="72"/>
        <v>0.45833333333333331</v>
      </c>
      <c r="Z196" s="21">
        <f t="shared" si="73"/>
        <v>0.45833333333333331</v>
      </c>
      <c r="AA196" s="25">
        <f t="shared" si="57"/>
        <v>0.45833333333333331</v>
      </c>
    </row>
    <row r="197" spans="2:27">
      <c r="B197" s="224"/>
      <c r="C197" s="276"/>
      <c r="D197" s="81">
        <v>44392</v>
      </c>
      <c r="E197" s="66" t="s">
        <v>39</v>
      </c>
      <c r="F197" s="3">
        <v>0.33333333333333331</v>
      </c>
      <c r="G197" s="3">
        <v>0.8125</v>
      </c>
      <c r="H197" s="3">
        <v>0</v>
      </c>
      <c r="I197" s="5"/>
      <c r="J197" s="5">
        <f t="shared" si="63"/>
        <v>0</v>
      </c>
      <c r="K197" s="21">
        <f t="shared" si="64"/>
        <v>0.45833333333333331</v>
      </c>
      <c r="L197" s="22">
        <f t="shared" si="74"/>
        <v>0.45833333333333331</v>
      </c>
      <c r="M197" s="22">
        <f t="shared" si="61"/>
        <v>-4.1666666666666685E-2</v>
      </c>
      <c r="N197" s="22">
        <f t="shared" si="65"/>
        <v>0</v>
      </c>
      <c r="O197" s="22">
        <f t="shared" si="66"/>
        <v>0.45833333333333331</v>
      </c>
      <c r="P197" s="22">
        <f t="shared" si="67"/>
        <v>0.45833333333333331</v>
      </c>
      <c r="Q197" s="22">
        <f t="shared" si="68"/>
        <v>0.45833333333333331</v>
      </c>
      <c r="R197" s="23">
        <f t="shared" si="69"/>
        <v>0.45833333333333331</v>
      </c>
      <c r="S197" s="22">
        <f t="shared" si="56"/>
        <v>-4.166666666666663E-2</v>
      </c>
      <c r="T197" s="22">
        <f t="shared" si="58"/>
        <v>0</v>
      </c>
      <c r="U197" s="21">
        <f t="shared" si="62"/>
        <v>2.083333333333337E-2</v>
      </c>
      <c r="V197" s="22">
        <f t="shared" si="59"/>
        <v>2.083333333333337E-2</v>
      </c>
      <c r="W197" s="24">
        <f t="shared" si="70"/>
        <v>2.083333333333337E-2</v>
      </c>
      <c r="X197" s="21">
        <f t="shared" si="71"/>
        <v>2.083333333333337E-2</v>
      </c>
      <c r="Y197" s="21">
        <f t="shared" si="72"/>
        <v>-2.083333333333337E-2</v>
      </c>
      <c r="Z197" s="21">
        <f t="shared" si="73"/>
        <v>2.083333333333337E-2</v>
      </c>
      <c r="AA197" s="25">
        <f t="shared" si="57"/>
        <v>2.083333333333337E-2</v>
      </c>
    </row>
    <row r="198" spans="2:27">
      <c r="B198" s="224"/>
      <c r="C198" s="276"/>
      <c r="D198" s="81">
        <v>44393</v>
      </c>
      <c r="E198" s="66" t="s">
        <v>39</v>
      </c>
      <c r="F198" s="3">
        <v>0.25</v>
      </c>
      <c r="G198" s="3">
        <v>0.8125</v>
      </c>
      <c r="H198" s="3">
        <v>0</v>
      </c>
      <c r="I198" s="5"/>
      <c r="J198" s="5">
        <f t="shared" si="63"/>
        <v>0</v>
      </c>
      <c r="K198" s="21">
        <f t="shared" si="64"/>
        <v>0.49999999999999994</v>
      </c>
      <c r="L198" s="22">
        <f t="shared" si="74"/>
        <v>0.49999999999999994</v>
      </c>
      <c r="M198" s="22">
        <f t="shared" si="61"/>
        <v>-5.5511151231257827E-17</v>
      </c>
      <c r="N198" s="22">
        <f t="shared" si="65"/>
        <v>0</v>
      </c>
      <c r="O198" s="22">
        <f t="shared" si="66"/>
        <v>0.49999999999999994</v>
      </c>
      <c r="P198" s="22">
        <f t="shared" si="67"/>
        <v>0.49999999999999994</v>
      </c>
      <c r="Q198" s="22">
        <f t="shared" si="68"/>
        <v>0.49999999999999994</v>
      </c>
      <c r="R198" s="23">
        <f t="shared" si="69"/>
        <v>0.49999999999999994</v>
      </c>
      <c r="S198" s="22">
        <f t="shared" si="56"/>
        <v>4.1666666666666685E-2</v>
      </c>
      <c r="T198" s="22">
        <f t="shared" si="58"/>
        <v>4.1666666666666685E-2</v>
      </c>
      <c r="U198" s="21">
        <f t="shared" si="62"/>
        <v>2.083333333333337E-2</v>
      </c>
      <c r="V198" s="22">
        <f t="shared" si="59"/>
        <v>2.083333333333337E-2</v>
      </c>
      <c r="W198" s="24">
        <f t="shared" si="70"/>
        <v>6.2500000000000056E-2</v>
      </c>
      <c r="X198" s="21">
        <f t="shared" si="71"/>
        <v>6.2500000000000056E-2</v>
      </c>
      <c r="Y198" s="21">
        <f t="shared" si="72"/>
        <v>-6.2500000000000056E-2</v>
      </c>
      <c r="Z198" s="21">
        <f t="shared" si="73"/>
        <v>6.2500000000000056E-2</v>
      </c>
      <c r="AA198" s="25">
        <f t="shared" si="57"/>
        <v>6.2500000000000056E-2</v>
      </c>
    </row>
    <row r="199" spans="2:27">
      <c r="B199" s="224"/>
      <c r="C199" s="276"/>
      <c r="D199" s="20">
        <v>44394</v>
      </c>
      <c r="E199" s="66" t="s">
        <v>39</v>
      </c>
      <c r="F199" s="3">
        <v>0.33333333333333331</v>
      </c>
      <c r="G199" s="3">
        <v>0.8125</v>
      </c>
      <c r="H199" s="3">
        <v>0</v>
      </c>
      <c r="I199" s="5">
        <f t="shared" si="60"/>
        <v>0.47916666666666669</v>
      </c>
      <c r="J199" s="5">
        <f t="shared" si="63"/>
        <v>0.47916666666666669</v>
      </c>
      <c r="K199" s="21">
        <f t="shared" si="64"/>
        <v>0.45833333333333331</v>
      </c>
      <c r="L199" s="22">
        <f t="shared" si="74"/>
        <v>0.45833333333333331</v>
      </c>
      <c r="M199" s="22">
        <f t="shared" si="61"/>
        <v>-4.1666666666666685E-2</v>
      </c>
      <c r="N199" s="22">
        <f t="shared" si="65"/>
        <v>0</v>
      </c>
      <c r="O199" s="22">
        <f t="shared" si="66"/>
        <v>0.45833333333333331</v>
      </c>
      <c r="P199" s="22">
        <f t="shared" si="67"/>
        <v>-2.083333333333337E-2</v>
      </c>
      <c r="Q199" s="22">
        <f t="shared" si="68"/>
        <v>0</v>
      </c>
      <c r="R199" s="23">
        <f t="shared" si="69"/>
        <v>0</v>
      </c>
      <c r="S199" s="22">
        <f t="shared" si="56"/>
        <v>-4.166666666666663E-2</v>
      </c>
      <c r="T199" s="22">
        <f t="shared" si="58"/>
        <v>0</v>
      </c>
      <c r="U199" s="21">
        <f t="shared" si="62"/>
        <v>2.083333333333337E-2</v>
      </c>
      <c r="V199" s="22">
        <f t="shared" si="59"/>
        <v>2.083333333333337E-2</v>
      </c>
      <c r="W199" s="24">
        <f t="shared" si="70"/>
        <v>2.083333333333337E-2</v>
      </c>
      <c r="X199" s="21">
        <f t="shared" si="71"/>
        <v>2.083333333333337E-2</v>
      </c>
      <c r="Y199" s="21">
        <f t="shared" si="72"/>
        <v>0.45833333333333331</v>
      </c>
      <c r="Z199" s="21">
        <f t="shared" si="73"/>
        <v>0.45833333333333331</v>
      </c>
      <c r="AA199" s="25">
        <f t="shared" si="57"/>
        <v>0.45833333333333331</v>
      </c>
    </row>
    <row r="200" spans="2:27">
      <c r="B200" s="224"/>
      <c r="C200" s="276"/>
      <c r="D200" s="20">
        <v>44395</v>
      </c>
      <c r="E200" s="66" t="s">
        <v>39</v>
      </c>
      <c r="F200" s="3">
        <v>0.33333333333333331</v>
      </c>
      <c r="G200" s="3">
        <v>0.8125</v>
      </c>
      <c r="H200" s="3">
        <v>0</v>
      </c>
      <c r="I200" s="5">
        <f t="shared" si="60"/>
        <v>0.47916666666666669</v>
      </c>
      <c r="J200" s="5">
        <f t="shared" si="63"/>
        <v>0.47916666666666669</v>
      </c>
      <c r="K200" s="21">
        <f t="shared" si="64"/>
        <v>0.45833333333333331</v>
      </c>
      <c r="L200" s="22">
        <f t="shared" si="74"/>
        <v>0.45833333333333331</v>
      </c>
      <c r="M200" s="22">
        <f t="shared" si="61"/>
        <v>-4.1666666666666685E-2</v>
      </c>
      <c r="N200" s="22">
        <f t="shared" si="65"/>
        <v>0</v>
      </c>
      <c r="O200" s="22">
        <f t="shared" si="66"/>
        <v>0.45833333333333331</v>
      </c>
      <c r="P200" s="22">
        <f t="shared" si="67"/>
        <v>-2.083333333333337E-2</v>
      </c>
      <c r="Q200" s="22">
        <f t="shared" si="68"/>
        <v>0</v>
      </c>
      <c r="R200" s="23">
        <f t="shared" si="69"/>
        <v>0</v>
      </c>
      <c r="S200" s="22">
        <f t="shared" si="56"/>
        <v>-4.166666666666663E-2</v>
      </c>
      <c r="T200" s="22">
        <f t="shared" si="58"/>
        <v>0</v>
      </c>
      <c r="U200" s="21">
        <f t="shared" si="62"/>
        <v>2.083333333333337E-2</v>
      </c>
      <c r="V200" s="22">
        <f t="shared" si="59"/>
        <v>2.083333333333337E-2</v>
      </c>
      <c r="W200" s="24">
        <f t="shared" si="70"/>
        <v>2.083333333333337E-2</v>
      </c>
      <c r="X200" s="21">
        <f t="shared" si="71"/>
        <v>2.083333333333337E-2</v>
      </c>
      <c r="Y200" s="21">
        <f t="shared" si="72"/>
        <v>0.45833333333333331</v>
      </c>
      <c r="Z200" s="21">
        <f t="shared" si="73"/>
        <v>0.45833333333333331</v>
      </c>
      <c r="AA200" s="25">
        <f t="shared" si="57"/>
        <v>0.45833333333333331</v>
      </c>
    </row>
    <row r="201" spans="2:27">
      <c r="B201" s="225"/>
      <c r="C201" s="276"/>
      <c r="D201" s="81">
        <v>44396</v>
      </c>
      <c r="E201" s="66" t="s">
        <v>39</v>
      </c>
      <c r="F201" s="3">
        <v>0.33333333333333331</v>
      </c>
      <c r="G201" s="3">
        <v>0.8125</v>
      </c>
      <c r="H201" s="3">
        <v>0</v>
      </c>
      <c r="I201" s="5"/>
      <c r="J201" s="5">
        <f t="shared" si="63"/>
        <v>0</v>
      </c>
      <c r="K201" s="21">
        <f t="shared" si="64"/>
        <v>0.45833333333333331</v>
      </c>
      <c r="L201" s="22">
        <f t="shared" si="74"/>
        <v>0.45833333333333331</v>
      </c>
      <c r="M201" s="22">
        <f t="shared" si="61"/>
        <v>-4.1666666666666685E-2</v>
      </c>
      <c r="N201" s="22">
        <f t="shared" si="65"/>
        <v>0</v>
      </c>
      <c r="O201" s="22">
        <f t="shared" si="66"/>
        <v>0.45833333333333331</v>
      </c>
      <c r="P201" s="22">
        <f t="shared" si="67"/>
        <v>0.45833333333333331</v>
      </c>
      <c r="Q201" s="22">
        <f t="shared" si="68"/>
        <v>0.45833333333333331</v>
      </c>
      <c r="R201" s="23">
        <f t="shared" si="69"/>
        <v>0.45833333333333331</v>
      </c>
      <c r="S201" s="22">
        <f t="shared" si="56"/>
        <v>-4.166666666666663E-2</v>
      </c>
      <c r="T201" s="22">
        <f t="shared" si="58"/>
        <v>0</v>
      </c>
      <c r="U201" s="21">
        <f t="shared" si="62"/>
        <v>2.083333333333337E-2</v>
      </c>
      <c r="V201" s="22">
        <f t="shared" si="59"/>
        <v>2.083333333333337E-2</v>
      </c>
      <c r="W201" s="24">
        <f t="shared" si="70"/>
        <v>2.083333333333337E-2</v>
      </c>
      <c r="X201" s="21">
        <f t="shared" si="71"/>
        <v>2.083333333333337E-2</v>
      </c>
      <c r="Y201" s="21">
        <f t="shared" si="72"/>
        <v>-2.083333333333337E-2</v>
      </c>
      <c r="Z201" s="21">
        <f t="shared" si="73"/>
        <v>2.083333333333337E-2</v>
      </c>
      <c r="AA201" s="25">
        <f t="shared" si="57"/>
        <v>2.083333333333337E-2</v>
      </c>
    </row>
    <row r="202" spans="2:27">
      <c r="B202" s="99" t="s">
        <v>9</v>
      </c>
      <c r="C202" s="276"/>
      <c r="D202" s="81">
        <v>44397</v>
      </c>
      <c r="E202" s="66" t="s">
        <v>39</v>
      </c>
      <c r="F202" s="3">
        <v>0.33333333333333331</v>
      </c>
      <c r="G202" s="3">
        <v>0.8125</v>
      </c>
      <c r="H202" s="3">
        <v>0</v>
      </c>
      <c r="I202" s="5"/>
      <c r="J202" s="5">
        <f t="shared" si="63"/>
        <v>0</v>
      </c>
      <c r="K202" s="21">
        <f t="shared" si="64"/>
        <v>0.45833333333333331</v>
      </c>
      <c r="L202" s="22">
        <f t="shared" si="74"/>
        <v>0.45833333333333331</v>
      </c>
      <c r="M202" s="22">
        <f t="shared" si="61"/>
        <v>-4.1666666666666685E-2</v>
      </c>
      <c r="N202" s="22">
        <f t="shared" si="65"/>
        <v>0</v>
      </c>
      <c r="O202" s="22">
        <f t="shared" si="66"/>
        <v>0.45833333333333331</v>
      </c>
      <c r="P202" s="22">
        <f t="shared" si="67"/>
        <v>0.45833333333333331</v>
      </c>
      <c r="Q202" s="22">
        <f t="shared" si="68"/>
        <v>0.45833333333333331</v>
      </c>
      <c r="R202" s="23">
        <f t="shared" si="69"/>
        <v>0.45833333333333331</v>
      </c>
      <c r="S202" s="22">
        <f t="shared" si="56"/>
        <v>-4.166666666666663E-2</v>
      </c>
      <c r="T202" s="22">
        <f t="shared" si="58"/>
        <v>0</v>
      </c>
      <c r="U202" s="21">
        <f t="shared" si="62"/>
        <v>2.083333333333337E-2</v>
      </c>
      <c r="V202" s="22">
        <f t="shared" si="59"/>
        <v>2.083333333333337E-2</v>
      </c>
      <c r="W202" s="24">
        <f t="shared" si="70"/>
        <v>2.083333333333337E-2</v>
      </c>
      <c r="X202" s="21">
        <f t="shared" si="71"/>
        <v>2.083333333333337E-2</v>
      </c>
      <c r="Y202" s="21">
        <f t="shared" si="72"/>
        <v>-2.083333333333337E-2</v>
      </c>
      <c r="Z202" s="21">
        <f t="shared" si="73"/>
        <v>2.083333333333337E-2</v>
      </c>
      <c r="AA202" s="25">
        <f t="shared" si="57"/>
        <v>2.083333333333337E-2</v>
      </c>
    </row>
    <row r="203" spans="2:27">
      <c r="B203" s="223">
        <f>SUM(AA183:AA213)</f>
        <v>4.2708333333333357</v>
      </c>
      <c r="C203" s="276"/>
      <c r="D203" s="81">
        <v>44398</v>
      </c>
      <c r="E203" s="66" t="s">
        <v>39</v>
      </c>
      <c r="F203" s="3">
        <v>0.33333333333333331</v>
      </c>
      <c r="G203" s="3">
        <v>0.8125</v>
      </c>
      <c r="H203" s="3">
        <v>0</v>
      </c>
      <c r="I203" s="5"/>
      <c r="J203" s="5">
        <f t="shared" si="63"/>
        <v>0</v>
      </c>
      <c r="K203" s="21">
        <f t="shared" si="64"/>
        <v>0.45833333333333331</v>
      </c>
      <c r="L203" s="22">
        <f t="shared" si="74"/>
        <v>0.45833333333333331</v>
      </c>
      <c r="M203" s="22">
        <f t="shared" si="61"/>
        <v>-4.1666666666666685E-2</v>
      </c>
      <c r="N203" s="22">
        <f t="shared" si="65"/>
        <v>0</v>
      </c>
      <c r="O203" s="22">
        <f t="shared" si="66"/>
        <v>0.45833333333333331</v>
      </c>
      <c r="P203" s="22">
        <f t="shared" si="67"/>
        <v>0.45833333333333331</v>
      </c>
      <c r="Q203" s="22">
        <f t="shared" si="68"/>
        <v>0.45833333333333331</v>
      </c>
      <c r="R203" s="23">
        <f t="shared" si="69"/>
        <v>0.45833333333333331</v>
      </c>
      <c r="S203" s="22">
        <f t="shared" si="56"/>
        <v>-4.166666666666663E-2</v>
      </c>
      <c r="T203" s="22">
        <f t="shared" si="58"/>
        <v>0</v>
      </c>
      <c r="U203" s="21">
        <f t="shared" si="62"/>
        <v>2.083333333333337E-2</v>
      </c>
      <c r="V203" s="22">
        <f t="shared" si="59"/>
        <v>2.083333333333337E-2</v>
      </c>
      <c r="W203" s="24">
        <f t="shared" si="70"/>
        <v>2.083333333333337E-2</v>
      </c>
      <c r="X203" s="21">
        <f t="shared" si="71"/>
        <v>2.083333333333337E-2</v>
      </c>
      <c r="Y203" s="21">
        <f t="shared" si="72"/>
        <v>-2.083333333333337E-2</v>
      </c>
      <c r="Z203" s="21">
        <f t="shared" si="73"/>
        <v>2.083333333333337E-2</v>
      </c>
      <c r="AA203" s="25">
        <f t="shared" si="57"/>
        <v>2.083333333333337E-2</v>
      </c>
    </row>
    <row r="204" spans="2:27">
      <c r="B204" s="224"/>
      <c r="C204" s="276"/>
      <c r="D204" s="81">
        <v>44399</v>
      </c>
      <c r="E204" s="66" t="s">
        <v>39</v>
      </c>
      <c r="F204" s="3">
        <v>0.33333333333333331</v>
      </c>
      <c r="G204" s="3">
        <v>0.8125</v>
      </c>
      <c r="H204" s="3">
        <v>0</v>
      </c>
      <c r="I204" s="5"/>
      <c r="J204" s="5">
        <f t="shared" si="63"/>
        <v>0</v>
      </c>
      <c r="K204" s="21">
        <f t="shared" si="64"/>
        <v>0.45833333333333331</v>
      </c>
      <c r="L204" s="22">
        <f t="shared" si="74"/>
        <v>0.45833333333333331</v>
      </c>
      <c r="M204" s="22">
        <f t="shared" si="61"/>
        <v>-4.1666666666666685E-2</v>
      </c>
      <c r="N204" s="22">
        <f t="shared" si="65"/>
        <v>0</v>
      </c>
      <c r="O204" s="22">
        <f t="shared" si="66"/>
        <v>0.45833333333333331</v>
      </c>
      <c r="P204" s="22">
        <f t="shared" si="67"/>
        <v>0.45833333333333331</v>
      </c>
      <c r="Q204" s="22">
        <f t="shared" si="68"/>
        <v>0.45833333333333331</v>
      </c>
      <c r="R204" s="23">
        <f t="shared" si="69"/>
        <v>0.45833333333333331</v>
      </c>
      <c r="S204" s="22">
        <f t="shared" si="56"/>
        <v>-4.166666666666663E-2</v>
      </c>
      <c r="T204" s="22">
        <f t="shared" si="58"/>
        <v>0</v>
      </c>
      <c r="U204" s="21">
        <f t="shared" si="62"/>
        <v>2.083333333333337E-2</v>
      </c>
      <c r="V204" s="22">
        <f t="shared" si="59"/>
        <v>2.083333333333337E-2</v>
      </c>
      <c r="W204" s="24">
        <f t="shared" si="70"/>
        <v>2.083333333333337E-2</v>
      </c>
      <c r="X204" s="21">
        <f t="shared" si="71"/>
        <v>2.083333333333337E-2</v>
      </c>
      <c r="Y204" s="21">
        <f t="shared" si="72"/>
        <v>-2.083333333333337E-2</v>
      </c>
      <c r="Z204" s="21">
        <f t="shared" si="73"/>
        <v>2.083333333333337E-2</v>
      </c>
      <c r="AA204" s="25">
        <f t="shared" si="57"/>
        <v>2.083333333333337E-2</v>
      </c>
    </row>
    <row r="205" spans="2:27">
      <c r="B205" s="224"/>
      <c r="C205" s="276"/>
      <c r="D205" s="81">
        <v>44400</v>
      </c>
      <c r="E205" s="66" t="s">
        <v>39</v>
      </c>
      <c r="F205" s="3">
        <v>0.25</v>
      </c>
      <c r="G205" s="3">
        <v>0.8125</v>
      </c>
      <c r="H205" s="3">
        <v>0</v>
      </c>
      <c r="I205" s="5"/>
      <c r="J205" s="5">
        <f t="shared" si="63"/>
        <v>0</v>
      </c>
      <c r="K205" s="21">
        <f t="shared" si="64"/>
        <v>0.49999999999999994</v>
      </c>
      <c r="L205" s="22">
        <f t="shared" si="74"/>
        <v>0.49999999999999994</v>
      </c>
      <c r="M205" s="22">
        <f t="shared" si="61"/>
        <v>-5.5511151231257827E-17</v>
      </c>
      <c r="N205" s="22">
        <f t="shared" si="65"/>
        <v>0</v>
      </c>
      <c r="O205" s="22">
        <f t="shared" si="66"/>
        <v>0.49999999999999994</v>
      </c>
      <c r="P205" s="22">
        <f t="shared" si="67"/>
        <v>0.49999999999999994</v>
      </c>
      <c r="Q205" s="22">
        <f t="shared" si="68"/>
        <v>0.49999999999999994</v>
      </c>
      <c r="R205" s="23">
        <f t="shared" si="69"/>
        <v>0.49999999999999994</v>
      </c>
      <c r="S205" s="22">
        <f t="shared" si="56"/>
        <v>4.1666666666666685E-2</v>
      </c>
      <c r="T205" s="22">
        <f t="shared" si="58"/>
        <v>4.1666666666666685E-2</v>
      </c>
      <c r="U205" s="21">
        <f t="shared" si="62"/>
        <v>2.083333333333337E-2</v>
      </c>
      <c r="V205" s="22">
        <f t="shared" si="59"/>
        <v>2.083333333333337E-2</v>
      </c>
      <c r="W205" s="24">
        <f t="shared" si="70"/>
        <v>6.2500000000000056E-2</v>
      </c>
      <c r="X205" s="21">
        <f t="shared" si="71"/>
        <v>6.2500000000000056E-2</v>
      </c>
      <c r="Y205" s="21">
        <f t="shared" si="72"/>
        <v>-6.2500000000000056E-2</v>
      </c>
      <c r="Z205" s="21">
        <f t="shared" si="73"/>
        <v>6.2500000000000056E-2</v>
      </c>
      <c r="AA205" s="25">
        <f t="shared" si="57"/>
        <v>6.2500000000000056E-2</v>
      </c>
    </row>
    <row r="206" spans="2:27">
      <c r="B206" s="224"/>
      <c r="C206" s="276"/>
      <c r="D206" s="20">
        <v>44401</v>
      </c>
      <c r="E206" s="66" t="s">
        <v>39</v>
      </c>
      <c r="F206" s="3">
        <v>0.33333333333333331</v>
      </c>
      <c r="G206" s="3">
        <v>0.8125</v>
      </c>
      <c r="H206" s="3">
        <v>0</v>
      </c>
      <c r="I206" s="5">
        <f t="shared" si="60"/>
        <v>0.47916666666666669</v>
      </c>
      <c r="J206" s="5">
        <f t="shared" si="63"/>
        <v>0.47916666666666669</v>
      </c>
      <c r="K206" s="21">
        <f t="shared" si="64"/>
        <v>0.45833333333333331</v>
      </c>
      <c r="L206" s="22">
        <f t="shared" si="74"/>
        <v>0.45833333333333331</v>
      </c>
      <c r="M206" s="22">
        <f t="shared" si="61"/>
        <v>-4.1666666666666685E-2</v>
      </c>
      <c r="N206" s="22">
        <f t="shared" si="65"/>
        <v>0</v>
      </c>
      <c r="O206" s="22">
        <f t="shared" si="66"/>
        <v>0.45833333333333331</v>
      </c>
      <c r="P206" s="22">
        <f t="shared" si="67"/>
        <v>-2.083333333333337E-2</v>
      </c>
      <c r="Q206" s="22">
        <f t="shared" si="68"/>
        <v>0</v>
      </c>
      <c r="R206" s="23">
        <f t="shared" si="69"/>
        <v>0</v>
      </c>
      <c r="S206" s="22">
        <f t="shared" si="56"/>
        <v>-4.166666666666663E-2</v>
      </c>
      <c r="T206" s="22">
        <f t="shared" si="58"/>
        <v>0</v>
      </c>
      <c r="U206" s="21">
        <f t="shared" si="62"/>
        <v>2.083333333333337E-2</v>
      </c>
      <c r="V206" s="22">
        <f t="shared" si="59"/>
        <v>2.083333333333337E-2</v>
      </c>
      <c r="W206" s="24">
        <f t="shared" si="70"/>
        <v>2.083333333333337E-2</v>
      </c>
      <c r="X206" s="21">
        <f t="shared" si="71"/>
        <v>2.083333333333337E-2</v>
      </c>
      <c r="Y206" s="21">
        <f t="shared" si="72"/>
        <v>0.45833333333333331</v>
      </c>
      <c r="Z206" s="21">
        <f t="shared" si="73"/>
        <v>0.45833333333333331</v>
      </c>
      <c r="AA206" s="25">
        <f t="shared" si="57"/>
        <v>0.45833333333333331</v>
      </c>
    </row>
    <row r="207" spans="2:27">
      <c r="B207" s="224"/>
      <c r="C207" s="276"/>
      <c r="D207" s="20">
        <v>44402</v>
      </c>
      <c r="E207" s="66" t="s">
        <v>39</v>
      </c>
      <c r="F207" s="3">
        <v>0.33333333333333331</v>
      </c>
      <c r="G207" s="3">
        <v>0.8125</v>
      </c>
      <c r="H207" s="3">
        <v>0</v>
      </c>
      <c r="I207" s="5">
        <f t="shared" si="60"/>
        <v>0.47916666666666669</v>
      </c>
      <c r="J207" s="5">
        <f t="shared" si="63"/>
        <v>0.47916666666666669</v>
      </c>
      <c r="K207" s="21">
        <f t="shared" si="64"/>
        <v>0.45833333333333331</v>
      </c>
      <c r="L207" s="22">
        <f t="shared" si="74"/>
        <v>0.45833333333333331</v>
      </c>
      <c r="M207" s="22">
        <f t="shared" si="61"/>
        <v>-4.1666666666666685E-2</v>
      </c>
      <c r="N207" s="22">
        <f t="shared" si="65"/>
        <v>0</v>
      </c>
      <c r="O207" s="22">
        <f t="shared" si="66"/>
        <v>0.45833333333333331</v>
      </c>
      <c r="P207" s="22">
        <f t="shared" si="67"/>
        <v>-2.083333333333337E-2</v>
      </c>
      <c r="Q207" s="22">
        <f t="shared" si="68"/>
        <v>0</v>
      </c>
      <c r="R207" s="23">
        <f t="shared" si="69"/>
        <v>0</v>
      </c>
      <c r="S207" s="22">
        <f t="shared" si="56"/>
        <v>-4.166666666666663E-2</v>
      </c>
      <c r="T207" s="22">
        <f t="shared" si="58"/>
        <v>0</v>
      </c>
      <c r="U207" s="21">
        <f t="shared" si="62"/>
        <v>2.083333333333337E-2</v>
      </c>
      <c r="V207" s="22">
        <f t="shared" si="59"/>
        <v>2.083333333333337E-2</v>
      </c>
      <c r="W207" s="24">
        <f t="shared" si="70"/>
        <v>2.083333333333337E-2</v>
      </c>
      <c r="X207" s="21">
        <f t="shared" si="71"/>
        <v>2.083333333333337E-2</v>
      </c>
      <c r="Y207" s="21">
        <f t="shared" si="72"/>
        <v>0.45833333333333331</v>
      </c>
      <c r="Z207" s="21">
        <f t="shared" si="73"/>
        <v>0.45833333333333331</v>
      </c>
      <c r="AA207" s="25">
        <f t="shared" si="57"/>
        <v>0.45833333333333331</v>
      </c>
    </row>
    <row r="208" spans="2:27">
      <c r="B208" s="224"/>
      <c r="C208" s="276"/>
      <c r="D208" s="81">
        <v>44403</v>
      </c>
      <c r="E208" s="66" t="s">
        <v>39</v>
      </c>
      <c r="F208" s="3">
        <v>0.33333333333333331</v>
      </c>
      <c r="G208" s="3">
        <v>0.8125</v>
      </c>
      <c r="H208" s="3">
        <v>0</v>
      </c>
      <c r="I208" s="5"/>
      <c r="J208" s="5">
        <f t="shared" si="63"/>
        <v>0</v>
      </c>
      <c r="K208" s="21">
        <f t="shared" si="64"/>
        <v>0.45833333333333331</v>
      </c>
      <c r="L208" s="22">
        <f t="shared" si="74"/>
        <v>0.45833333333333331</v>
      </c>
      <c r="M208" s="22">
        <f t="shared" si="61"/>
        <v>-4.1666666666666685E-2</v>
      </c>
      <c r="N208" s="22">
        <f t="shared" si="65"/>
        <v>0</v>
      </c>
      <c r="O208" s="22">
        <f t="shared" si="66"/>
        <v>0.45833333333333331</v>
      </c>
      <c r="P208" s="22">
        <f t="shared" si="67"/>
        <v>0.45833333333333331</v>
      </c>
      <c r="Q208" s="22">
        <f t="shared" si="68"/>
        <v>0.45833333333333331</v>
      </c>
      <c r="R208" s="23">
        <f t="shared" si="69"/>
        <v>0.45833333333333331</v>
      </c>
      <c r="S208" s="22">
        <f t="shared" ref="S208:S271" si="75">($AB$5-F208)</f>
        <v>-4.166666666666663E-2</v>
      </c>
      <c r="T208" s="22">
        <f t="shared" si="58"/>
        <v>0</v>
      </c>
      <c r="U208" s="21">
        <f t="shared" si="62"/>
        <v>2.083333333333337E-2</v>
      </c>
      <c r="V208" s="22">
        <f t="shared" si="59"/>
        <v>2.083333333333337E-2</v>
      </c>
      <c r="W208" s="24">
        <f t="shared" si="70"/>
        <v>2.083333333333337E-2</v>
      </c>
      <c r="X208" s="21">
        <f t="shared" si="71"/>
        <v>2.083333333333337E-2</v>
      </c>
      <c r="Y208" s="21">
        <f t="shared" si="72"/>
        <v>-2.083333333333337E-2</v>
      </c>
      <c r="Z208" s="21">
        <f t="shared" si="73"/>
        <v>2.083333333333337E-2</v>
      </c>
      <c r="AA208" s="25">
        <f t="shared" si="57"/>
        <v>2.083333333333337E-2</v>
      </c>
    </row>
    <row r="209" spans="2:27">
      <c r="B209" s="224"/>
      <c r="C209" s="276"/>
      <c r="D209" s="81">
        <v>44404</v>
      </c>
      <c r="E209" s="66" t="s">
        <v>39</v>
      </c>
      <c r="F209" s="3">
        <v>0.33333333333333331</v>
      </c>
      <c r="G209" s="3">
        <v>0.8125</v>
      </c>
      <c r="H209" s="3">
        <v>0</v>
      </c>
      <c r="I209" s="5"/>
      <c r="J209" s="5">
        <f t="shared" si="63"/>
        <v>0</v>
      </c>
      <c r="K209" s="21">
        <f t="shared" si="64"/>
        <v>0.45833333333333331</v>
      </c>
      <c r="L209" s="22">
        <f t="shared" si="74"/>
        <v>0.45833333333333331</v>
      </c>
      <c r="M209" s="22">
        <f t="shared" si="61"/>
        <v>-4.1666666666666685E-2</v>
      </c>
      <c r="N209" s="22">
        <f t="shared" si="65"/>
        <v>0</v>
      </c>
      <c r="O209" s="22">
        <f t="shared" si="66"/>
        <v>0.45833333333333331</v>
      </c>
      <c r="P209" s="22">
        <f t="shared" si="67"/>
        <v>0.45833333333333331</v>
      </c>
      <c r="Q209" s="22">
        <f t="shared" si="68"/>
        <v>0.45833333333333331</v>
      </c>
      <c r="R209" s="23">
        <f t="shared" si="69"/>
        <v>0.45833333333333331</v>
      </c>
      <c r="S209" s="22">
        <f t="shared" si="75"/>
        <v>-4.166666666666663E-2</v>
      </c>
      <c r="T209" s="22">
        <f t="shared" si="58"/>
        <v>0</v>
      </c>
      <c r="U209" s="21">
        <f t="shared" si="62"/>
        <v>2.083333333333337E-2</v>
      </c>
      <c r="V209" s="22">
        <f t="shared" si="59"/>
        <v>2.083333333333337E-2</v>
      </c>
      <c r="W209" s="24">
        <f t="shared" si="70"/>
        <v>2.083333333333337E-2</v>
      </c>
      <c r="X209" s="21">
        <f t="shared" si="71"/>
        <v>2.083333333333337E-2</v>
      </c>
      <c r="Y209" s="21">
        <f t="shared" si="72"/>
        <v>-2.083333333333337E-2</v>
      </c>
      <c r="Z209" s="21">
        <f t="shared" si="73"/>
        <v>2.083333333333337E-2</v>
      </c>
      <c r="AA209" s="25">
        <f t="shared" si="57"/>
        <v>2.083333333333337E-2</v>
      </c>
    </row>
    <row r="210" spans="2:27">
      <c r="B210" s="224"/>
      <c r="C210" s="276"/>
      <c r="D210" s="81">
        <v>44405</v>
      </c>
      <c r="E210" s="66" t="s">
        <v>40</v>
      </c>
      <c r="F210" s="3">
        <v>0.33333333333333331</v>
      </c>
      <c r="G210" s="3">
        <v>0.8125</v>
      </c>
      <c r="H210" s="3">
        <v>0</v>
      </c>
      <c r="I210" s="5"/>
      <c r="J210" s="5">
        <f t="shared" si="63"/>
        <v>0</v>
      </c>
      <c r="K210" s="21">
        <f t="shared" si="64"/>
        <v>0.45833333333333331</v>
      </c>
      <c r="L210" s="22">
        <f t="shared" si="74"/>
        <v>0.45833333333333331</v>
      </c>
      <c r="M210" s="22">
        <f t="shared" si="61"/>
        <v>-4.1666666666666685E-2</v>
      </c>
      <c r="N210" s="22">
        <f t="shared" si="65"/>
        <v>0</v>
      </c>
      <c r="O210" s="22">
        <f t="shared" si="66"/>
        <v>0.45833333333333331</v>
      </c>
      <c r="P210" s="22">
        <f t="shared" si="67"/>
        <v>0.45833333333333331</v>
      </c>
      <c r="Q210" s="22">
        <f t="shared" si="68"/>
        <v>0.45833333333333331</v>
      </c>
      <c r="R210" s="23">
        <f t="shared" si="69"/>
        <v>0</v>
      </c>
      <c r="S210" s="22">
        <f t="shared" si="75"/>
        <v>-4.166666666666663E-2</v>
      </c>
      <c r="T210" s="22">
        <f t="shared" si="58"/>
        <v>0</v>
      </c>
      <c r="U210" s="21">
        <f t="shared" si="62"/>
        <v>2.083333333333337E-2</v>
      </c>
      <c r="V210" s="22">
        <f t="shared" si="59"/>
        <v>2.083333333333337E-2</v>
      </c>
      <c r="W210" s="24">
        <f t="shared" si="70"/>
        <v>2.083333333333337E-2</v>
      </c>
      <c r="X210" s="21">
        <f t="shared" si="71"/>
        <v>2.083333333333337E-2</v>
      </c>
      <c r="Y210" s="21">
        <f t="shared" si="72"/>
        <v>-2.083333333333337E-2</v>
      </c>
      <c r="Z210" s="21">
        <f t="shared" si="73"/>
        <v>2.083333333333337E-2</v>
      </c>
      <c r="AA210" s="25">
        <f t="shared" si="57"/>
        <v>0</v>
      </c>
    </row>
    <row r="211" spans="2:27">
      <c r="B211" s="224"/>
      <c r="C211" s="276"/>
      <c r="D211" s="81">
        <v>44406</v>
      </c>
      <c r="E211" s="66" t="s">
        <v>39</v>
      </c>
      <c r="F211" s="3">
        <v>0.33333333333333331</v>
      </c>
      <c r="G211" s="3">
        <v>0.8125</v>
      </c>
      <c r="H211" s="3">
        <v>0</v>
      </c>
      <c r="I211" s="5"/>
      <c r="J211" s="5">
        <f t="shared" si="63"/>
        <v>0</v>
      </c>
      <c r="K211" s="21">
        <f t="shared" si="64"/>
        <v>0.45833333333333331</v>
      </c>
      <c r="L211" s="22">
        <f t="shared" si="74"/>
        <v>0.45833333333333331</v>
      </c>
      <c r="M211" s="22">
        <f t="shared" si="61"/>
        <v>-4.1666666666666685E-2</v>
      </c>
      <c r="N211" s="22">
        <f t="shared" si="65"/>
        <v>0</v>
      </c>
      <c r="O211" s="22">
        <f t="shared" si="66"/>
        <v>0.45833333333333331</v>
      </c>
      <c r="P211" s="22">
        <f t="shared" si="67"/>
        <v>0.45833333333333331</v>
      </c>
      <c r="Q211" s="22">
        <f t="shared" si="68"/>
        <v>0.45833333333333331</v>
      </c>
      <c r="R211" s="23">
        <f t="shared" si="69"/>
        <v>0.45833333333333331</v>
      </c>
      <c r="S211" s="22">
        <f t="shared" si="75"/>
        <v>-4.166666666666663E-2</v>
      </c>
      <c r="T211" s="22">
        <f t="shared" si="58"/>
        <v>0</v>
      </c>
      <c r="U211" s="21">
        <f t="shared" si="62"/>
        <v>2.083333333333337E-2</v>
      </c>
      <c r="V211" s="22">
        <f t="shared" si="59"/>
        <v>2.083333333333337E-2</v>
      </c>
      <c r="W211" s="24">
        <f t="shared" si="70"/>
        <v>2.083333333333337E-2</v>
      </c>
      <c r="X211" s="21">
        <f t="shared" si="71"/>
        <v>2.083333333333337E-2</v>
      </c>
      <c r="Y211" s="21">
        <f t="shared" si="72"/>
        <v>-2.083333333333337E-2</v>
      </c>
      <c r="Z211" s="21">
        <f t="shared" si="73"/>
        <v>2.083333333333337E-2</v>
      </c>
      <c r="AA211" s="25">
        <f t="shared" si="57"/>
        <v>2.083333333333337E-2</v>
      </c>
    </row>
    <row r="212" spans="2:27">
      <c r="B212" s="224"/>
      <c r="C212" s="276"/>
      <c r="D212" s="81">
        <v>44407</v>
      </c>
      <c r="E212" s="66" t="s">
        <v>40</v>
      </c>
      <c r="F212" s="3">
        <v>0.25</v>
      </c>
      <c r="G212" s="3">
        <v>0.8125</v>
      </c>
      <c r="H212" s="3">
        <v>0</v>
      </c>
      <c r="I212" s="5"/>
      <c r="J212" s="5">
        <f t="shared" si="63"/>
        <v>0</v>
      </c>
      <c r="K212" s="21">
        <f t="shared" si="64"/>
        <v>0.49999999999999994</v>
      </c>
      <c r="L212" s="22">
        <f t="shared" si="74"/>
        <v>0.49999999999999994</v>
      </c>
      <c r="M212" s="22">
        <f t="shared" si="61"/>
        <v>-5.5511151231257827E-17</v>
      </c>
      <c r="N212" s="22">
        <f t="shared" si="65"/>
        <v>0</v>
      </c>
      <c r="O212" s="22">
        <f t="shared" si="66"/>
        <v>0.49999999999999994</v>
      </c>
      <c r="P212" s="22">
        <f t="shared" si="67"/>
        <v>0.49999999999999994</v>
      </c>
      <c r="Q212" s="22">
        <f t="shared" si="68"/>
        <v>0.49999999999999994</v>
      </c>
      <c r="R212" s="23">
        <f t="shared" si="69"/>
        <v>0</v>
      </c>
      <c r="S212" s="22">
        <f t="shared" si="75"/>
        <v>4.1666666666666685E-2</v>
      </c>
      <c r="T212" s="22">
        <f t="shared" si="58"/>
        <v>4.1666666666666685E-2</v>
      </c>
      <c r="U212" s="21">
        <f t="shared" si="62"/>
        <v>2.083333333333337E-2</v>
      </c>
      <c r="V212" s="22">
        <f t="shared" si="59"/>
        <v>2.083333333333337E-2</v>
      </c>
      <c r="W212" s="24">
        <f t="shared" si="70"/>
        <v>6.2500000000000056E-2</v>
      </c>
      <c r="X212" s="21">
        <f t="shared" si="71"/>
        <v>6.2500000000000056E-2</v>
      </c>
      <c r="Y212" s="21">
        <f t="shared" si="72"/>
        <v>-6.2500000000000056E-2</v>
      </c>
      <c r="Z212" s="21">
        <f t="shared" si="73"/>
        <v>6.2500000000000056E-2</v>
      </c>
      <c r="AA212" s="25">
        <f t="shared" si="57"/>
        <v>0</v>
      </c>
    </row>
    <row r="213" spans="2:27" ht="15.75" thickBot="1">
      <c r="B213" s="226"/>
      <c r="C213" s="277"/>
      <c r="D213" s="29">
        <v>44408</v>
      </c>
      <c r="E213" s="67" t="s">
        <v>39</v>
      </c>
      <c r="F213" s="4">
        <v>0.33333333333333331</v>
      </c>
      <c r="G213" s="4">
        <v>0.8125</v>
      </c>
      <c r="H213" s="4">
        <v>0</v>
      </c>
      <c r="I213" s="8">
        <f t="shared" si="60"/>
        <v>0.47916666666666669</v>
      </c>
      <c r="J213" s="8">
        <f t="shared" si="63"/>
        <v>0.47916666666666669</v>
      </c>
      <c r="K213" s="30">
        <f t="shared" si="64"/>
        <v>0.45833333333333331</v>
      </c>
      <c r="L213" s="31">
        <f t="shared" si="74"/>
        <v>0.45833333333333331</v>
      </c>
      <c r="M213" s="31">
        <f t="shared" si="61"/>
        <v>-4.1666666666666685E-2</v>
      </c>
      <c r="N213" s="31">
        <f t="shared" si="65"/>
        <v>0</v>
      </c>
      <c r="O213" s="31">
        <f t="shared" si="66"/>
        <v>0.45833333333333331</v>
      </c>
      <c r="P213" s="31">
        <f t="shared" si="67"/>
        <v>-2.083333333333337E-2</v>
      </c>
      <c r="Q213" s="31">
        <f t="shared" si="68"/>
        <v>0</v>
      </c>
      <c r="R213" s="32">
        <f t="shared" si="69"/>
        <v>0</v>
      </c>
      <c r="S213" s="31">
        <f t="shared" si="75"/>
        <v>-4.166666666666663E-2</v>
      </c>
      <c r="T213" s="31">
        <f t="shared" si="58"/>
        <v>0</v>
      </c>
      <c r="U213" s="30">
        <f t="shared" si="62"/>
        <v>2.083333333333337E-2</v>
      </c>
      <c r="V213" s="31">
        <f t="shared" si="59"/>
        <v>2.083333333333337E-2</v>
      </c>
      <c r="W213" s="33">
        <f t="shared" si="70"/>
        <v>2.083333333333337E-2</v>
      </c>
      <c r="X213" s="30">
        <f t="shared" si="71"/>
        <v>2.083333333333337E-2</v>
      </c>
      <c r="Y213" s="30">
        <f t="shared" si="72"/>
        <v>0.45833333333333331</v>
      </c>
      <c r="Z213" s="30">
        <f t="shared" si="73"/>
        <v>0.45833333333333331</v>
      </c>
      <c r="AA213" s="34">
        <f t="shared" si="57"/>
        <v>0.45833333333333331</v>
      </c>
    </row>
    <row r="214" spans="2:27">
      <c r="B214" s="98" t="s">
        <v>10</v>
      </c>
      <c r="C214" s="275" t="s">
        <v>26</v>
      </c>
      <c r="D214" s="14">
        <v>44409</v>
      </c>
      <c r="E214" s="51" t="s">
        <v>39</v>
      </c>
      <c r="F214" s="6">
        <v>0.33333333333333331</v>
      </c>
      <c r="G214" s="6">
        <v>0.8125</v>
      </c>
      <c r="H214" s="6">
        <v>0</v>
      </c>
      <c r="I214" s="7">
        <f t="shared" si="60"/>
        <v>0.47916666666666669</v>
      </c>
      <c r="J214" s="7">
        <f t="shared" si="63"/>
        <v>0.47916666666666669</v>
      </c>
      <c r="K214" s="15">
        <f t="shared" si="64"/>
        <v>0.45833333333333331</v>
      </c>
      <c r="L214" s="16">
        <f t="shared" si="74"/>
        <v>0.45833333333333331</v>
      </c>
      <c r="M214" s="16">
        <f t="shared" si="61"/>
        <v>-4.1666666666666685E-2</v>
      </c>
      <c r="N214" s="16">
        <f t="shared" si="65"/>
        <v>0</v>
      </c>
      <c r="O214" s="16">
        <f t="shared" si="66"/>
        <v>0.45833333333333331</v>
      </c>
      <c r="P214" s="16">
        <f t="shared" si="67"/>
        <v>-2.083333333333337E-2</v>
      </c>
      <c r="Q214" s="16">
        <f t="shared" si="68"/>
        <v>0</v>
      </c>
      <c r="R214" s="17">
        <f t="shared" si="69"/>
        <v>0</v>
      </c>
      <c r="S214" s="16">
        <f t="shared" si="75"/>
        <v>-4.166666666666663E-2</v>
      </c>
      <c r="T214" s="16">
        <f t="shared" si="58"/>
        <v>0</v>
      </c>
      <c r="U214" s="15">
        <f t="shared" si="62"/>
        <v>2.083333333333337E-2</v>
      </c>
      <c r="V214" s="16">
        <f t="shared" si="59"/>
        <v>2.083333333333337E-2</v>
      </c>
      <c r="W214" s="18">
        <f t="shared" si="70"/>
        <v>2.083333333333337E-2</v>
      </c>
      <c r="X214" s="15">
        <f t="shared" si="71"/>
        <v>2.083333333333337E-2</v>
      </c>
      <c r="Y214" s="15">
        <f t="shared" si="72"/>
        <v>0.45833333333333331</v>
      </c>
      <c r="Z214" s="15">
        <f t="shared" si="73"/>
        <v>0.45833333333333331</v>
      </c>
      <c r="AA214" s="19">
        <f t="shared" si="57"/>
        <v>0.45833333333333331</v>
      </c>
    </row>
    <row r="215" spans="2:27">
      <c r="B215" s="223">
        <f>SUM(R214:R244)</f>
        <v>8.8333333333333321</v>
      </c>
      <c r="C215" s="276"/>
      <c r="D215" s="81">
        <v>44410</v>
      </c>
      <c r="E215" s="66" t="s">
        <v>39</v>
      </c>
      <c r="F215" s="3">
        <v>0.33333333333333331</v>
      </c>
      <c r="G215" s="3">
        <v>0.8125</v>
      </c>
      <c r="H215" s="3">
        <v>0</v>
      </c>
      <c r="I215" s="5"/>
      <c r="J215" s="5">
        <f t="shared" si="63"/>
        <v>0</v>
      </c>
      <c r="K215" s="21">
        <f t="shared" si="64"/>
        <v>0.45833333333333331</v>
      </c>
      <c r="L215" s="22">
        <f t="shared" si="74"/>
        <v>0.45833333333333331</v>
      </c>
      <c r="M215" s="22">
        <f t="shared" si="61"/>
        <v>-4.1666666666666685E-2</v>
      </c>
      <c r="N215" s="22">
        <f t="shared" si="65"/>
        <v>0</v>
      </c>
      <c r="O215" s="22">
        <f t="shared" si="66"/>
        <v>0.45833333333333331</v>
      </c>
      <c r="P215" s="22">
        <f t="shared" si="67"/>
        <v>0.45833333333333331</v>
      </c>
      <c r="Q215" s="22">
        <f t="shared" si="68"/>
        <v>0.45833333333333331</v>
      </c>
      <c r="R215" s="23">
        <f t="shared" si="69"/>
        <v>0.45833333333333331</v>
      </c>
      <c r="S215" s="22">
        <f t="shared" si="75"/>
        <v>-4.166666666666663E-2</v>
      </c>
      <c r="T215" s="22">
        <f t="shared" si="58"/>
        <v>0</v>
      </c>
      <c r="U215" s="21">
        <f t="shared" si="62"/>
        <v>2.083333333333337E-2</v>
      </c>
      <c r="V215" s="22">
        <f t="shared" si="59"/>
        <v>2.083333333333337E-2</v>
      </c>
      <c r="W215" s="24">
        <f t="shared" si="70"/>
        <v>2.083333333333337E-2</v>
      </c>
      <c r="X215" s="21">
        <f t="shared" si="71"/>
        <v>2.083333333333337E-2</v>
      </c>
      <c r="Y215" s="21">
        <f t="shared" si="72"/>
        <v>-2.083333333333337E-2</v>
      </c>
      <c r="Z215" s="21">
        <f t="shared" si="73"/>
        <v>2.083333333333337E-2</v>
      </c>
      <c r="AA215" s="25">
        <f t="shared" si="57"/>
        <v>2.083333333333337E-2</v>
      </c>
    </row>
    <row r="216" spans="2:27">
      <c r="B216" s="224"/>
      <c r="C216" s="276"/>
      <c r="D216" s="81">
        <v>44411</v>
      </c>
      <c r="E216" s="66" t="s">
        <v>40</v>
      </c>
      <c r="F216" s="3">
        <v>0.33333333333333331</v>
      </c>
      <c r="G216" s="3">
        <v>0.8125</v>
      </c>
      <c r="H216" s="3">
        <v>0</v>
      </c>
      <c r="I216" s="5"/>
      <c r="J216" s="5">
        <f t="shared" si="63"/>
        <v>0</v>
      </c>
      <c r="K216" s="21">
        <f t="shared" si="64"/>
        <v>0.45833333333333331</v>
      </c>
      <c r="L216" s="22">
        <f t="shared" si="74"/>
        <v>0.45833333333333331</v>
      </c>
      <c r="M216" s="22">
        <f t="shared" si="61"/>
        <v>-4.1666666666666685E-2</v>
      </c>
      <c r="N216" s="22">
        <f t="shared" si="65"/>
        <v>0</v>
      </c>
      <c r="O216" s="22">
        <f t="shared" si="66"/>
        <v>0.45833333333333331</v>
      </c>
      <c r="P216" s="22">
        <f t="shared" si="67"/>
        <v>0.45833333333333331</v>
      </c>
      <c r="Q216" s="22">
        <f t="shared" si="68"/>
        <v>0.45833333333333331</v>
      </c>
      <c r="R216" s="23">
        <f t="shared" si="69"/>
        <v>0</v>
      </c>
      <c r="S216" s="22">
        <f t="shared" si="75"/>
        <v>-4.166666666666663E-2</v>
      </c>
      <c r="T216" s="22">
        <f t="shared" si="58"/>
        <v>0</v>
      </c>
      <c r="U216" s="21">
        <f t="shared" si="62"/>
        <v>2.083333333333337E-2</v>
      </c>
      <c r="V216" s="22">
        <f t="shared" si="59"/>
        <v>2.083333333333337E-2</v>
      </c>
      <c r="W216" s="24">
        <f t="shared" si="70"/>
        <v>2.083333333333337E-2</v>
      </c>
      <c r="X216" s="21">
        <f t="shared" si="71"/>
        <v>2.083333333333337E-2</v>
      </c>
      <c r="Y216" s="21">
        <f t="shared" si="72"/>
        <v>-2.083333333333337E-2</v>
      </c>
      <c r="Z216" s="21">
        <f t="shared" si="73"/>
        <v>2.083333333333337E-2</v>
      </c>
      <c r="AA216" s="25">
        <f t="shared" si="57"/>
        <v>0</v>
      </c>
    </row>
    <row r="217" spans="2:27">
      <c r="B217" s="224"/>
      <c r="C217" s="276"/>
      <c r="D217" s="81">
        <v>44412</v>
      </c>
      <c r="E217" s="66" t="s">
        <v>40</v>
      </c>
      <c r="F217" s="3">
        <v>0.33333333333333331</v>
      </c>
      <c r="G217" s="3">
        <v>0.8125</v>
      </c>
      <c r="H217" s="3">
        <v>0</v>
      </c>
      <c r="I217" s="5"/>
      <c r="J217" s="5">
        <f t="shared" si="63"/>
        <v>0</v>
      </c>
      <c r="K217" s="21">
        <f t="shared" si="64"/>
        <v>0.45833333333333331</v>
      </c>
      <c r="L217" s="22">
        <f t="shared" si="74"/>
        <v>0.45833333333333331</v>
      </c>
      <c r="M217" s="22">
        <f t="shared" si="61"/>
        <v>-4.1666666666666685E-2</v>
      </c>
      <c r="N217" s="22">
        <f t="shared" si="65"/>
        <v>0</v>
      </c>
      <c r="O217" s="22">
        <f t="shared" si="66"/>
        <v>0.45833333333333331</v>
      </c>
      <c r="P217" s="22">
        <f t="shared" si="67"/>
        <v>0.45833333333333331</v>
      </c>
      <c r="Q217" s="22">
        <f t="shared" si="68"/>
        <v>0.45833333333333331</v>
      </c>
      <c r="R217" s="23">
        <f t="shared" si="69"/>
        <v>0</v>
      </c>
      <c r="S217" s="22">
        <f t="shared" si="75"/>
        <v>-4.166666666666663E-2</v>
      </c>
      <c r="T217" s="22">
        <f t="shared" si="58"/>
        <v>0</v>
      </c>
      <c r="U217" s="21">
        <f t="shared" si="62"/>
        <v>2.083333333333337E-2</v>
      </c>
      <c r="V217" s="22">
        <f t="shared" si="59"/>
        <v>2.083333333333337E-2</v>
      </c>
      <c r="W217" s="24">
        <f t="shared" si="70"/>
        <v>2.083333333333337E-2</v>
      </c>
      <c r="X217" s="21">
        <f t="shared" si="71"/>
        <v>2.083333333333337E-2</v>
      </c>
      <c r="Y217" s="21">
        <f t="shared" si="72"/>
        <v>-2.083333333333337E-2</v>
      </c>
      <c r="Z217" s="21">
        <f t="shared" si="73"/>
        <v>2.083333333333337E-2</v>
      </c>
      <c r="AA217" s="25">
        <f t="shared" si="57"/>
        <v>0</v>
      </c>
    </row>
    <row r="218" spans="2:27" ht="15" customHeight="1">
      <c r="B218" s="224"/>
      <c r="C218" s="276"/>
      <c r="D218" s="81">
        <v>44413</v>
      </c>
      <c r="E218" s="66" t="s">
        <v>39</v>
      </c>
      <c r="F218" s="3">
        <v>0.33333333333333331</v>
      </c>
      <c r="G218" s="3">
        <v>0.8125</v>
      </c>
      <c r="H218" s="3">
        <v>0</v>
      </c>
      <c r="I218" s="5"/>
      <c r="J218" s="5">
        <f t="shared" si="63"/>
        <v>0</v>
      </c>
      <c r="K218" s="21">
        <f t="shared" si="64"/>
        <v>0.45833333333333331</v>
      </c>
      <c r="L218" s="22">
        <f t="shared" si="74"/>
        <v>0.45833333333333331</v>
      </c>
      <c r="M218" s="22">
        <f t="shared" si="61"/>
        <v>-4.1666666666666685E-2</v>
      </c>
      <c r="N218" s="22">
        <f t="shared" si="65"/>
        <v>0</v>
      </c>
      <c r="O218" s="22">
        <f t="shared" si="66"/>
        <v>0.45833333333333331</v>
      </c>
      <c r="P218" s="22">
        <f t="shared" si="67"/>
        <v>0.45833333333333331</v>
      </c>
      <c r="Q218" s="22">
        <f t="shared" si="68"/>
        <v>0.45833333333333331</v>
      </c>
      <c r="R218" s="23">
        <f t="shared" si="69"/>
        <v>0.45833333333333331</v>
      </c>
      <c r="S218" s="22">
        <f t="shared" si="75"/>
        <v>-4.166666666666663E-2</v>
      </c>
      <c r="T218" s="22">
        <f t="shared" si="58"/>
        <v>0</v>
      </c>
      <c r="U218" s="21">
        <f t="shared" si="62"/>
        <v>2.083333333333337E-2</v>
      </c>
      <c r="V218" s="22">
        <f t="shared" si="59"/>
        <v>2.083333333333337E-2</v>
      </c>
      <c r="W218" s="24">
        <f t="shared" si="70"/>
        <v>2.083333333333337E-2</v>
      </c>
      <c r="X218" s="21">
        <f t="shared" si="71"/>
        <v>2.083333333333337E-2</v>
      </c>
      <c r="Y218" s="21">
        <f t="shared" si="72"/>
        <v>-2.083333333333337E-2</v>
      </c>
      <c r="Z218" s="21">
        <f t="shared" si="73"/>
        <v>2.083333333333337E-2</v>
      </c>
      <c r="AA218" s="25">
        <f t="shared" si="57"/>
        <v>2.083333333333337E-2</v>
      </c>
    </row>
    <row r="219" spans="2:27">
      <c r="B219" s="224"/>
      <c r="C219" s="276"/>
      <c r="D219" s="81">
        <v>44414</v>
      </c>
      <c r="E219" s="66" t="s">
        <v>39</v>
      </c>
      <c r="F219" s="3">
        <v>0.33333333333333331</v>
      </c>
      <c r="G219" s="3">
        <v>0.8125</v>
      </c>
      <c r="H219" s="3">
        <v>0</v>
      </c>
      <c r="I219" s="5"/>
      <c r="J219" s="5">
        <f t="shared" si="63"/>
        <v>0</v>
      </c>
      <c r="K219" s="21">
        <f t="shared" si="64"/>
        <v>0.45833333333333331</v>
      </c>
      <c r="L219" s="22">
        <f t="shared" si="74"/>
        <v>0.45833333333333331</v>
      </c>
      <c r="M219" s="22">
        <f t="shared" si="61"/>
        <v>-4.1666666666666685E-2</v>
      </c>
      <c r="N219" s="22">
        <f t="shared" si="65"/>
        <v>0</v>
      </c>
      <c r="O219" s="22">
        <f t="shared" si="66"/>
        <v>0.45833333333333331</v>
      </c>
      <c r="P219" s="22">
        <f t="shared" si="67"/>
        <v>0.45833333333333331</v>
      </c>
      <c r="Q219" s="22">
        <f t="shared" si="68"/>
        <v>0.45833333333333331</v>
      </c>
      <c r="R219" s="23">
        <f t="shared" si="69"/>
        <v>0.45833333333333331</v>
      </c>
      <c r="S219" s="22">
        <f t="shared" si="75"/>
        <v>-4.166666666666663E-2</v>
      </c>
      <c r="T219" s="22">
        <f t="shared" si="58"/>
        <v>0</v>
      </c>
      <c r="U219" s="21">
        <f t="shared" si="62"/>
        <v>2.083333333333337E-2</v>
      </c>
      <c r="V219" s="22">
        <f t="shared" si="59"/>
        <v>2.083333333333337E-2</v>
      </c>
      <c r="W219" s="24">
        <f t="shared" si="70"/>
        <v>2.083333333333337E-2</v>
      </c>
      <c r="X219" s="21">
        <f t="shared" si="71"/>
        <v>2.083333333333337E-2</v>
      </c>
      <c r="Y219" s="21">
        <f t="shared" si="72"/>
        <v>-2.083333333333337E-2</v>
      </c>
      <c r="Z219" s="21">
        <f t="shared" si="73"/>
        <v>2.083333333333337E-2</v>
      </c>
      <c r="AA219" s="25">
        <f t="shared" si="57"/>
        <v>2.083333333333337E-2</v>
      </c>
    </row>
    <row r="220" spans="2:27">
      <c r="B220" s="224"/>
      <c r="C220" s="276"/>
      <c r="D220" s="20">
        <v>44415</v>
      </c>
      <c r="E220" s="66" t="s">
        <v>39</v>
      </c>
      <c r="F220" s="3">
        <v>0.25</v>
      </c>
      <c r="G220" s="3">
        <v>0.8125</v>
      </c>
      <c r="H220" s="3">
        <v>0</v>
      </c>
      <c r="I220" s="5">
        <f t="shared" si="60"/>
        <v>0.5625</v>
      </c>
      <c r="J220" s="5">
        <f t="shared" si="63"/>
        <v>0.5625</v>
      </c>
      <c r="K220" s="21">
        <f t="shared" si="64"/>
        <v>0.49999999999999994</v>
      </c>
      <c r="L220" s="22">
        <f t="shared" si="74"/>
        <v>0.49999999999999994</v>
      </c>
      <c r="M220" s="22">
        <f t="shared" si="61"/>
        <v>-5.5511151231257827E-17</v>
      </c>
      <c r="N220" s="22">
        <f t="shared" si="65"/>
        <v>0</v>
      </c>
      <c r="O220" s="22">
        <f t="shared" si="66"/>
        <v>0.49999999999999994</v>
      </c>
      <c r="P220" s="22">
        <f t="shared" si="67"/>
        <v>-6.2500000000000056E-2</v>
      </c>
      <c r="Q220" s="22">
        <f t="shared" si="68"/>
        <v>0</v>
      </c>
      <c r="R220" s="23">
        <f t="shared" si="69"/>
        <v>0</v>
      </c>
      <c r="S220" s="22">
        <f t="shared" si="75"/>
        <v>4.1666666666666685E-2</v>
      </c>
      <c r="T220" s="22">
        <f t="shared" si="58"/>
        <v>4.1666666666666685E-2</v>
      </c>
      <c r="U220" s="21">
        <f t="shared" si="62"/>
        <v>2.083333333333337E-2</v>
      </c>
      <c r="V220" s="22">
        <f t="shared" si="59"/>
        <v>2.083333333333337E-2</v>
      </c>
      <c r="W220" s="24">
        <f t="shared" si="70"/>
        <v>6.2500000000000056E-2</v>
      </c>
      <c r="X220" s="21">
        <f t="shared" si="71"/>
        <v>6.2500000000000056E-2</v>
      </c>
      <c r="Y220" s="21">
        <f t="shared" si="72"/>
        <v>0.49999999999999994</v>
      </c>
      <c r="Z220" s="21">
        <f t="shared" si="73"/>
        <v>0.49999999999999994</v>
      </c>
      <c r="AA220" s="25">
        <f t="shared" si="57"/>
        <v>0.49999999999999994</v>
      </c>
    </row>
    <row r="221" spans="2:27">
      <c r="B221" s="224"/>
      <c r="C221" s="276"/>
      <c r="D221" s="20">
        <v>44416</v>
      </c>
      <c r="E221" s="66" t="s">
        <v>39</v>
      </c>
      <c r="F221" s="3">
        <v>0.33333333333333331</v>
      </c>
      <c r="G221" s="3">
        <v>0.8125</v>
      </c>
      <c r="H221" s="3">
        <v>0</v>
      </c>
      <c r="I221" s="5">
        <f t="shared" si="60"/>
        <v>0.47916666666666669</v>
      </c>
      <c r="J221" s="5">
        <f t="shared" si="63"/>
        <v>0.47916666666666669</v>
      </c>
      <c r="K221" s="21">
        <f t="shared" si="64"/>
        <v>0.45833333333333331</v>
      </c>
      <c r="L221" s="22">
        <f t="shared" si="74"/>
        <v>0.45833333333333331</v>
      </c>
      <c r="M221" s="22">
        <f t="shared" si="61"/>
        <v>-4.1666666666666685E-2</v>
      </c>
      <c r="N221" s="22">
        <f t="shared" si="65"/>
        <v>0</v>
      </c>
      <c r="O221" s="22">
        <f t="shared" si="66"/>
        <v>0.45833333333333331</v>
      </c>
      <c r="P221" s="22">
        <f t="shared" si="67"/>
        <v>-2.083333333333337E-2</v>
      </c>
      <c r="Q221" s="22">
        <f t="shared" si="68"/>
        <v>0</v>
      </c>
      <c r="R221" s="23">
        <f t="shared" si="69"/>
        <v>0</v>
      </c>
      <c r="S221" s="22">
        <f t="shared" si="75"/>
        <v>-4.166666666666663E-2</v>
      </c>
      <c r="T221" s="22">
        <f t="shared" si="58"/>
        <v>0</v>
      </c>
      <c r="U221" s="21">
        <f t="shared" si="62"/>
        <v>2.083333333333337E-2</v>
      </c>
      <c r="V221" s="22">
        <f t="shared" si="59"/>
        <v>2.083333333333337E-2</v>
      </c>
      <c r="W221" s="24">
        <f t="shared" si="70"/>
        <v>2.083333333333337E-2</v>
      </c>
      <c r="X221" s="21">
        <f t="shared" si="71"/>
        <v>2.083333333333337E-2</v>
      </c>
      <c r="Y221" s="21">
        <f t="shared" si="72"/>
        <v>0.45833333333333331</v>
      </c>
      <c r="Z221" s="21">
        <f t="shared" si="73"/>
        <v>0.45833333333333331</v>
      </c>
      <c r="AA221" s="25">
        <f t="shared" si="57"/>
        <v>0.45833333333333331</v>
      </c>
    </row>
    <row r="222" spans="2:27">
      <c r="B222" s="224"/>
      <c r="C222" s="276"/>
      <c r="D222" s="81">
        <v>44417</v>
      </c>
      <c r="E222" s="66" t="s">
        <v>39</v>
      </c>
      <c r="F222" s="3">
        <v>0.25</v>
      </c>
      <c r="G222" s="3">
        <v>0.8125</v>
      </c>
      <c r="H222" s="3">
        <v>0</v>
      </c>
      <c r="I222" s="5"/>
      <c r="J222" s="5">
        <f t="shared" si="63"/>
        <v>0</v>
      </c>
      <c r="K222" s="21">
        <f t="shared" si="64"/>
        <v>0.49999999999999994</v>
      </c>
      <c r="L222" s="22">
        <f t="shared" si="74"/>
        <v>0.49999999999999994</v>
      </c>
      <c r="M222" s="22">
        <f t="shared" si="61"/>
        <v>-5.5511151231257827E-17</v>
      </c>
      <c r="N222" s="22">
        <f t="shared" si="65"/>
        <v>0</v>
      </c>
      <c r="O222" s="22">
        <f t="shared" si="66"/>
        <v>0.49999999999999994</v>
      </c>
      <c r="P222" s="22">
        <f t="shared" si="67"/>
        <v>0.49999999999999994</v>
      </c>
      <c r="Q222" s="22">
        <f t="shared" si="68"/>
        <v>0.49999999999999994</v>
      </c>
      <c r="R222" s="23">
        <f t="shared" si="69"/>
        <v>0.49999999999999994</v>
      </c>
      <c r="S222" s="22">
        <f t="shared" si="75"/>
        <v>4.1666666666666685E-2</v>
      </c>
      <c r="T222" s="22">
        <f t="shared" si="58"/>
        <v>4.1666666666666685E-2</v>
      </c>
      <c r="U222" s="21">
        <f t="shared" si="62"/>
        <v>2.083333333333337E-2</v>
      </c>
      <c r="V222" s="22">
        <f t="shared" si="59"/>
        <v>2.083333333333337E-2</v>
      </c>
      <c r="W222" s="24">
        <f t="shared" si="70"/>
        <v>6.2500000000000056E-2</v>
      </c>
      <c r="X222" s="21">
        <f t="shared" si="71"/>
        <v>6.2500000000000056E-2</v>
      </c>
      <c r="Y222" s="21">
        <f t="shared" si="72"/>
        <v>-6.2500000000000056E-2</v>
      </c>
      <c r="Z222" s="21">
        <f t="shared" si="73"/>
        <v>6.2500000000000056E-2</v>
      </c>
      <c r="AA222" s="25">
        <f t="shared" si="57"/>
        <v>6.2500000000000056E-2</v>
      </c>
    </row>
    <row r="223" spans="2:27">
      <c r="B223" s="224"/>
      <c r="C223" s="276"/>
      <c r="D223" s="81">
        <v>44418</v>
      </c>
      <c r="E223" s="66" t="s">
        <v>39</v>
      </c>
      <c r="F223" s="3">
        <v>0.375</v>
      </c>
      <c r="G223" s="3">
        <v>0.8125</v>
      </c>
      <c r="H223" s="3">
        <v>0</v>
      </c>
      <c r="I223" s="5"/>
      <c r="J223" s="5">
        <f t="shared" si="63"/>
        <v>0</v>
      </c>
      <c r="K223" s="21">
        <f t="shared" si="64"/>
        <v>0.41666666666666663</v>
      </c>
      <c r="L223" s="22">
        <f t="shared" si="74"/>
        <v>0.41666666666666663</v>
      </c>
      <c r="M223" s="22">
        <f t="shared" si="61"/>
        <v>-8.333333333333337E-2</v>
      </c>
      <c r="N223" s="22">
        <f t="shared" si="65"/>
        <v>0</v>
      </c>
      <c r="O223" s="22">
        <f t="shared" si="66"/>
        <v>0.41666666666666663</v>
      </c>
      <c r="P223" s="22">
        <f t="shared" si="67"/>
        <v>0.41666666666666663</v>
      </c>
      <c r="Q223" s="22">
        <f t="shared" si="68"/>
        <v>0.41666666666666663</v>
      </c>
      <c r="R223" s="23">
        <f t="shared" si="69"/>
        <v>0.41666666666666663</v>
      </c>
      <c r="S223" s="22">
        <f t="shared" si="75"/>
        <v>-8.3333333333333315E-2</v>
      </c>
      <c r="T223" s="22">
        <f t="shared" si="58"/>
        <v>0</v>
      </c>
      <c r="U223" s="21">
        <f t="shared" si="62"/>
        <v>2.083333333333337E-2</v>
      </c>
      <c r="V223" s="22">
        <f t="shared" si="59"/>
        <v>2.083333333333337E-2</v>
      </c>
      <c r="W223" s="24">
        <f t="shared" si="70"/>
        <v>2.083333333333337E-2</v>
      </c>
      <c r="X223" s="21">
        <f t="shared" si="71"/>
        <v>2.083333333333337E-2</v>
      </c>
      <c r="Y223" s="21">
        <f t="shared" si="72"/>
        <v>-2.083333333333337E-2</v>
      </c>
      <c r="Z223" s="21">
        <f t="shared" si="73"/>
        <v>2.083333333333337E-2</v>
      </c>
      <c r="AA223" s="25">
        <f t="shared" si="57"/>
        <v>2.083333333333337E-2</v>
      </c>
    </row>
    <row r="224" spans="2:27">
      <c r="B224" s="224"/>
      <c r="C224" s="276"/>
      <c r="D224" s="81">
        <v>44419</v>
      </c>
      <c r="E224" s="66" t="s">
        <v>39</v>
      </c>
      <c r="F224" s="3">
        <v>0.33333333333333331</v>
      </c>
      <c r="G224" s="3">
        <v>0.8125</v>
      </c>
      <c r="H224" s="3">
        <v>0</v>
      </c>
      <c r="I224" s="5"/>
      <c r="J224" s="5">
        <f t="shared" si="63"/>
        <v>0</v>
      </c>
      <c r="K224" s="21">
        <f t="shared" si="64"/>
        <v>0.45833333333333331</v>
      </c>
      <c r="L224" s="22">
        <f t="shared" si="74"/>
        <v>0.45833333333333331</v>
      </c>
      <c r="M224" s="22">
        <f t="shared" si="61"/>
        <v>-4.1666666666666685E-2</v>
      </c>
      <c r="N224" s="22">
        <f t="shared" si="65"/>
        <v>0</v>
      </c>
      <c r="O224" s="22">
        <f t="shared" si="66"/>
        <v>0.45833333333333331</v>
      </c>
      <c r="P224" s="22">
        <f t="shared" si="67"/>
        <v>0.45833333333333331</v>
      </c>
      <c r="Q224" s="22">
        <f t="shared" si="68"/>
        <v>0.45833333333333331</v>
      </c>
      <c r="R224" s="23">
        <f t="shared" si="69"/>
        <v>0.45833333333333331</v>
      </c>
      <c r="S224" s="22">
        <f t="shared" si="75"/>
        <v>-4.166666666666663E-2</v>
      </c>
      <c r="T224" s="22">
        <f t="shared" si="58"/>
        <v>0</v>
      </c>
      <c r="U224" s="21">
        <f t="shared" si="62"/>
        <v>2.083333333333337E-2</v>
      </c>
      <c r="V224" s="22">
        <f t="shared" si="59"/>
        <v>2.083333333333337E-2</v>
      </c>
      <c r="W224" s="24">
        <f t="shared" si="70"/>
        <v>2.083333333333337E-2</v>
      </c>
      <c r="X224" s="21">
        <f t="shared" si="71"/>
        <v>2.083333333333337E-2</v>
      </c>
      <c r="Y224" s="21">
        <f t="shared" si="72"/>
        <v>-2.083333333333337E-2</v>
      </c>
      <c r="Z224" s="21">
        <f t="shared" si="73"/>
        <v>2.083333333333337E-2</v>
      </c>
      <c r="AA224" s="25">
        <f t="shared" si="57"/>
        <v>2.083333333333337E-2</v>
      </c>
    </row>
    <row r="225" spans="2:27">
      <c r="B225" s="224"/>
      <c r="C225" s="276"/>
      <c r="D225" s="81">
        <v>44420</v>
      </c>
      <c r="E225" s="66" t="s">
        <v>39</v>
      </c>
      <c r="F225" s="3">
        <v>0.33333333333333331</v>
      </c>
      <c r="G225" s="3">
        <v>0.8125</v>
      </c>
      <c r="H225" s="3">
        <v>0</v>
      </c>
      <c r="I225" s="5"/>
      <c r="J225" s="5">
        <f t="shared" si="63"/>
        <v>0</v>
      </c>
      <c r="K225" s="21">
        <f t="shared" si="64"/>
        <v>0.45833333333333331</v>
      </c>
      <c r="L225" s="22">
        <f t="shared" si="74"/>
        <v>0.45833333333333331</v>
      </c>
      <c r="M225" s="22">
        <f t="shared" si="61"/>
        <v>-4.1666666666666685E-2</v>
      </c>
      <c r="N225" s="22">
        <f t="shared" si="65"/>
        <v>0</v>
      </c>
      <c r="O225" s="22">
        <f t="shared" si="66"/>
        <v>0.45833333333333331</v>
      </c>
      <c r="P225" s="22">
        <f t="shared" si="67"/>
        <v>0.45833333333333331</v>
      </c>
      <c r="Q225" s="22">
        <f t="shared" si="68"/>
        <v>0.45833333333333331</v>
      </c>
      <c r="R225" s="23">
        <f t="shared" si="69"/>
        <v>0.45833333333333331</v>
      </c>
      <c r="S225" s="22">
        <f t="shared" si="75"/>
        <v>-4.166666666666663E-2</v>
      </c>
      <c r="T225" s="22">
        <f t="shared" si="58"/>
        <v>0</v>
      </c>
      <c r="U225" s="21">
        <f t="shared" si="62"/>
        <v>2.083333333333337E-2</v>
      </c>
      <c r="V225" s="22">
        <f t="shared" si="59"/>
        <v>2.083333333333337E-2</v>
      </c>
      <c r="W225" s="24">
        <f t="shared" si="70"/>
        <v>2.083333333333337E-2</v>
      </c>
      <c r="X225" s="21">
        <f t="shared" si="71"/>
        <v>2.083333333333337E-2</v>
      </c>
      <c r="Y225" s="21">
        <f t="shared" si="72"/>
        <v>-2.083333333333337E-2</v>
      </c>
      <c r="Z225" s="21">
        <f t="shared" si="73"/>
        <v>2.083333333333337E-2</v>
      </c>
      <c r="AA225" s="25">
        <f t="shared" ref="AA225:AA288" si="76">IF(E225=$AC$7,Z225,0)</f>
        <v>2.083333333333337E-2</v>
      </c>
    </row>
    <row r="226" spans="2:27">
      <c r="B226" s="224"/>
      <c r="C226" s="276"/>
      <c r="D226" s="81">
        <v>44421</v>
      </c>
      <c r="E226" s="66" t="s">
        <v>39</v>
      </c>
      <c r="F226" s="3">
        <v>0.20833333333333334</v>
      </c>
      <c r="G226" s="3">
        <v>0.8125</v>
      </c>
      <c r="H226" s="3">
        <v>0</v>
      </c>
      <c r="I226" s="5"/>
      <c r="J226" s="5">
        <f t="shared" si="63"/>
        <v>0</v>
      </c>
      <c r="K226" s="21">
        <f t="shared" si="64"/>
        <v>0.49999999999999989</v>
      </c>
      <c r="L226" s="22">
        <f t="shared" si="74"/>
        <v>0.49999999999999989</v>
      </c>
      <c r="M226" s="22">
        <f t="shared" si="61"/>
        <v>-1.1102230246251565E-16</v>
      </c>
      <c r="N226" s="22">
        <f t="shared" si="65"/>
        <v>0</v>
      </c>
      <c r="O226" s="22">
        <f t="shared" si="66"/>
        <v>0.49999999999999989</v>
      </c>
      <c r="P226" s="22">
        <f t="shared" si="67"/>
        <v>0.49999999999999989</v>
      </c>
      <c r="Q226" s="22">
        <f t="shared" si="68"/>
        <v>0.49999999999999989</v>
      </c>
      <c r="R226" s="23">
        <f t="shared" si="69"/>
        <v>0.49999999999999989</v>
      </c>
      <c r="S226" s="22">
        <f t="shared" si="75"/>
        <v>8.3333333333333343E-2</v>
      </c>
      <c r="T226" s="22">
        <f t="shared" si="58"/>
        <v>8.3333333333333343E-2</v>
      </c>
      <c r="U226" s="21">
        <f t="shared" si="62"/>
        <v>2.083333333333337E-2</v>
      </c>
      <c r="V226" s="22">
        <f t="shared" si="59"/>
        <v>2.083333333333337E-2</v>
      </c>
      <c r="W226" s="24">
        <f t="shared" si="70"/>
        <v>0.10416666666666671</v>
      </c>
      <c r="X226" s="21">
        <f t="shared" si="71"/>
        <v>0.10416666666666671</v>
      </c>
      <c r="Y226" s="21">
        <f t="shared" si="72"/>
        <v>-0.10416666666666671</v>
      </c>
      <c r="Z226" s="21">
        <f t="shared" si="73"/>
        <v>0.10416666666666671</v>
      </c>
      <c r="AA226" s="25">
        <f t="shared" si="76"/>
        <v>0.10416666666666671</v>
      </c>
    </row>
    <row r="227" spans="2:27">
      <c r="B227" s="224"/>
      <c r="C227" s="276"/>
      <c r="D227" s="20">
        <v>44422</v>
      </c>
      <c r="E227" s="66" t="s">
        <v>39</v>
      </c>
      <c r="F227" s="3">
        <v>0.33333333333333331</v>
      </c>
      <c r="G227" s="3">
        <v>0.8125</v>
      </c>
      <c r="H227" s="3">
        <v>0</v>
      </c>
      <c r="I227" s="5">
        <f t="shared" ref="I227:I284" si="77">(O227+X227)</f>
        <v>0.47916666666666669</v>
      </c>
      <c r="J227" s="5">
        <f t="shared" si="63"/>
        <v>0.47916666666666669</v>
      </c>
      <c r="K227" s="21">
        <f t="shared" si="64"/>
        <v>0.45833333333333331</v>
      </c>
      <c r="L227" s="22">
        <f t="shared" si="74"/>
        <v>0.45833333333333331</v>
      </c>
      <c r="M227" s="22">
        <f t="shared" si="61"/>
        <v>-4.1666666666666685E-2</v>
      </c>
      <c r="N227" s="22">
        <f t="shared" si="65"/>
        <v>0</v>
      </c>
      <c r="O227" s="22">
        <f t="shared" si="66"/>
        <v>0.45833333333333331</v>
      </c>
      <c r="P227" s="22">
        <f t="shared" si="67"/>
        <v>-2.083333333333337E-2</v>
      </c>
      <c r="Q227" s="22">
        <f t="shared" si="68"/>
        <v>0</v>
      </c>
      <c r="R227" s="23">
        <f t="shared" si="69"/>
        <v>0</v>
      </c>
      <c r="S227" s="22">
        <f t="shared" si="75"/>
        <v>-4.166666666666663E-2</v>
      </c>
      <c r="T227" s="22">
        <f t="shared" ref="T227:T290" si="78">IF(S227&lt;0,0,S227)</f>
        <v>0</v>
      </c>
      <c r="U227" s="21">
        <f t="shared" si="62"/>
        <v>2.083333333333337E-2</v>
      </c>
      <c r="V227" s="22">
        <f t="shared" ref="V227:V290" si="79">IF(U227&lt;0,0,U227)</f>
        <v>2.083333333333337E-2</v>
      </c>
      <c r="W227" s="24">
        <f t="shared" si="70"/>
        <v>2.083333333333337E-2</v>
      </c>
      <c r="X227" s="21">
        <f t="shared" si="71"/>
        <v>2.083333333333337E-2</v>
      </c>
      <c r="Y227" s="21">
        <f t="shared" si="72"/>
        <v>0.45833333333333331</v>
      </c>
      <c r="Z227" s="21">
        <f t="shared" si="73"/>
        <v>0.45833333333333331</v>
      </c>
      <c r="AA227" s="25">
        <f t="shared" si="76"/>
        <v>0.45833333333333331</v>
      </c>
    </row>
    <row r="228" spans="2:27">
      <c r="B228" s="224"/>
      <c r="C228" s="276"/>
      <c r="D228" s="20">
        <v>44423</v>
      </c>
      <c r="E228" s="66" t="s">
        <v>39</v>
      </c>
      <c r="F228" s="3">
        <v>0.33333333333333331</v>
      </c>
      <c r="G228" s="3">
        <v>0.8125</v>
      </c>
      <c r="H228" s="3">
        <v>0</v>
      </c>
      <c r="I228" s="5">
        <f t="shared" si="77"/>
        <v>0.47916666666666669</v>
      </c>
      <c r="J228" s="5">
        <f t="shared" si="63"/>
        <v>0.47916666666666669</v>
      </c>
      <c r="K228" s="21">
        <f t="shared" si="64"/>
        <v>0.45833333333333331</v>
      </c>
      <c r="L228" s="22">
        <f t="shared" si="74"/>
        <v>0.45833333333333331</v>
      </c>
      <c r="M228" s="22">
        <f t="shared" si="61"/>
        <v>-4.1666666666666685E-2</v>
      </c>
      <c r="N228" s="22">
        <f t="shared" si="65"/>
        <v>0</v>
      </c>
      <c r="O228" s="22">
        <f t="shared" si="66"/>
        <v>0.45833333333333331</v>
      </c>
      <c r="P228" s="22">
        <f t="shared" si="67"/>
        <v>-2.083333333333337E-2</v>
      </c>
      <c r="Q228" s="22">
        <f t="shared" si="68"/>
        <v>0</v>
      </c>
      <c r="R228" s="23">
        <f t="shared" si="69"/>
        <v>0</v>
      </c>
      <c r="S228" s="22">
        <f t="shared" si="75"/>
        <v>-4.166666666666663E-2</v>
      </c>
      <c r="T228" s="22">
        <f t="shared" si="78"/>
        <v>0</v>
      </c>
      <c r="U228" s="21">
        <f t="shared" si="62"/>
        <v>2.083333333333337E-2</v>
      </c>
      <c r="V228" s="22">
        <f t="shared" si="79"/>
        <v>2.083333333333337E-2</v>
      </c>
      <c r="W228" s="24">
        <f t="shared" si="70"/>
        <v>2.083333333333337E-2</v>
      </c>
      <c r="X228" s="21">
        <f t="shared" si="71"/>
        <v>2.083333333333337E-2</v>
      </c>
      <c r="Y228" s="21">
        <f t="shared" si="72"/>
        <v>0.45833333333333331</v>
      </c>
      <c r="Z228" s="21">
        <f t="shared" si="73"/>
        <v>0.45833333333333331</v>
      </c>
      <c r="AA228" s="25">
        <f t="shared" si="76"/>
        <v>0.45833333333333331</v>
      </c>
    </row>
    <row r="229" spans="2:27">
      <c r="B229" s="224"/>
      <c r="C229" s="276"/>
      <c r="D229" s="81">
        <v>44424</v>
      </c>
      <c r="E229" s="66" t="s">
        <v>39</v>
      </c>
      <c r="F229" s="3">
        <v>0.25</v>
      </c>
      <c r="G229" s="3">
        <v>0.8125</v>
      </c>
      <c r="H229" s="3">
        <v>0</v>
      </c>
      <c r="I229" s="5"/>
      <c r="J229" s="5">
        <f t="shared" si="63"/>
        <v>0</v>
      </c>
      <c r="K229" s="21">
        <f t="shared" si="64"/>
        <v>0.49999999999999994</v>
      </c>
      <c r="L229" s="22">
        <f t="shared" si="74"/>
        <v>0.49999999999999994</v>
      </c>
      <c r="M229" s="22">
        <f t="shared" si="61"/>
        <v>-5.5511151231257827E-17</v>
      </c>
      <c r="N229" s="22">
        <f t="shared" si="65"/>
        <v>0</v>
      </c>
      <c r="O229" s="22">
        <f t="shared" si="66"/>
        <v>0.49999999999999994</v>
      </c>
      <c r="P229" s="22">
        <f t="shared" si="67"/>
        <v>0.49999999999999994</v>
      </c>
      <c r="Q229" s="22">
        <f t="shared" si="68"/>
        <v>0.49999999999999994</v>
      </c>
      <c r="R229" s="23">
        <f t="shared" si="69"/>
        <v>0.49999999999999994</v>
      </c>
      <c r="S229" s="22">
        <f t="shared" si="75"/>
        <v>4.1666666666666685E-2</v>
      </c>
      <c r="T229" s="22">
        <f t="shared" si="78"/>
        <v>4.1666666666666685E-2</v>
      </c>
      <c r="U229" s="21">
        <f t="shared" si="62"/>
        <v>2.083333333333337E-2</v>
      </c>
      <c r="V229" s="22">
        <f t="shared" si="79"/>
        <v>2.083333333333337E-2</v>
      </c>
      <c r="W229" s="24">
        <f t="shared" si="70"/>
        <v>6.2500000000000056E-2</v>
      </c>
      <c r="X229" s="21">
        <f t="shared" si="71"/>
        <v>6.2500000000000056E-2</v>
      </c>
      <c r="Y229" s="21">
        <f t="shared" si="72"/>
        <v>-6.2500000000000056E-2</v>
      </c>
      <c r="Z229" s="21">
        <f t="shared" si="73"/>
        <v>6.2500000000000056E-2</v>
      </c>
      <c r="AA229" s="25">
        <f t="shared" si="76"/>
        <v>6.2500000000000056E-2</v>
      </c>
    </row>
    <row r="230" spans="2:27">
      <c r="B230" s="224"/>
      <c r="C230" s="276"/>
      <c r="D230" s="81">
        <v>44425</v>
      </c>
      <c r="E230" s="66" t="s">
        <v>39</v>
      </c>
      <c r="F230" s="3">
        <v>0.33333333333333331</v>
      </c>
      <c r="G230" s="3">
        <v>0.8125</v>
      </c>
      <c r="H230" s="3">
        <v>0</v>
      </c>
      <c r="I230" s="5"/>
      <c r="J230" s="5">
        <f t="shared" si="63"/>
        <v>0</v>
      </c>
      <c r="K230" s="21">
        <f t="shared" si="64"/>
        <v>0.45833333333333331</v>
      </c>
      <c r="L230" s="22">
        <f t="shared" si="74"/>
        <v>0.45833333333333331</v>
      </c>
      <c r="M230" s="22">
        <f t="shared" si="61"/>
        <v>-4.1666666666666685E-2</v>
      </c>
      <c r="N230" s="22">
        <f t="shared" si="65"/>
        <v>0</v>
      </c>
      <c r="O230" s="22">
        <f t="shared" si="66"/>
        <v>0.45833333333333331</v>
      </c>
      <c r="P230" s="22">
        <f t="shared" si="67"/>
        <v>0.45833333333333331</v>
      </c>
      <c r="Q230" s="22">
        <f t="shared" si="68"/>
        <v>0.45833333333333331</v>
      </c>
      <c r="R230" s="23">
        <f t="shared" si="69"/>
        <v>0.45833333333333331</v>
      </c>
      <c r="S230" s="22">
        <f t="shared" si="75"/>
        <v>-4.166666666666663E-2</v>
      </c>
      <c r="T230" s="22">
        <f t="shared" si="78"/>
        <v>0</v>
      </c>
      <c r="U230" s="21">
        <f t="shared" si="62"/>
        <v>2.083333333333337E-2</v>
      </c>
      <c r="V230" s="22">
        <f t="shared" si="79"/>
        <v>2.083333333333337E-2</v>
      </c>
      <c r="W230" s="24">
        <f t="shared" si="70"/>
        <v>2.083333333333337E-2</v>
      </c>
      <c r="X230" s="21">
        <f t="shared" si="71"/>
        <v>2.083333333333337E-2</v>
      </c>
      <c r="Y230" s="21">
        <f t="shared" si="72"/>
        <v>-2.083333333333337E-2</v>
      </c>
      <c r="Z230" s="21">
        <f t="shared" si="73"/>
        <v>2.083333333333337E-2</v>
      </c>
      <c r="AA230" s="25">
        <f t="shared" si="76"/>
        <v>2.083333333333337E-2</v>
      </c>
    </row>
    <row r="231" spans="2:27">
      <c r="B231" s="224"/>
      <c r="C231" s="276"/>
      <c r="D231" s="81">
        <v>44426</v>
      </c>
      <c r="E231" s="66" t="s">
        <v>39</v>
      </c>
      <c r="F231" s="3">
        <v>0.33333333333333331</v>
      </c>
      <c r="G231" s="3">
        <v>0.8125</v>
      </c>
      <c r="H231" s="3">
        <v>0</v>
      </c>
      <c r="I231" s="5"/>
      <c r="J231" s="5">
        <f t="shared" si="63"/>
        <v>0</v>
      </c>
      <c r="K231" s="21">
        <f t="shared" si="64"/>
        <v>0.45833333333333331</v>
      </c>
      <c r="L231" s="22">
        <f t="shared" si="74"/>
        <v>0.45833333333333331</v>
      </c>
      <c r="M231" s="22">
        <f t="shared" si="61"/>
        <v>-4.1666666666666685E-2</v>
      </c>
      <c r="N231" s="22">
        <f t="shared" si="65"/>
        <v>0</v>
      </c>
      <c r="O231" s="22">
        <f t="shared" si="66"/>
        <v>0.45833333333333331</v>
      </c>
      <c r="P231" s="22">
        <f t="shared" si="67"/>
        <v>0.45833333333333331</v>
      </c>
      <c r="Q231" s="22">
        <f t="shared" si="68"/>
        <v>0.45833333333333331</v>
      </c>
      <c r="R231" s="23">
        <f t="shared" si="69"/>
        <v>0.45833333333333331</v>
      </c>
      <c r="S231" s="22">
        <f t="shared" si="75"/>
        <v>-4.166666666666663E-2</v>
      </c>
      <c r="T231" s="22">
        <f t="shared" si="78"/>
        <v>0</v>
      </c>
      <c r="U231" s="21">
        <f t="shared" si="62"/>
        <v>2.083333333333337E-2</v>
      </c>
      <c r="V231" s="22">
        <f t="shared" si="79"/>
        <v>2.083333333333337E-2</v>
      </c>
      <c r="W231" s="24">
        <f t="shared" si="70"/>
        <v>2.083333333333337E-2</v>
      </c>
      <c r="X231" s="21">
        <f t="shared" si="71"/>
        <v>2.083333333333337E-2</v>
      </c>
      <c r="Y231" s="21">
        <f t="shared" si="72"/>
        <v>-2.083333333333337E-2</v>
      </c>
      <c r="Z231" s="21">
        <f t="shared" si="73"/>
        <v>2.083333333333337E-2</v>
      </c>
      <c r="AA231" s="25">
        <f t="shared" si="76"/>
        <v>2.083333333333337E-2</v>
      </c>
    </row>
    <row r="232" spans="2:27">
      <c r="B232" s="225"/>
      <c r="C232" s="276"/>
      <c r="D232" s="81">
        <v>44427</v>
      </c>
      <c r="E232" s="66" t="s">
        <v>39</v>
      </c>
      <c r="F232" s="3">
        <v>0.33333333333333331</v>
      </c>
      <c r="G232" s="3">
        <v>0.8125</v>
      </c>
      <c r="H232" s="3">
        <v>0</v>
      </c>
      <c r="I232" s="5"/>
      <c r="J232" s="5">
        <f t="shared" si="63"/>
        <v>0</v>
      </c>
      <c r="K232" s="21">
        <f t="shared" si="64"/>
        <v>0.45833333333333331</v>
      </c>
      <c r="L232" s="22">
        <f t="shared" si="74"/>
        <v>0.45833333333333331</v>
      </c>
      <c r="M232" s="22">
        <f t="shared" si="61"/>
        <v>-4.1666666666666685E-2</v>
      </c>
      <c r="N232" s="22">
        <f t="shared" si="65"/>
        <v>0</v>
      </c>
      <c r="O232" s="22">
        <f t="shared" si="66"/>
        <v>0.45833333333333331</v>
      </c>
      <c r="P232" s="22">
        <f t="shared" si="67"/>
        <v>0.45833333333333331</v>
      </c>
      <c r="Q232" s="22">
        <f t="shared" si="68"/>
        <v>0.45833333333333331</v>
      </c>
      <c r="R232" s="23">
        <f t="shared" si="69"/>
        <v>0.45833333333333331</v>
      </c>
      <c r="S232" s="22">
        <f t="shared" si="75"/>
        <v>-4.166666666666663E-2</v>
      </c>
      <c r="T232" s="22">
        <f t="shared" si="78"/>
        <v>0</v>
      </c>
      <c r="U232" s="21">
        <f t="shared" si="62"/>
        <v>2.083333333333337E-2</v>
      </c>
      <c r="V232" s="22">
        <f t="shared" si="79"/>
        <v>2.083333333333337E-2</v>
      </c>
      <c r="W232" s="24">
        <f t="shared" si="70"/>
        <v>2.083333333333337E-2</v>
      </c>
      <c r="X232" s="21">
        <f t="shared" si="71"/>
        <v>2.083333333333337E-2</v>
      </c>
      <c r="Y232" s="21">
        <f t="shared" si="72"/>
        <v>-2.083333333333337E-2</v>
      </c>
      <c r="Z232" s="21">
        <f t="shared" si="73"/>
        <v>2.083333333333337E-2</v>
      </c>
      <c r="AA232" s="25">
        <f t="shared" si="76"/>
        <v>2.083333333333337E-2</v>
      </c>
    </row>
    <row r="233" spans="2:27">
      <c r="B233" s="99" t="s">
        <v>9</v>
      </c>
      <c r="C233" s="276"/>
      <c r="D233" s="81">
        <v>44428</v>
      </c>
      <c r="E233" s="66" t="s">
        <v>39</v>
      </c>
      <c r="F233" s="3">
        <v>0.33333333333333331</v>
      </c>
      <c r="G233" s="3">
        <v>0.8125</v>
      </c>
      <c r="H233" s="3">
        <v>0</v>
      </c>
      <c r="I233" s="5"/>
      <c r="J233" s="5">
        <f t="shared" si="63"/>
        <v>0</v>
      </c>
      <c r="K233" s="21">
        <f t="shared" si="64"/>
        <v>0.45833333333333331</v>
      </c>
      <c r="L233" s="22">
        <f t="shared" si="74"/>
        <v>0.45833333333333331</v>
      </c>
      <c r="M233" s="22">
        <f t="shared" si="61"/>
        <v>-4.1666666666666685E-2</v>
      </c>
      <c r="N233" s="22">
        <f t="shared" si="65"/>
        <v>0</v>
      </c>
      <c r="O233" s="22">
        <f t="shared" si="66"/>
        <v>0.45833333333333331</v>
      </c>
      <c r="P233" s="22">
        <f t="shared" si="67"/>
        <v>0.45833333333333331</v>
      </c>
      <c r="Q233" s="22">
        <f t="shared" si="68"/>
        <v>0.45833333333333331</v>
      </c>
      <c r="R233" s="23">
        <f t="shared" si="69"/>
        <v>0.45833333333333331</v>
      </c>
      <c r="S233" s="22">
        <f t="shared" si="75"/>
        <v>-4.166666666666663E-2</v>
      </c>
      <c r="T233" s="22">
        <f t="shared" si="78"/>
        <v>0</v>
      </c>
      <c r="U233" s="21">
        <f t="shared" si="62"/>
        <v>2.083333333333337E-2</v>
      </c>
      <c r="V233" s="22">
        <f t="shared" si="79"/>
        <v>2.083333333333337E-2</v>
      </c>
      <c r="W233" s="24">
        <f t="shared" si="70"/>
        <v>2.083333333333337E-2</v>
      </c>
      <c r="X233" s="21">
        <f t="shared" si="71"/>
        <v>2.083333333333337E-2</v>
      </c>
      <c r="Y233" s="21">
        <f t="shared" si="72"/>
        <v>-2.083333333333337E-2</v>
      </c>
      <c r="Z233" s="21">
        <f t="shared" si="73"/>
        <v>2.083333333333337E-2</v>
      </c>
      <c r="AA233" s="25">
        <f t="shared" si="76"/>
        <v>2.083333333333337E-2</v>
      </c>
    </row>
    <row r="234" spans="2:27">
      <c r="B234" s="223">
        <f>SUM(AA214:AA244)</f>
        <v>4.3125000000000018</v>
      </c>
      <c r="C234" s="276"/>
      <c r="D234" s="20">
        <v>44429</v>
      </c>
      <c r="E234" s="66" t="s">
        <v>39</v>
      </c>
      <c r="F234" s="3">
        <v>0.33333333333333331</v>
      </c>
      <c r="G234" s="3">
        <v>0.8125</v>
      </c>
      <c r="H234" s="3">
        <v>0</v>
      </c>
      <c r="I234" s="5">
        <f t="shared" si="77"/>
        <v>0.47916666666666669</v>
      </c>
      <c r="J234" s="5">
        <f t="shared" si="63"/>
        <v>0.47916666666666669</v>
      </c>
      <c r="K234" s="21">
        <f t="shared" si="64"/>
        <v>0.45833333333333331</v>
      </c>
      <c r="L234" s="22">
        <f t="shared" si="74"/>
        <v>0.45833333333333331</v>
      </c>
      <c r="M234" s="22">
        <f t="shared" si="61"/>
        <v>-4.1666666666666685E-2</v>
      </c>
      <c r="N234" s="22">
        <f t="shared" si="65"/>
        <v>0</v>
      </c>
      <c r="O234" s="22">
        <f t="shared" si="66"/>
        <v>0.45833333333333331</v>
      </c>
      <c r="P234" s="22">
        <f t="shared" si="67"/>
        <v>-2.083333333333337E-2</v>
      </c>
      <c r="Q234" s="22">
        <f t="shared" si="68"/>
        <v>0</v>
      </c>
      <c r="R234" s="23">
        <f t="shared" si="69"/>
        <v>0</v>
      </c>
      <c r="S234" s="22">
        <f t="shared" si="75"/>
        <v>-4.166666666666663E-2</v>
      </c>
      <c r="T234" s="22">
        <f t="shared" si="78"/>
        <v>0</v>
      </c>
      <c r="U234" s="21">
        <f t="shared" si="62"/>
        <v>2.083333333333337E-2</v>
      </c>
      <c r="V234" s="22">
        <f t="shared" si="79"/>
        <v>2.083333333333337E-2</v>
      </c>
      <c r="W234" s="24">
        <f t="shared" si="70"/>
        <v>2.083333333333337E-2</v>
      </c>
      <c r="X234" s="21">
        <f t="shared" si="71"/>
        <v>2.083333333333337E-2</v>
      </c>
      <c r="Y234" s="21">
        <f t="shared" si="72"/>
        <v>0.45833333333333331</v>
      </c>
      <c r="Z234" s="21">
        <f t="shared" si="73"/>
        <v>0.45833333333333331</v>
      </c>
      <c r="AA234" s="25">
        <f t="shared" si="76"/>
        <v>0.45833333333333331</v>
      </c>
    </row>
    <row r="235" spans="2:27">
      <c r="B235" s="224"/>
      <c r="C235" s="276"/>
      <c r="D235" s="20">
        <v>44430</v>
      </c>
      <c r="E235" s="66" t="s">
        <v>39</v>
      </c>
      <c r="F235" s="3">
        <v>0.33333333333333331</v>
      </c>
      <c r="G235" s="3">
        <v>0.8125</v>
      </c>
      <c r="H235" s="3">
        <v>0</v>
      </c>
      <c r="I235" s="5">
        <f t="shared" si="77"/>
        <v>0.47916666666666669</v>
      </c>
      <c r="J235" s="5">
        <f t="shared" si="63"/>
        <v>0.47916666666666669</v>
      </c>
      <c r="K235" s="21">
        <f t="shared" si="64"/>
        <v>0.45833333333333331</v>
      </c>
      <c r="L235" s="22">
        <f t="shared" si="74"/>
        <v>0.45833333333333331</v>
      </c>
      <c r="M235" s="22">
        <f t="shared" si="61"/>
        <v>-4.1666666666666685E-2</v>
      </c>
      <c r="N235" s="22">
        <f t="shared" si="65"/>
        <v>0</v>
      </c>
      <c r="O235" s="22">
        <f t="shared" si="66"/>
        <v>0.45833333333333331</v>
      </c>
      <c r="P235" s="22">
        <f t="shared" si="67"/>
        <v>-2.083333333333337E-2</v>
      </c>
      <c r="Q235" s="22">
        <f t="shared" si="68"/>
        <v>0</v>
      </c>
      <c r="R235" s="23">
        <f t="shared" si="69"/>
        <v>0</v>
      </c>
      <c r="S235" s="22">
        <f t="shared" si="75"/>
        <v>-4.166666666666663E-2</v>
      </c>
      <c r="T235" s="22">
        <f t="shared" si="78"/>
        <v>0</v>
      </c>
      <c r="U235" s="21">
        <f t="shared" si="62"/>
        <v>2.083333333333337E-2</v>
      </c>
      <c r="V235" s="22">
        <f t="shared" si="79"/>
        <v>2.083333333333337E-2</v>
      </c>
      <c r="W235" s="24">
        <f t="shared" si="70"/>
        <v>2.083333333333337E-2</v>
      </c>
      <c r="X235" s="21">
        <f t="shared" si="71"/>
        <v>2.083333333333337E-2</v>
      </c>
      <c r="Y235" s="21">
        <f t="shared" si="72"/>
        <v>0.45833333333333331</v>
      </c>
      <c r="Z235" s="21">
        <f t="shared" si="73"/>
        <v>0.45833333333333331</v>
      </c>
      <c r="AA235" s="25">
        <f t="shared" si="76"/>
        <v>0.45833333333333331</v>
      </c>
    </row>
    <row r="236" spans="2:27">
      <c r="B236" s="224"/>
      <c r="C236" s="276"/>
      <c r="D236" s="81">
        <v>44431</v>
      </c>
      <c r="E236" s="66" t="s">
        <v>39</v>
      </c>
      <c r="F236" s="3">
        <v>0.25</v>
      </c>
      <c r="G236" s="3">
        <v>0.8125</v>
      </c>
      <c r="H236" s="3">
        <v>0</v>
      </c>
      <c r="I236" s="5"/>
      <c r="J236" s="5">
        <f t="shared" si="63"/>
        <v>0</v>
      </c>
      <c r="K236" s="21">
        <f t="shared" si="64"/>
        <v>0.49999999999999994</v>
      </c>
      <c r="L236" s="22">
        <f t="shared" si="74"/>
        <v>0.49999999999999994</v>
      </c>
      <c r="M236" s="22">
        <f t="shared" si="61"/>
        <v>-5.5511151231257827E-17</v>
      </c>
      <c r="N236" s="22">
        <f t="shared" si="65"/>
        <v>0</v>
      </c>
      <c r="O236" s="22">
        <f t="shared" si="66"/>
        <v>0.49999999999999994</v>
      </c>
      <c r="P236" s="22">
        <f t="shared" si="67"/>
        <v>0.49999999999999994</v>
      </c>
      <c r="Q236" s="22">
        <f t="shared" si="68"/>
        <v>0.49999999999999994</v>
      </c>
      <c r="R236" s="23">
        <f t="shared" si="69"/>
        <v>0.49999999999999994</v>
      </c>
      <c r="S236" s="22">
        <f t="shared" si="75"/>
        <v>4.1666666666666685E-2</v>
      </c>
      <c r="T236" s="22">
        <f t="shared" si="78"/>
        <v>4.1666666666666685E-2</v>
      </c>
      <c r="U236" s="21">
        <f t="shared" si="62"/>
        <v>2.083333333333337E-2</v>
      </c>
      <c r="V236" s="22">
        <f t="shared" si="79"/>
        <v>2.083333333333337E-2</v>
      </c>
      <c r="W236" s="24">
        <f t="shared" si="70"/>
        <v>6.2500000000000056E-2</v>
      </c>
      <c r="X236" s="21">
        <f t="shared" si="71"/>
        <v>6.2500000000000056E-2</v>
      </c>
      <c r="Y236" s="21">
        <f t="shared" si="72"/>
        <v>-6.2500000000000056E-2</v>
      </c>
      <c r="Z236" s="21">
        <f t="shared" si="73"/>
        <v>6.2500000000000056E-2</v>
      </c>
      <c r="AA236" s="25">
        <f t="shared" si="76"/>
        <v>6.2500000000000056E-2</v>
      </c>
    </row>
    <row r="237" spans="2:27">
      <c r="B237" s="224"/>
      <c r="C237" s="276"/>
      <c r="D237" s="81">
        <v>44432</v>
      </c>
      <c r="E237" s="66" t="s">
        <v>39</v>
      </c>
      <c r="F237" s="3">
        <v>0.33333333333333331</v>
      </c>
      <c r="G237" s="3">
        <v>0.8125</v>
      </c>
      <c r="H237" s="3">
        <v>0</v>
      </c>
      <c r="I237" s="5"/>
      <c r="J237" s="5">
        <f t="shared" si="63"/>
        <v>0</v>
      </c>
      <c r="K237" s="21">
        <f t="shared" si="64"/>
        <v>0.45833333333333331</v>
      </c>
      <c r="L237" s="22">
        <f t="shared" si="74"/>
        <v>0.45833333333333331</v>
      </c>
      <c r="M237" s="22">
        <f t="shared" si="61"/>
        <v>-4.1666666666666685E-2</v>
      </c>
      <c r="N237" s="22">
        <f t="shared" si="65"/>
        <v>0</v>
      </c>
      <c r="O237" s="22">
        <f t="shared" si="66"/>
        <v>0.45833333333333331</v>
      </c>
      <c r="P237" s="22">
        <f t="shared" si="67"/>
        <v>0.45833333333333331</v>
      </c>
      <c r="Q237" s="22">
        <f t="shared" si="68"/>
        <v>0.45833333333333331</v>
      </c>
      <c r="R237" s="23">
        <f t="shared" si="69"/>
        <v>0.45833333333333331</v>
      </c>
      <c r="S237" s="22">
        <f t="shared" si="75"/>
        <v>-4.166666666666663E-2</v>
      </c>
      <c r="T237" s="22">
        <f t="shared" si="78"/>
        <v>0</v>
      </c>
      <c r="U237" s="21">
        <f t="shared" si="62"/>
        <v>2.083333333333337E-2</v>
      </c>
      <c r="V237" s="22">
        <f t="shared" si="79"/>
        <v>2.083333333333337E-2</v>
      </c>
      <c r="W237" s="24">
        <f t="shared" si="70"/>
        <v>2.083333333333337E-2</v>
      </c>
      <c r="X237" s="21">
        <f t="shared" si="71"/>
        <v>2.083333333333337E-2</v>
      </c>
      <c r="Y237" s="21">
        <f t="shared" si="72"/>
        <v>-2.083333333333337E-2</v>
      </c>
      <c r="Z237" s="21">
        <f t="shared" si="73"/>
        <v>2.083333333333337E-2</v>
      </c>
      <c r="AA237" s="25">
        <f t="shared" si="76"/>
        <v>2.083333333333337E-2</v>
      </c>
    </row>
    <row r="238" spans="2:27">
      <c r="B238" s="224"/>
      <c r="C238" s="276"/>
      <c r="D238" s="81">
        <v>44433</v>
      </c>
      <c r="E238" s="66" t="s">
        <v>39</v>
      </c>
      <c r="F238" s="3">
        <v>0.33333333333333331</v>
      </c>
      <c r="G238" s="3">
        <v>0.8125</v>
      </c>
      <c r="H238" s="3">
        <v>0</v>
      </c>
      <c r="I238" s="5"/>
      <c r="J238" s="5">
        <f t="shared" si="63"/>
        <v>0</v>
      </c>
      <c r="K238" s="21">
        <f t="shared" si="64"/>
        <v>0.45833333333333331</v>
      </c>
      <c r="L238" s="22">
        <f t="shared" si="74"/>
        <v>0.45833333333333331</v>
      </c>
      <c r="M238" s="22">
        <f t="shared" si="61"/>
        <v>-4.1666666666666685E-2</v>
      </c>
      <c r="N238" s="22">
        <f t="shared" si="65"/>
        <v>0</v>
      </c>
      <c r="O238" s="22">
        <f t="shared" si="66"/>
        <v>0.45833333333333331</v>
      </c>
      <c r="P238" s="22">
        <f t="shared" si="67"/>
        <v>0.45833333333333331</v>
      </c>
      <c r="Q238" s="22">
        <f t="shared" si="68"/>
        <v>0.45833333333333331</v>
      </c>
      <c r="R238" s="23">
        <f t="shared" si="69"/>
        <v>0.45833333333333331</v>
      </c>
      <c r="S238" s="22">
        <f t="shared" si="75"/>
        <v>-4.166666666666663E-2</v>
      </c>
      <c r="T238" s="22">
        <f t="shared" si="78"/>
        <v>0</v>
      </c>
      <c r="U238" s="21">
        <f t="shared" si="62"/>
        <v>2.083333333333337E-2</v>
      </c>
      <c r="V238" s="22">
        <f t="shared" si="79"/>
        <v>2.083333333333337E-2</v>
      </c>
      <c r="W238" s="24">
        <f t="shared" si="70"/>
        <v>2.083333333333337E-2</v>
      </c>
      <c r="X238" s="21">
        <f t="shared" si="71"/>
        <v>2.083333333333337E-2</v>
      </c>
      <c r="Y238" s="21">
        <f t="shared" si="72"/>
        <v>-2.083333333333337E-2</v>
      </c>
      <c r="Z238" s="21">
        <f t="shared" si="73"/>
        <v>2.083333333333337E-2</v>
      </c>
      <c r="AA238" s="25">
        <f t="shared" si="76"/>
        <v>2.083333333333337E-2</v>
      </c>
    </row>
    <row r="239" spans="2:27">
      <c r="B239" s="224"/>
      <c r="C239" s="276"/>
      <c r="D239" s="81">
        <v>44434</v>
      </c>
      <c r="E239" s="66" t="s">
        <v>39</v>
      </c>
      <c r="F239" s="3">
        <v>0.33333333333333331</v>
      </c>
      <c r="G239" s="3">
        <v>0.8125</v>
      </c>
      <c r="H239" s="3">
        <v>0</v>
      </c>
      <c r="I239" s="5"/>
      <c r="J239" s="5">
        <f t="shared" si="63"/>
        <v>0</v>
      </c>
      <c r="K239" s="21">
        <f t="shared" si="64"/>
        <v>0.45833333333333331</v>
      </c>
      <c r="L239" s="22">
        <f t="shared" si="74"/>
        <v>0.45833333333333331</v>
      </c>
      <c r="M239" s="22">
        <f t="shared" ref="M239:M302" si="80">(L239-$AB$7)</f>
        <v>-4.1666666666666685E-2</v>
      </c>
      <c r="N239" s="22">
        <f t="shared" si="65"/>
        <v>0</v>
      </c>
      <c r="O239" s="22">
        <f t="shared" si="66"/>
        <v>0.45833333333333331</v>
      </c>
      <c r="P239" s="22">
        <f t="shared" si="67"/>
        <v>0.45833333333333331</v>
      </c>
      <c r="Q239" s="22">
        <f t="shared" si="68"/>
        <v>0.45833333333333331</v>
      </c>
      <c r="R239" s="23">
        <f t="shared" si="69"/>
        <v>0.45833333333333331</v>
      </c>
      <c r="S239" s="22">
        <f t="shared" si="75"/>
        <v>-4.166666666666663E-2</v>
      </c>
      <c r="T239" s="22">
        <f t="shared" si="78"/>
        <v>0</v>
      </c>
      <c r="U239" s="21">
        <f t="shared" ref="U239:U302" si="81">(G239-$AC$5)</f>
        <v>2.083333333333337E-2</v>
      </c>
      <c r="V239" s="22">
        <f t="shared" si="79"/>
        <v>2.083333333333337E-2</v>
      </c>
      <c r="W239" s="24">
        <f t="shared" si="70"/>
        <v>2.083333333333337E-2</v>
      </c>
      <c r="X239" s="21">
        <f t="shared" si="71"/>
        <v>2.083333333333337E-2</v>
      </c>
      <c r="Y239" s="21">
        <f t="shared" si="72"/>
        <v>-2.083333333333337E-2</v>
      </c>
      <c r="Z239" s="21">
        <f t="shared" si="73"/>
        <v>2.083333333333337E-2</v>
      </c>
      <c r="AA239" s="25">
        <f t="shared" si="76"/>
        <v>2.083333333333337E-2</v>
      </c>
    </row>
    <row r="240" spans="2:27">
      <c r="B240" s="224"/>
      <c r="C240" s="276"/>
      <c r="D240" s="81">
        <v>44435</v>
      </c>
      <c r="E240" s="66" t="s">
        <v>39</v>
      </c>
      <c r="F240" s="3">
        <v>0.33333333333333331</v>
      </c>
      <c r="G240" s="3">
        <v>0.8125</v>
      </c>
      <c r="H240" s="3">
        <v>0</v>
      </c>
      <c r="I240" s="5"/>
      <c r="J240" s="5">
        <f t="shared" ref="J240:J303" si="82">IF(I240&lt;0,0,I240)</f>
        <v>0</v>
      </c>
      <c r="K240" s="21">
        <f t="shared" ref="K240:K303" si="83">(G240-F240)-W240</f>
        <v>0.45833333333333331</v>
      </c>
      <c r="L240" s="22">
        <f t="shared" si="74"/>
        <v>0.45833333333333331</v>
      </c>
      <c r="M240" s="22">
        <f t="shared" si="80"/>
        <v>-4.1666666666666685E-2</v>
      </c>
      <c r="N240" s="22">
        <f t="shared" ref="N240:N303" si="84">IF(M240&lt;0,0,M240)</f>
        <v>0</v>
      </c>
      <c r="O240" s="22">
        <f t="shared" ref="O240:O303" si="85">(L240-N240)-H240</f>
        <v>0.45833333333333331</v>
      </c>
      <c r="P240" s="22">
        <f t="shared" ref="P240:P303" si="86">O240-J240</f>
        <v>0.45833333333333331</v>
      </c>
      <c r="Q240" s="22">
        <f t="shared" ref="Q240:Q303" si="87">IF(P240&lt;0,0,P240)</f>
        <v>0.45833333333333331</v>
      </c>
      <c r="R240" s="23">
        <f t="shared" ref="R240:R303" si="88">IF(E240=$AC$7,Q240,0)</f>
        <v>0.45833333333333331</v>
      </c>
      <c r="S240" s="22">
        <f t="shared" si="75"/>
        <v>-4.166666666666663E-2</v>
      </c>
      <c r="T240" s="22">
        <f t="shared" si="78"/>
        <v>0</v>
      </c>
      <c r="U240" s="21">
        <f t="shared" si="81"/>
        <v>2.083333333333337E-2</v>
      </c>
      <c r="V240" s="22">
        <f t="shared" si="79"/>
        <v>2.083333333333337E-2</v>
      </c>
      <c r="W240" s="24">
        <f t="shared" ref="W240:W303" si="89">T240+V240</f>
        <v>2.083333333333337E-2</v>
      </c>
      <c r="X240" s="21">
        <f t="shared" ref="X240:X303" si="90">W240+N240</f>
        <v>2.083333333333337E-2</v>
      </c>
      <c r="Y240" s="21">
        <f t="shared" ref="Y240:Y303" si="91">J240-(T240+V240)</f>
        <v>-2.083333333333337E-2</v>
      </c>
      <c r="Z240" s="21">
        <f t="shared" ref="Z240:Z303" si="92">IF(Y240&lt;0,X240,Y240)</f>
        <v>2.083333333333337E-2</v>
      </c>
      <c r="AA240" s="25">
        <f t="shared" si="76"/>
        <v>2.083333333333337E-2</v>
      </c>
    </row>
    <row r="241" spans="2:27">
      <c r="B241" s="224"/>
      <c r="C241" s="276"/>
      <c r="D241" s="20">
        <v>44436</v>
      </c>
      <c r="E241" s="66" t="s">
        <v>40</v>
      </c>
      <c r="F241" s="3">
        <v>0.33333333333333331</v>
      </c>
      <c r="G241" s="3">
        <v>0.8125</v>
      </c>
      <c r="H241" s="3">
        <v>0</v>
      </c>
      <c r="I241" s="5">
        <f t="shared" si="77"/>
        <v>0.47916666666666669</v>
      </c>
      <c r="J241" s="5">
        <f t="shared" si="82"/>
        <v>0.47916666666666669</v>
      </c>
      <c r="K241" s="21">
        <f t="shared" si="83"/>
        <v>0.45833333333333331</v>
      </c>
      <c r="L241" s="22">
        <f t="shared" si="74"/>
        <v>0.45833333333333331</v>
      </c>
      <c r="M241" s="22">
        <f t="shared" si="80"/>
        <v>-4.1666666666666685E-2</v>
      </c>
      <c r="N241" s="22">
        <f t="shared" si="84"/>
        <v>0</v>
      </c>
      <c r="O241" s="22">
        <f t="shared" si="85"/>
        <v>0.45833333333333331</v>
      </c>
      <c r="P241" s="22">
        <f t="shared" si="86"/>
        <v>-2.083333333333337E-2</v>
      </c>
      <c r="Q241" s="22">
        <f t="shared" si="87"/>
        <v>0</v>
      </c>
      <c r="R241" s="23">
        <f t="shared" si="88"/>
        <v>0</v>
      </c>
      <c r="S241" s="22">
        <f t="shared" si="75"/>
        <v>-4.166666666666663E-2</v>
      </c>
      <c r="T241" s="22">
        <f t="shared" si="78"/>
        <v>0</v>
      </c>
      <c r="U241" s="21">
        <f t="shared" si="81"/>
        <v>2.083333333333337E-2</v>
      </c>
      <c r="V241" s="22">
        <f t="shared" si="79"/>
        <v>2.083333333333337E-2</v>
      </c>
      <c r="W241" s="24">
        <f t="shared" si="89"/>
        <v>2.083333333333337E-2</v>
      </c>
      <c r="X241" s="21">
        <f t="shared" si="90"/>
        <v>2.083333333333337E-2</v>
      </c>
      <c r="Y241" s="21">
        <f t="shared" si="91"/>
        <v>0.45833333333333331</v>
      </c>
      <c r="Z241" s="21">
        <f t="shared" si="92"/>
        <v>0.45833333333333331</v>
      </c>
      <c r="AA241" s="25">
        <f t="shared" si="76"/>
        <v>0</v>
      </c>
    </row>
    <row r="242" spans="2:27">
      <c r="B242" s="224"/>
      <c r="C242" s="276"/>
      <c r="D242" s="20">
        <v>44437</v>
      </c>
      <c r="E242" s="66" t="s">
        <v>39</v>
      </c>
      <c r="F242" s="3">
        <v>0.33333333333333331</v>
      </c>
      <c r="G242" s="3">
        <v>0.8125</v>
      </c>
      <c r="H242" s="3">
        <v>0</v>
      </c>
      <c r="I242" s="5">
        <f t="shared" si="77"/>
        <v>0.47916666666666669</v>
      </c>
      <c r="J242" s="5">
        <f t="shared" si="82"/>
        <v>0.47916666666666669</v>
      </c>
      <c r="K242" s="21">
        <f t="shared" si="83"/>
        <v>0.45833333333333331</v>
      </c>
      <c r="L242" s="22">
        <f t="shared" si="74"/>
        <v>0.45833333333333331</v>
      </c>
      <c r="M242" s="22">
        <f t="shared" si="80"/>
        <v>-4.1666666666666685E-2</v>
      </c>
      <c r="N242" s="22">
        <f t="shared" si="84"/>
        <v>0</v>
      </c>
      <c r="O242" s="22">
        <f t="shared" si="85"/>
        <v>0.45833333333333331</v>
      </c>
      <c r="P242" s="22">
        <f t="shared" si="86"/>
        <v>-2.083333333333337E-2</v>
      </c>
      <c r="Q242" s="22">
        <f t="shared" si="87"/>
        <v>0</v>
      </c>
      <c r="R242" s="23">
        <f t="shared" si="88"/>
        <v>0</v>
      </c>
      <c r="S242" s="22">
        <f t="shared" si="75"/>
        <v>-4.166666666666663E-2</v>
      </c>
      <c r="T242" s="22">
        <f t="shared" si="78"/>
        <v>0</v>
      </c>
      <c r="U242" s="21">
        <f t="shared" si="81"/>
        <v>2.083333333333337E-2</v>
      </c>
      <c r="V242" s="22">
        <f t="shared" si="79"/>
        <v>2.083333333333337E-2</v>
      </c>
      <c r="W242" s="24">
        <f t="shared" si="89"/>
        <v>2.083333333333337E-2</v>
      </c>
      <c r="X242" s="21">
        <f t="shared" si="90"/>
        <v>2.083333333333337E-2</v>
      </c>
      <c r="Y242" s="21">
        <f t="shared" si="91"/>
        <v>0.45833333333333331</v>
      </c>
      <c r="Z242" s="21">
        <f t="shared" si="92"/>
        <v>0.45833333333333331</v>
      </c>
      <c r="AA242" s="25">
        <f t="shared" si="76"/>
        <v>0.45833333333333331</v>
      </c>
    </row>
    <row r="243" spans="2:27">
      <c r="B243" s="224"/>
      <c r="C243" s="276"/>
      <c r="D243" s="81">
        <v>44438</v>
      </c>
      <c r="E243" s="66" t="s">
        <v>40</v>
      </c>
      <c r="F243" s="3">
        <v>0.25</v>
      </c>
      <c r="G243" s="3">
        <v>0.8125</v>
      </c>
      <c r="H243" s="3">
        <v>0</v>
      </c>
      <c r="I243" s="5"/>
      <c r="J243" s="5">
        <f t="shared" si="82"/>
        <v>0</v>
      </c>
      <c r="K243" s="21">
        <f t="shared" si="83"/>
        <v>0.49999999999999994</v>
      </c>
      <c r="L243" s="22">
        <f t="shared" si="74"/>
        <v>0.49999999999999994</v>
      </c>
      <c r="M243" s="22">
        <f t="shared" si="80"/>
        <v>-5.5511151231257827E-17</v>
      </c>
      <c r="N243" s="22">
        <f t="shared" si="84"/>
        <v>0</v>
      </c>
      <c r="O243" s="22">
        <f t="shared" si="85"/>
        <v>0.49999999999999994</v>
      </c>
      <c r="P243" s="22">
        <f t="shared" si="86"/>
        <v>0.49999999999999994</v>
      </c>
      <c r="Q243" s="22">
        <f t="shared" si="87"/>
        <v>0.49999999999999994</v>
      </c>
      <c r="R243" s="23">
        <f t="shared" si="88"/>
        <v>0</v>
      </c>
      <c r="S243" s="22">
        <f t="shared" si="75"/>
        <v>4.1666666666666685E-2</v>
      </c>
      <c r="T243" s="22">
        <f t="shared" si="78"/>
        <v>4.1666666666666685E-2</v>
      </c>
      <c r="U243" s="21">
        <f t="shared" si="81"/>
        <v>2.083333333333337E-2</v>
      </c>
      <c r="V243" s="22">
        <f t="shared" si="79"/>
        <v>2.083333333333337E-2</v>
      </c>
      <c r="W243" s="24">
        <f t="shared" si="89"/>
        <v>6.2500000000000056E-2</v>
      </c>
      <c r="X243" s="21">
        <f t="shared" si="90"/>
        <v>6.2500000000000056E-2</v>
      </c>
      <c r="Y243" s="21">
        <f t="shared" si="91"/>
        <v>-6.2500000000000056E-2</v>
      </c>
      <c r="Z243" s="21">
        <f t="shared" si="92"/>
        <v>6.2500000000000056E-2</v>
      </c>
      <c r="AA243" s="25">
        <f t="shared" si="76"/>
        <v>0</v>
      </c>
    </row>
    <row r="244" spans="2:27" ht="15.75" thickBot="1">
      <c r="B244" s="226"/>
      <c r="C244" s="277"/>
      <c r="D244" s="82">
        <v>44439</v>
      </c>
      <c r="E244" s="67" t="s">
        <v>39</v>
      </c>
      <c r="F244" s="4">
        <v>0.33333333333333331</v>
      </c>
      <c r="G244" s="4">
        <v>0.8125</v>
      </c>
      <c r="H244" s="4">
        <v>0</v>
      </c>
      <c r="I244" s="8"/>
      <c r="J244" s="8">
        <f t="shared" si="82"/>
        <v>0</v>
      </c>
      <c r="K244" s="30">
        <f t="shared" si="83"/>
        <v>0.45833333333333331</v>
      </c>
      <c r="L244" s="31">
        <f t="shared" si="74"/>
        <v>0.45833333333333331</v>
      </c>
      <c r="M244" s="31">
        <f t="shared" si="80"/>
        <v>-4.1666666666666685E-2</v>
      </c>
      <c r="N244" s="31">
        <f t="shared" si="84"/>
        <v>0</v>
      </c>
      <c r="O244" s="31">
        <f t="shared" si="85"/>
        <v>0.45833333333333331</v>
      </c>
      <c r="P244" s="31">
        <f t="shared" si="86"/>
        <v>0.45833333333333331</v>
      </c>
      <c r="Q244" s="31">
        <f t="shared" si="87"/>
        <v>0.45833333333333331</v>
      </c>
      <c r="R244" s="32">
        <f t="shared" si="88"/>
        <v>0.45833333333333331</v>
      </c>
      <c r="S244" s="31">
        <f t="shared" si="75"/>
        <v>-4.166666666666663E-2</v>
      </c>
      <c r="T244" s="31">
        <f t="shared" si="78"/>
        <v>0</v>
      </c>
      <c r="U244" s="30">
        <f t="shared" si="81"/>
        <v>2.083333333333337E-2</v>
      </c>
      <c r="V244" s="31">
        <f t="shared" si="79"/>
        <v>2.083333333333337E-2</v>
      </c>
      <c r="W244" s="33">
        <f t="shared" si="89"/>
        <v>2.083333333333337E-2</v>
      </c>
      <c r="X244" s="30">
        <f t="shared" si="90"/>
        <v>2.083333333333337E-2</v>
      </c>
      <c r="Y244" s="30">
        <f t="shared" si="91"/>
        <v>-2.083333333333337E-2</v>
      </c>
      <c r="Z244" s="30">
        <f t="shared" si="92"/>
        <v>2.083333333333337E-2</v>
      </c>
      <c r="AA244" s="34">
        <f t="shared" si="76"/>
        <v>2.083333333333337E-2</v>
      </c>
    </row>
    <row r="245" spans="2:27">
      <c r="B245" s="98" t="s">
        <v>10</v>
      </c>
      <c r="C245" s="275" t="s">
        <v>27</v>
      </c>
      <c r="D245" s="80">
        <v>44440</v>
      </c>
      <c r="E245" s="51" t="s">
        <v>39</v>
      </c>
      <c r="F245" s="6">
        <v>0.33333333333333331</v>
      </c>
      <c r="G245" s="6">
        <v>0.8125</v>
      </c>
      <c r="H245" s="6">
        <v>0</v>
      </c>
      <c r="I245" s="7"/>
      <c r="J245" s="7">
        <f t="shared" si="82"/>
        <v>0</v>
      </c>
      <c r="K245" s="15">
        <f t="shared" si="83"/>
        <v>0.45833333333333331</v>
      </c>
      <c r="L245" s="16">
        <f t="shared" si="74"/>
        <v>0.45833333333333331</v>
      </c>
      <c r="M245" s="16">
        <f t="shared" si="80"/>
        <v>-4.1666666666666685E-2</v>
      </c>
      <c r="N245" s="16">
        <f t="shared" si="84"/>
        <v>0</v>
      </c>
      <c r="O245" s="16">
        <f t="shared" si="85"/>
        <v>0.45833333333333331</v>
      </c>
      <c r="P245" s="16">
        <f t="shared" si="86"/>
        <v>0.45833333333333331</v>
      </c>
      <c r="Q245" s="16">
        <f t="shared" si="87"/>
        <v>0.45833333333333331</v>
      </c>
      <c r="R245" s="17">
        <f t="shared" si="88"/>
        <v>0.45833333333333331</v>
      </c>
      <c r="S245" s="16">
        <f t="shared" si="75"/>
        <v>-4.166666666666663E-2</v>
      </c>
      <c r="T245" s="16">
        <f t="shared" si="78"/>
        <v>0</v>
      </c>
      <c r="U245" s="15">
        <f t="shared" si="81"/>
        <v>2.083333333333337E-2</v>
      </c>
      <c r="V245" s="16">
        <f t="shared" si="79"/>
        <v>2.083333333333337E-2</v>
      </c>
      <c r="W245" s="18">
        <f t="shared" si="89"/>
        <v>2.083333333333337E-2</v>
      </c>
      <c r="X245" s="15">
        <f t="shared" si="90"/>
        <v>2.083333333333337E-2</v>
      </c>
      <c r="Y245" s="15">
        <f t="shared" si="91"/>
        <v>-2.083333333333337E-2</v>
      </c>
      <c r="Z245" s="15">
        <f t="shared" si="92"/>
        <v>2.083333333333337E-2</v>
      </c>
      <c r="AA245" s="19">
        <f t="shared" si="76"/>
        <v>2.083333333333337E-2</v>
      </c>
    </row>
    <row r="246" spans="2:27">
      <c r="B246" s="223">
        <f>SUM(R245:R274)</f>
        <v>8.4166666666666643</v>
      </c>
      <c r="C246" s="276"/>
      <c r="D246" s="81">
        <v>44441</v>
      </c>
      <c r="E246" s="66" t="s">
        <v>39</v>
      </c>
      <c r="F246" s="3">
        <v>0.33333333333333331</v>
      </c>
      <c r="G246" s="3">
        <v>0.8125</v>
      </c>
      <c r="H246" s="3">
        <v>0</v>
      </c>
      <c r="I246" s="5"/>
      <c r="J246" s="5">
        <f t="shared" si="82"/>
        <v>0</v>
      </c>
      <c r="K246" s="21">
        <f t="shared" si="83"/>
        <v>0.45833333333333331</v>
      </c>
      <c r="L246" s="22">
        <f t="shared" si="74"/>
        <v>0.45833333333333331</v>
      </c>
      <c r="M246" s="22">
        <f t="shared" si="80"/>
        <v>-4.1666666666666685E-2</v>
      </c>
      <c r="N246" s="22">
        <f t="shared" si="84"/>
        <v>0</v>
      </c>
      <c r="O246" s="22">
        <f t="shared" si="85"/>
        <v>0.45833333333333331</v>
      </c>
      <c r="P246" s="22">
        <f t="shared" si="86"/>
        <v>0.45833333333333331</v>
      </c>
      <c r="Q246" s="22">
        <f t="shared" si="87"/>
        <v>0.45833333333333331</v>
      </c>
      <c r="R246" s="23">
        <f t="shared" si="88"/>
        <v>0.45833333333333331</v>
      </c>
      <c r="S246" s="22">
        <f t="shared" si="75"/>
        <v>-4.166666666666663E-2</v>
      </c>
      <c r="T246" s="22">
        <f t="shared" si="78"/>
        <v>0</v>
      </c>
      <c r="U246" s="21">
        <f t="shared" si="81"/>
        <v>2.083333333333337E-2</v>
      </c>
      <c r="V246" s="22">
        <f t="shared" si="79"/>
        <v>2.083333333333337E-2</v>
      </c>
      <c r="W246" s="24">
        <f t="shared" si="89"/>
        <v>2.083333333333337E-2</v>
      </c>
      <c r="X246" s="21">
        <f t="shared" si="90"/>
        <v>2.083333333333337E-2</v>
      </c>
      <c r="Y246" s="21">
        <f t="shared" si="91"/>
        <v>-2.083333333333337E-2</v>
      </c>
      <c r="Z246" s="21">
        <f t="shared" si="92"/>
        <v>2.083333333333337E-2</v>
      </c>
      <c r="AA246" s="25">
        <f t="shared" si="76"/>
        <v>2.083333333333337E-2</v>
      </c>
    </row>
    <row r="247" spans="2:27">
      <c r="B247" s="224"/>
      <c r="C247" s="276"/>
      <c r="D247" s="81">
        <v>44442</v>
      </c>
      <c r="E247" s="66" t="s">
        <v>40</v>
      </c>
      <c r="F247" s="3">
        <v>0.33333333333333331</v>
      </c>
      <c r="G247" s="3">
        <v>0.8125</v>
      </c>
      <c r="H247" s="3">
        <v>0</v>
      </c>
      <c r="I247" s="5"/>
      <c r="J247" s="5">
        <f t="shared" si="82"/>
        <v>0</v>
      </c>
      <c r="K247" s="21">
        <f t="shared" si="83"/>
        <v>0.45833333333333331</v>
      </c>
      <c r="L247" s="22">
        <f t="shared" si="74"/>
        <v>0.45833333333333331</v>
      </c>
      <c r="M247" s="22">
        <f t="shared" si="80"/>
        <v>-4.1666666666666685E-2</v>
      </c>
      <c r="N247" s="22">
        <f t="shared" si="84"/>
        <v>0</v>
      </c>
      <c r="O247" s="22">
        <f t="shared" si="85"/>
        <v>0.45833333333333331</v>
      </c>
      <c r="P247" s="22">
        <f t="shared" si="86"/>
        <v>0.45833333333333331</v>
      </c>
      <c r="Q247" s="22">
        <f t="shared" si="87"/>
        <v>0.45833333333333331</v>
      </c>
      <c r="R247" s="23">
        <f t="shared" si="88"/>
        <v>0</v>
      </c>
      <c r="S247" s="22">
        <f t="shared" si="75"/>
        <v>-4.166666666666663E-2</v>
      </c>
      <c r="T247" s="22">
        <f t="shared" si="78"/>
        <v>0</v>
      </c>
      <c r="U247" s="21">
        <f t="shared" si="81"/>
        <v>2.083333333333337E-2</v>
      </c>
      <c r="V247" s="22">
        <f t="shared" si="79"/>
        <v>2.083333333333337E-2</v>
      </c>
      <c r="W247" s="24">
        <f t="shared" si="89"/>
        <v>2.083333333333337E-2</v>
      </c>
      <c r="X247" s="21">
        <f t="shared" si="90"/>
        <v>2.083333333333337E-2</v>
      </c>
      <c r="Y247" s="21">
        <f t="shared" si="91"/>
        <v>-2.083333333333337E-2</v>
      </c>
      <c r="Z247" s="21">
        <f t="shared" si="92"/>
        <v>2.083333333333337E-2</v>
      </c>
      <c r="AA247" s="25">
        <f t="shared" si="76"/>
        <v>0</v>
      </c>
    </row>
    <row r="248" spans="2:27" ht="15" customHeight="1">
      <c r="B248" s="224"/>
      <c r="C248" s="276"/>
      <c r="D248" s="20">
        <v>44443</v>
      </c>
      <c r="E248" s="66" t="s">
        <v>40</v>
      </c>
      <c r="F248" s="3">
        <v>0.33333333333333331</v>
      </c>
      <c r="G248" s="3">
        <v>0.8125</v>
      </c>
      <c r="H248" s="3">
        <v>0</v>
      </c>
      <c r="I248" s="5">
        <f t="shared" si="77"/>
        <v>0.47916666666666669</v>
      </c>
      <c r="J248" s="5">
        <f t="shared" si="82"/>
        <v>0.47916666666666669</v>
      </c>
      <c r="K248" s="21">
        <f t="shared" si="83"/>
        <v>0.45833333333333331</v>
      </c>
      <c r="L248" s="22">
        <f t="shared" si="74"/>
        <v>0.45833333333333331</v>
      </c>
      <c r="M248" s="22">
        <f t="shared" si="80"/>
        <v>-4.1666666666666685E-2</v>
      </c>
      <c r="N248" s="22">
        <f t="shared" si="84"/>
        <v>0</v>
      </c>
      <c r="O248" s="22">
        <f t="shared" si="85"/>
        <v>0.45833333333333331</v>
      </c>
      <c r="P248" s="22">
        <f t="shared" si="86"/>
        <v>-2.083333333333337E-2</v>
      </c>
      <c r="Q248" s="22">
        <f t="shared" si="87"/>
        <v>0</v>
      </c>
      <c r="R248" s="23">
        <f t="shared" si="88"/>
        <v>0</v>
      </c>
      <c r="S248" s="22">
        <f t="shared" si="75"/>
        <v>-4.166666666666663E-2</v>
      </c>
      <c r="T248" s="22">
        <f t="shared" si="78"/>
        <v>0</v>
      </c>
      <c r="U248" s="21">
        <f t="shared" si="81"/>
        <v>2.083333333333337E-2</v>
      </c>
      <c r="V248" s="22">
        <f t="shared" si="79"/>
        <v>2.083333333333337E-2</v>
      </c>
      <c r="W248" s="24">
        <f t="shared" si="89"/>
        <v>2.083333333333337E-2</v>
      </c>
      <c r="X248" s="21">
        <f t="shared" si="90"/>
        <v>2.083333333333337E-2</v>
      </c>
      <c r="Y248" s="21">
        <f t="shared" si="91"/>
        <v>0.45833333333333331</v>
      </c>
      <c r="Z248" s="21">
        <f t="shared" si="92"/>
        <v>0.45833333333333331</v>
      </c>
      <c r="AA248" s="25">
        <f t="shared" si="76"/>
        <v>0</v>
      </c>
    </row>
    <row r="249" spans="2:27" ht="15" customHeight="1">
      <c r="B249" s="224"/>
      <c r="C249" s="276"/>
      <c r="D249" s="20">
        <v>44444</v>
      </c>
      <c r="E249" s="66" t="s">
        <v>39</v>
      </c>
      <c r="F249" s="3">
        <v>0.33333333333333331</v>
      </c>
      <c r="G249" s="3">
        <v>0.8125</v>
      </c>
      <c r="H249" s="3">
        <v>0</v>
      </c>
      <c r="I249" s="5">
        <f t="shared" si="77"/>
        <v>0.47916666666666669</v>
      </c>
      <c r="J249" s="5">
        <f t="shared" si="82"/>
        <v>0.47916666666666669</v>
      </c>
      <c r="K249" s="21">
        <f t="shared" si="83"/>
        <v>0.45833333333333331</v>
      </c>
      <c r="L249" s="22">
        <f t="shared" ref="L249:L312" si="93">IF(K249&lt;0,0,K249)</f>
        <v>0.45833333333333331</v>
      </c>
      <c r="M249" s="22">
        <f t="shared" si="80"/>
        <v>-4.1666666666666685E-2</v>
      </c>
      <c r="N249" s="22">
        <f t="shared" si="84"/>
        <v>0</v>
      </c>
      <c r="O249" s="22">
        <f t="shared" si="85"/>
        <v>0.45833333333333331</v>
      </c>
      <c r="P249" s="22">
        <f t="shared" si="86"/>
        <v>-2.083333333333337E-2</v>
      </c>
      <c r="Q249" s="22">
        <f t="shared" si="87"/>
        <v>0</v>
      </c>
      <c r="R249" s="23">
        <f t="shared" si="88"/>
        <v>0</v>
      </c>
      <c r="S249" s="22">
        <f t="shared" si="75"/>
        <v>-4.166666666666663E-2</v>
      </c>
      <c r="T249" s="22">
        <f t="shared" si="78"/>
        <v>0</v>
      </c>
      <c r="U249" s="21">
        <f t="shared" si="81"/>
        <v>2.083333333333337E-2</v>
      </c>
      <c r="V249" s="22">
        <f t="shared" si="79"/>
        <v>2.083333333333337E-2</v>
      </c>
      <c r="W249" s="24">
        <f t="shared" si="89"/>
        <v>2.083333333333337E-2</v>
      </c>
      <c r="X249" s="21">
        <f t="shared" si="90"/>
        <v>2.083333333333337E-2</v>
      </c>
      <c r="Y249" s="21">
        <f t="shared" si="91"/>
        <v>0.45833333333333331</v>
      </c>
      <c r="Z249" s="21">
        <f t="shared" si="92"/>
        <v>0.45833333333333331</v>
      </c>
      <c r="AA249" s="25">
        <f t="shared" si="76"/>
        <v>0.45833333333333331</v>
      </c>
    </row>
    <row r="250" spans="2:27" ht="15" customHeight="1">
      <c r="B250" s="224"/>
      <c r="C250" s="276"/>
      <c r="D250" s="81">
        <v>44445</v>
      </c>
      <c r="E250" s="66" t="s">
        <v>40</v>
      </c>
      <c r="F250" s="3">
        <v>0.33333333333333331</v>
      </c>
      <c r="G250" s="3">
        <v>0.8125</v>
      </c>
      <c r="H250" s="3">
        <v>0</v>
      </c>
      <c r="I250" s="5"/>
      <c r="J250" s="5">
        <f t="shared" si="82"/>
        <v>0</v>
      </c>
      <c r="K250" s="21">
        <f t="shared" si="83"/>
        <v>0.45833333333333331</v>
      </c>
      <c r="L250" s="22">
        <f t="shared" si="93"/>
        <v>0.45833333333333331</v>
      </c>
      <c r="M250" s="22">
        <f t="shared" si="80"/>
        <v>-4.1666666666666685E-2</v>
      </c>
      <c r="N250" s="22">
        <f t="shared" si="84"/>
        <v>0</v>
      </c>
      <c r="O250" s="22">
        <f t="shared" si="85"/>
        <v>0.45833333333333331</v>
      </c>
      <c r="P250" s="22">
        <f t="shared" si="86"/>
        <v>0.45833333333333331</v>
      </c>
      <c r="Q250" s="22">
        <f t="shared" si="87"/>
        <v>0.45833333333333331</v>
      </c>
      <c r="R250" s="23">
        <f t="shared" si="88"/>
        <v>0</v>
      </c>
      <c r="S250" s="22">
        <f t="shared" si="75"/>
        <v>-4.166666666666663E-2</v>
      </c>
      <c r="T250" s="22">
        <f t="shared" si="78"/>
        <v>0</v>
      </c>
      <c r="U250" s="21">
        <f t="shared" si="81"/>
        <v>2.083333333333337E-2</v>
      </c>
      <c r="V250" s="22">
        <f t="shared" si="79"/>
        <v>2.083333333333337E-2</v>
      </c>
      <c r="W250" s="24">
        <f t="shared" si="89"/>
        <v>2.083333333333337E-2</v>
      </c>
      <c r="X250" s="21">
        <f t="shared" si="90"/>
        <v>2.083333333333337E-2</v>
      </c>
      <c r="Y250" s="21">
        <f t="shared" si="91"/>
        <v>-2.083333333333337E-2</v>
      </c>
      <c r="Z250" s="21">
        <f t="shared" si="92"/>
        <v>2.083333333333337E-2</v>
      </c>
      <c r="AA250" s="25">
        <f t="shared" si="76"/>
        <v>0</v>
      </c>
    </row>
    <row r="251" spans="2:27" ht="15" customHeight="1">
      <c r="B251" s="224"/>
      <c r="C251" s="276"/>
      <c r="D251" s="81">
        <v>44446</v>
      </c>
      <c r="E251" s="66" t="s">
        <v>39</v>
      </c>
      <c r="F251" s="3">
        <v>0.25</v>
      </c>
      <c r="G251" s="3">
        <v>0.8125</v>
      </c>
      <c r="H251" s="3">
        <v>0</v>
      </c>
      <c r="I251" s="5"/>
      <c r="J251" s="5">
        <f t="shared" si="82"/>
        <v>0</v>
      </c>
      <c r="K251" s="21">
        <f t="shared" si="83"/>
        <v>0.49999999999999994</v>
      </c>
      <c r="L251" s="22">
        <f t="shared" si="93"/>
        <v>0.49999999999999994</v>
      </c>
      <c r="M251" s="22">
        <f t="shared" si="80"/>
        <v>-5.5511151231257827E-17</v>
      </c>
      <c r="N251" s="22">
        <f t="shared" si="84"/>
        <v>0</v>
      </c>
      <c r="O251" s="22">
        <f t="shared" si="85"/>
        <v>0.49999999999999994</v>
      </c>
      <c r="P251" s="22">
        <f t="shared" si="86"/>
        <v>0.49999999999999994</v>
      </c>
      <c r="Q251" s="22">
        <f t="shared" si="87"/>
        <v>0.49999999999999994</v>
      </c>
      <c r="R251" s="23">
        <f t="shared" si="88"/>
        <v>0.49999999999999994</v>
      </c>
      <c r="S251" s="22">
        <f t="shared" si="75"/>
        <v>4.1666666666666685E-2</v>
      </c>
      <c r="T251" s="22">
        <f t="shared" si="78"/>
        <v>4.1666666666666685E-2</v>
      </c>
      <c r="U251" s="21">
        <f t="shared" si="81"/>
        <v>2.083333333333337E-2</v>
      </c>
      <c r="V251" s="22">
        <f t="shared" si="79"/>
        <v>2.083333333333337E-2</v>
      </c>
      <c r="W251" s="24">
        <f t="shared" si="89"/>
        <v>6.2500000000000056E-2</v>
      </c>
      <c r="X251" s="21">
        <f t="shared" si="90"/>
        <v>6.2500000000000056E-2</v>
      </c>
      <c r="Y251" s="21">
        <f t="shared" si="91"/>
        <v>-6.2500000000000056E-2</v>
      </c>
      <c r="Z251" s="21">
        <f t="shared" si="92"/>
        <v>6.2500000000000056E-2</v>
      </c>
      <c r="AA251" s="25">
        <f t="shared" si="76"/>
        <v>6.2500000000000056E-2</v>
      </c>
    </row>
    <row r="252" spans="2:27" ht="15" customHeight="1">
      <c r="B252" s="224"/>
      <c r="C252" s="276"/>
      <c r="D252" s="81">
        <v>44447</v>
      </c>
      <c r="E252" s="66" t="s">
        <v>39</v>
      </c>
      <c r="F252" s="3">
        <v>0.33333333333333331</v>
      </c>
      <c r="G252" s="3">
        <v>0.8125</v>
      </c>
      <c r="H252" s="3">
        <v>0</v>
      </c>
      <c r="I252" s="5"/>
      <c r="J252" s="5">
        <f t="shared" si="82"/>
        <v>0</v>
      </c>
      <c r="K252" s="21">
        <f t="shared" si="83"/>
        <v>0.45833333333333331</v>
      </c>
      <c r="L252" s="22">
        <f t="shared" si="93"/>
        <v>0.45833333333333331</v>
      </c>
      <c r="M252" s="22">
        <f t="shared" si="80"/>
        <v>-4.1666666666666685E-2</v>
      </c>
      <c r="N252" s="22">
        <f t="shared" si="84"/>
        <v>0</v>
      </c>
      <c r="O252" s="22">
        <f t="shared" si="85"/>
        <v>0.45833333333333331</v>
      </c>
      <c r="P252" s="22">
        <f t="shared" si="86"/>
        <v>0.45833333333333331</v>
      </c>
      <c r="Q252" s="22">
        <f t="shared" si="87"/>
        <v>0.45833333333333331</v>
      </c>
      <c r="R252" s="23">
        <f t="shared" si="88"/>
        <v>0.45833333333333331</v>
      </c>
      <c r="S252" s="22">
        <f t="shared" si="75"/>
        <v>-4.166666666666663E-2</v>
      </c>
      <c r="T252" s="22">
        <f t="shared" si="78"/>
        <v>0</v>
      </c>
      <c r="U252" s="21">
        <f t="shared" si="81"/>
        <v>2.083333333333337E-2</v>
      </c>
      <c r="V252" s="22">
        <f t="shared" si="79"/>
        <v>2.083333333333337E-2</v>
      </c>
      <c r="W252" s="24">
        <f t="shared" si="89"/>
        <v>2.083333333333337E-2</v>
      </c>
      <c r="X252" s="21">
        <f t="shared" si="90"/>
        <v>2.083333333333337E-2</v>
      </c>
      <c r="Y252" s="21">
        <f t="shared" si="91"/>
        <v>-2.083333333333337E-2</v>
      </c>
      <c r="Z252" s="21">
        <f t="shared" si="92"/>
        <v>2.083333333333337E-2</v>
      </c>
      <c r="AA252" s="25">
        <f t="shared" si="76"/>
        <v>2.083333333333337E-2</v>
      </c>
    </row>
    <row r="253" spans="2:27" ht="15" customHeight="1">
      <c r="B253" s="224"/>
      <c r="C253" s="276"/>
      <c r="D253" s="81">
        <v>44448</v>
      </c>
      <c r="E253" s="66" t="s">
        <v>39</v>
      </c>
      <c r="F253" s="3">
        <v>0.25</v>
      </c>
      <c r="G253" s="3">
        <v>0.8125</v>
      </c>
      <c r="H253" s="3">
        <v>0</v>
      </c>
      <c r="I253" s="5"/>
      <c r="J253" s="5">
        <f t="shared" si="82"/>
        <v>0</v>
      </c>
      <c r="K253" s="21">
        <f t="shared" si="83"/>
        <v>0.49999999999999994</v>
      </c>
      <c r="L253" s="22">
        <f t="shared" si="93"/>
        <v>0.49999999999999994</v>
      </c>
      <c r="M253" s="22">
        <f t="shared" si="80"/>
        <v>-5.5511151231257827E-17</v>
      </c>
      <c r="N253" s="22">
        <f t="shared" si="84"/>
        <v>0</v>
      </c>
      <c r="O253" s="22">
        <f t="shared" si="85"/>
        <v>0.49999999999999994</v>
      </c>
      <c r="P253" s="22">
        <f t="shared" si="86"/>
        <v>0.49999999999999994</v>
      </c>
      <c r="Q253" s="22">
        <f t="shared" si="87"/>
        <v>0.49999999999999994</v>
      </c>
      <c r="R253" s="23">
        <f t="shared" si="88"/>
        <v>0.49999999999999994</v>
      </c>
      <c r="S253" s="22">
        <f t="shared" si="75"/>
        <v>4.1666666666666685E-2</v>
      </c>
      <c r="T253" s="22">
        <f t="shared" si="78"/>
        <v>4.1666666666666685E-2</v>
      </c>
      <c r="U253" s="21">
        <f t="shared" si="81"/>
        <v>2.083333333333337E-2</v>
      </c>
      <c r="V253" s="22">
        <f t="shared" si="79"/>
        <v>2.083333333333337E-2</v>
      </c>
      <c r="W253" s="24">
        <f t="shared" si="89"/>
        <v>6.2500000000000056E-2</v>
      </c>
      <c r="X253" s="21">
        <f t="shared" si="90"/>
        <v>6.2500000000000056E-2</v>
      </c>
      <c r="Y253" s="21">
        <f t="shared" si="91"/>
        <v>-6.2500000000000056E-2</v>
      </c>
      <c r="Z253" s="21">
        <f t="shared" si="92"/>
        <v>6.2500000000000056E-2</v>
      </c>
      <c r="AA253" s="25">
        <f t="shared" si="76"/>
        <v>6.2500000000000056E-2</v>
      </c>
    </row>
    <row r="254" spans="2:27" ht="15" customHeight="1">
      <c r="B254" s="224"/>
      <c r="C254" s="276"/>
      <c r="D254" s="81">
        <v>44449</v>
      </c>
      <c r="E254" s="66" t="s">
        <v>39</v>
      </c>
      <c r="F254" s="3">
        <v>0.375</v>
      </c>
      <c r="G254" s="3">
        <v>0.8125</v>
      </c>
      <c r="H254" s="3">
        <v>0</v>
      </c>
      <c r="I254" s="5"/>
      <c r="J254" s="5">
        <f t="shared" si="82"/>
        <v>0</v>
      </c>
      <c r="K254" s="21">
        <f t="shared" si="83"/>
        <v>0.41666666666666663</v>
      </c>
      <c r="L254" s="22">
        <f t="shared" si="93"/>
        <v>0.41666666666666663</v>
      </c>
      <c r="M254" s="22">
        <f t="shared" si="80"/>
        <v>-8.333333333333337E-2</v>
      </c>
      <c r="N254" s="22">
        <f t="shared" si="84"/>
        <v>0</v>
      </c>
      <c r="O254" s="22">
        <f t="shared" si="85"/>
        <v>0.41666666666666663</v>
      </c>
      <c r="P254" s="22">
        <f t="shared" si="86"/>
        <v>0.41666666666666663</v>
      </c>
      <c r="Q254" s="22">
        <f t="shared" si="87"/>
        <v>0.41666666666666663</v>
      </c>
      <c r="R254" s="23">
        <f t="shared" si="88"/>
        <v>0.41666666666666663</v>
      </c>
      <c r="S254" s="22">
        <f t="shared" si="75"/>
        <v>-8.3333333333333315E-2</v>
      </c>
      <c r="T254" s="22">
        <f t="shared" si="78"/>
        <v>0</v>
      </c>
      <c r="U254" s="21">
        <f t="shared" si="81"/>
        <v>2.083333333333337E-2</v>
      </c>
      <c r="V254" s="22">
        <f t="shared" si="79"/>
        <v>2.083333333333337E-2</v>
      </c>
      <c r="W254" s="24">
        <f t="shared" si="89"/>
        <v>2.083333333333337E-2</v>
      </c>
      <c r="X254" s="21">
        <f t="shared" si="90"/>
        <v>2.083333333333337E-2</v>
      </c>
      <c r="Y254" s="21">
        <f t="shared" si="91"/>
        <v>-2.083333333333337E-2</v>
      </c>
      <c r="Z254" s="21">
        <f t="shared" si="92"/>
        <v>2.083333333333337E-2</v>
      </c>
      <c r="AA254" s="25">
        <f t="shared" si="76"/>
        <v>2.083333333333337E-2</v>
      </c>
    </row>
    <row r="255" spans="2:27" ht="15" customHeight="1">
      <c r="B255" s="224"/>
      <c r="C255" s="276"/>
      <c r="D255" s="20">
        <v>44450</v>
      </c>
      <c r="E255" s="66" t="s">
        <v>39</v>
      </c>
      <c r="F255" s="3">
        <v>0.33333333333333331</v>
      </c>
      <c r="G255" s="3">
        <v>0.8125</v>
      </c>
      <c r="H255" s="3">
        <v>0</v>
      </c>
      <c r="I255" s="5">
        <f t="shared" si="77"/>
        <v>0.47916666666666669</v>
      </c>
      <c r="J255" s="5">
        <f t="shared" si="82"/>
        <v>0.47916666666666669</v>
      </c>
      <c r="K255" s="21">
        <f t="shared" si="83"/>
        <v>0.45833333333333331</v>
      </c>
      <c r="L255" s="22">
        <f t="shared" si="93"/>
        <v>0.45833333333333331</v>
      </c>
      <c r="M255" s="22">
        <f t="shared" si="80"/>
        <v>-4.1666666666666685E-2</v>
      </c>
      <c r="N255" s="22">
        <f t="shared" si="84"/>
        <v>0</v>
      </c>
      <c r="O255" s="22">
        <f t="shared" si="85"/>
        <v>0.45833333333333331</v>
      </c>
      <c r="P255" s="22">
        <f t="shared" si="86"/>
        <v>-2.083333333333337E-2</v>
      </c>
      <c r="Q255" s="22">
        <f t="shared" si="87"/>
        <v>0</v>
      </c>
      <c r="R255" s="23">
        <f t="shared" si="88"/>
        <v>0</v>
      </c>
      <c r="S255" s="22">
        <f t="shared" si="75"/>
        <v>-4.166666666666663E-2</v>
      </c>
      <c r="T255" s="22">
        <f t="shared" si="78"/>
        <v>0</v>
      </c>
      <c r="U255" s="21">
        <f t="shared" si="81"/>
        <v>2.083333333333337E-2</v>
      </c>
      <c r="V255" s="22">
        <f t="shared" si="79"/>
        <v>2.083333333333337E-2</v>
      </c>
      <c r="W255" s="24">
        <f t="shared" si="89"/>
        <v>2.083333333333337E-2</v>
      </c>
      <c r="X255" s="21">
        <f t="shared" si="90"/>
        <v>2.083333333333337E-2</v>
      </c>
      <c r="Y255" s="21">
        <f t="shared" si="91"/>
        <v>0.45833333333333331</v>
      </c>
      <c r="Z255" s="21">
        <f t="shared" si="92"/>
        <v>0.45833333333333331</v>
      </c>
      <c r="AA255" s="25">
        <f t="shared" si="76"/>
        <v>0.45833333333333331</v>
      </c>
    </row>
    <row r="256" spans="2:27" ht="15" customHeight="1">
      <c r="B256" s="224"/>
      <c r="C256" s="276"/>
      <c r="D256" s="20">
        <v>44451</v>
      </c>
      <c r="E256" s="66" t="s">
        <v>39</v>
      </c>
      <c r="F256" s="3">
        <v>0.33333333333333331</v>
      </c>
      <c r="G256" s="3">
        <v>0.8125</v>
      </c>
      <c r="H256" s="3">
        <v>0</v>
      </c>
      <c r="I256" s="5">
        <f t="shared" si="77"/>
        <v>0.47916666666666669</v>
      </c>
      <c r="J256" s="5">
        <f t="shared" si="82"/>
        <v>0.47916666666666669</v>
      </c>
      <c r="K256" s="21">
        <f t="shared" si="83"/>
        <v>0.45833333333333331</v>
      </c>
      <c r="L256" s="22">
        <f t="shared" si="93"/>
        <v>0.45833333333333331</v>
      </c>
      <c r="M256" s="22">
        <f t="shared" si="80"/>
        <v>-4.1666666666666685E-2</v>
      </c>
      <c r="N256" s="22">
        <f t="shared" si="84"/>
        <v>0</v>
      </c>
      <c r="O256" s="22">
        <f t="shared" si="85"/>
        <v>0.45833333333333331</v>
      </c>
      <c r="P256" s="22">
        <f t="shared" si="86"/>
        <v>-2.083333333333337E-2</v>
      </c>
      <c r="Q256" s="22">
        <f t="shared" si="87"/>
        <v>0</v>
      </c>
      <c r="R256" s="23">
        <f t="shared" si="88"/>
        <v>0</v>
      </c>
      <c r="S256" s="22">
        <f t="shared" si="75"/>
        <v>-4.166666666666663E-2</v>
      </c>
      <c r="T256" s="22">
        <f t="shared" si="78"/>
        <v>0</v>
      </c>
      <c r="U256" s="21">
        <f t="shared" si="81"/>
        <v>2.083333333333337E-2</v>
      </c>
      <c r="V256" s="22">
        <f t="shared" si="79"/>
        <v>2.083333333333337E-2</v>
      </c>
      <c r="W256" s="24">
        <f t="shared" si="89"/>
        <v>2.083333333333337E-2</v>
      </c>
      <c r="X256" s="21">
        <f t="shared" si="90"/>
        <v>2.083333333333337E-2</v>
      </c>
      <c r="Y256" s="21">
        <f t="shared" si="91"/>
        <v>0.45833333333333331</v>
      </c>
      <c r="Z256" s="21">
        <f t="shared" si="92"/>
        <v>0.45833333333333331</v>
      </c>
      <c r="AA256" s="25">
        <f t="shared" si="76"/>
        <v>0.45833333333333331</v>
      </c>
    </row>
    <row r="257" spans="2:27" ht="15" customHeight="1">
      <c r="B257" s="224"/>
      <c r="C257" s="276"/>
      <c r="D257" s="81">
        <v>44452</v>
      </c>
      <c r="E257" s="66" t="s">
        <v>39</v>
      </c>
      <c r="F257" s="3">
        <v>0.20833333333333334</v>
      </c>
      <c r="G257" s="3">
        <v>0.8125</v>
      </c>
      <c r="H257" s="3">
        <v>0</v>
      </c>
      <c r="I257" s="5"/>
      <c r="J257" s="5">
        <f t="shared" si="82"/>
        <v>0</v>
      </c>
      <c r="K257" s="21">
        <f t="shared" si="83"/>
        <v>0.49999999999999989</v>
      </c>
      <c r="L257" s="22">
        <f t="shared" si="93"/>
        <v>0.49999999999999989</v>
      </c>
      <c r="M257" s="22">
        <f t="shared" si="80"/>
        <v>-1.1102230246251565E-16</v>
      </c>
      <c r="N257" s="22">
        <f t="shared" si="84"/>
        <v>0</v>
      </c>
      <c r="O257" s="22">
        <f t="shared" si="85"/>
        <v>0.49999999999999989</v>
      </c>
      <c r="P257" s="22">
        <f t="shared" si="86"/>
        <v>0.49999999999999989</v>
      </c>
      <c r="Q257" s="22">
        <f t="shared" si="87"/>
        <v>0.49999999999999989</v>
      </c>
      <c r="R257" s="23">
        <f t="shared" si="88"/>
        <v>0.49999999999999989</v>
      </c>
      <c r="S257" s="22">
        <f t="shared" si="75"/>
        <v>8.3333333333333343E-2</v>
      </c>
      <c r="T257" s="22">
        <f t="shared" si="78"/>
        <v>8.3333333333333343E-2</v>
      </c>
      <c r="U257" s="21">
        <f t="shared" si="81"/>
        <v>2.083333333333337E-2</v>
      </c>
      <c r="V257" s="22">
        <f t="shared" si="79"/>
        <v>2.083333333333337E-2</v>
      </c>
      <c r="W257" s="24">
        <f t="shared" si="89"/>
        <v>0.10416666666666671</v>
      </c>
      <c r="X257" s="21">
        <f t="shared" si="90"/>
        <v>0.10416666666666671</v>
      </c>
      <c r="Y257" s="21">
        <f t="shared" si="91"/>
        <v>-0.10416666666666671</v>
      </c>
      <c r="Z257" s="21">
        <f t="shared" si="92"/>
        <v>0.10416666666666671</v>
      </c>
      <c r="AA257" s="25">
        <f t="shared" si="76"/>
        <v>0.10416666666666671</v>
      </c>
    </row>
    <row r="258" spans="2:27" ht="15" customHeight="1">
      <c r="B258" s="224"/>
      <c r="C258" s="276"/>
      <c r="D258" s="81">
        <v>44453</v>
      </c>
      <c r="E258" s="66" t="s">
        <v>39</v>
      </c>
      <c r="F258" s="3">
        <v>0.33333333333333331</v>
      </c>
      <c r="G258" s="3">
        <v>0.8125</v>
      </c>
      <c r="H258" s="3">
        <v>0</v>
      </c>
      <c r="I258" s="5"/>
      <c r="J258" s="5">
        <f t="shared" si="82"/>
        <v>0</v>
      </c>
      <c r="K258" s="21">
        <f t="shared" si="83"/>
        <v>0.45833333333333331</v>
      </c>
      <c r="L258" s="22">
        <f t="shared" si="93"/>
        <v>0.45833333333333331</v>
      </c>
      <c r="M258" s="22">
        <f t="shared" si="80"/>
        <v>-4.1666666666666685E-2</v>
      </c>
      <c r="N258" s="22">
        <f t="shared" si="84"/>
        <v>0</v>
      </c>
      <c r="O258" s="22">
        <f t="shared" si="85"/>
        <v>0.45833333333333331</v>
      </c>
      <c r="P258" s="22">
        <f t="shared" si="86"/>
        <v>0.45833333333333331</v>
      </c>
      <c r="Q258" s="22">
        <f t="shared" si="87"/>
        <v>0.45833333333333331</v>
      </c>
      <c r="R258" s="23">
        <f t="shared" si="88"/>
        <v>0.45833333333333331</v>
      </c>
      <c r="S258" s="22">
        <f t="shared" si="75"/>
        <v>-4.166666666666663E-2</v>
      </c>
      <c r="T258" s="22">
        <f t="shared" si="78"/>
        <v>0</v>
      </c>
      <c r="U258" s="21">
        <f t="shared" si="81"/>
        <v>2.083333333333337E-2</v>
      </c>
      <c r="V258" s="22">
        <f t="shared" si="79"/>
        <v>2.083333333333337E-2</v>
      </c>
      <c r="W258" s="24">
        <f t="shared" si="89"/>
        <v>2.083333333333337E-2</v>
      </c>
      <c r="X258" s="21">
        <f t="shared" si="90"/>
        <v>2.083333333333337E-2</v>
      </c>
      <c r="Y258" s="21">
        <f t="shared" si="91"/>
        <v>-2.083333333333337E-2</v>
      </c>
      <c r="Z258" s="21">
        <f t="shared" si="92"/>
        <v>2.083333333333337E-2</v>
      </c>
      <c r="AA258" s="25">
        <f t="shared" si="76"/>
        <v>2.083333333333337E-2</v>
      </c>
    </row>
    <row r="259" spans="2:27" ht="15" customHeight="1">
      <c r="B259" s="224"/>
      <c r="C259" s="276"/>
      <c r="D259" s="81">
        <v>44454</v>
      </c>
      <c r="E259" s="66" t="s">
        <v>39</v>
      </c>
      <c r="F259" s="3">
        <v>0.33333333333333331</v>
      </c>
      <c r="G259" s="3">
        <v>0.8125</v>
      </c>
      <c r="H259" s="3">
        <v>0</v>
      </c>
      <c r="I259" s="5"/>
      <c r="J259" s="5">
        <f t="shared" si="82"/>
        <v>0</v>
      </c>
      <c r="K259" s="21">
        <f t="shared" si="83"/>
        <v>0.45833333333333331</v>
      </c>
      <c r="L259" s="22">
        <f t="shared" si="93"/>
        <v>0.45833333333333331</v>
      </c>
      <c r="M259" s="22">
        <f t="shared" si="80"/>
        <v>-4.1666666666666685E-2</v>
      </c>
      <c r="N259" s="22">
        <f t="shared" si="84"/>
        <v>0</v>
      </c>
      <c r="O259" s="22">
        <f t="shared" si="85"/>
        <v>0.45833333333333331</v>
      </c>
      <c r="P259" s="22">
        <f t="shared" si="86"/>
        <v>0.45833333333333331</v>
      </c>
      <c r="Q259" s="22">
        <f t="shared" si="87"/>
        <v>0.45833333333333331</v>
      </c>
      <c r="R259" s="23">
        <f t="shared" si="88"/>
        <v>0.45833333333333331</v>
      </c>
      <c r="S259" s="22">
        <f t="shared" si="75"/>
        <v>-4.166666666666663E-2</v>
      </c>
      <c r="T259" s="22">
        <f t="shared" si="78"/>
        <v>0</v>
      </c>
      <c r="U259" s="21">
        <f t="shared" si="81"/>
        <v>2.083333333333337E-2</v>
      </c>
      <c r="V259" s="22">
        <f t="shared" si="79"/>
        <v>2.083333333333337E-2</v>
      </c>
      <c r="W259" s="24">
        <f t="shared" si="89"/>
        <v>2.083333333333337E-2</v>
      </c>
      <c r="X259" s="21">
        <f t="shared" si="90"/>
        <v>2.083333333333337E-2</v>
      </c>
      <c r="Y259" s="21">
        <f t="shared" si="91"/>
        <v>-2.083333333333337E-2</v>
      </c>
      <c r="Z259" s="21">
        <f t="shared" si="92"/>
        <v>2.083333333333337E-2</v>
      </c>
      <c r="AA259" s="25">
        <f t="shared" si="76"/>
        <v>2.083333333333337E-2</v>
      </c>
    </row>
    <row r="260" spans="2:27" ht="15" customHeight="1">
      <c r="B260" s="224"/>
      <c r="C260" s="276"/>
      <c r="D260" s="81">
        <v>44455</v>
      </c>
      <c r="E260" s="66" t="s">
        <v>39</v>
      </c>
      <c r="F260" s="3">
        <v>0.25</v>
      </c>
      <c r="G260" s="3">
        <v>0.8125</v>
      </c>
      <c r="H260" s="3">
        <v>0</v>
      </c>
      <c r="I260" s="5"/>
      <c r="J260" s="5">
        <f t="shared" si="82"/>
        <v>0</v>
      </c>
      <c r="K260" s="21">
        <f t="shared" si="83"/>
        <v>0.49999999999999994</v>
      </c>
      <c r="L260" s="22">
        <f t="shared" si="93"/>
        <v>0.49999999999999994</v>
      </c>
      <c r="M260" s="22">
        <f t="shared" si="80"/>
        <v>-5.5511151231257827E-17</v>
      </c>
      <c r="N260" s="22">
        <f t="shared" si="84"/>
        <v>0</v>
      </c>
      <c r="O260" s="22">
        <f t="shared" si="85"/>
        <v>0.49999999999999994</v>
      </c>
      <c r="P260" s="22">
        <f t="shared" si="86"/>
        <v>0.49999999999999994</v>
      </c>
      <c r="Q260" s="22">
        <f t="shared" si="87"/>
        <v>0.49999999999999994</v>
      </c>
      <c r="R260" s="23">
        <f t="shared" si="88"/>
        <v>0.49999999999999994</v>
      </c>
      <c r="S260" s="22">
        <f t="shared" si="75"/>
        <v>4.1666666666666685E-2</v>
      </c>
      <c r="T260" s="22">
        <f t="shared" si="78"/>
        <v>4.1666666666666685E-2</v>
      </c>
      <c r="U260" s="21">
        <f t="shared" si="81"/>
        <v>2.083333333333337E-2</v>
      </c>
      <c r="V260" s="22">
        <f t="shared" si="79"/>
        <v>2.083333333333337E-2</v>
      </c>
      <c r="W260" s="24">
        <f t="shared" si="89"/>
        <v>6.2500000000000056E-2</v>
      </c>
      <c r="X260" s="21">
        <f t="shared" si="90"/>
        <v>6.2500000000000056E-2</v>
      </c>
      <c r="Y260" s="21">
        <f t="shared" si="91"/>
        <v>-6.2500000000000056E-2</v>
      </c>
      <c r="Z260" s="21">
        <f t="shared" si="92"/>
        <v>6.2500000000000056E-2</v>
      </c>
      <c r="AA260" s="25">
        <f t="shared" si="76"/>
        <v>6.2500000000000056E-2</v>
      </c>
    </row>
    <row r="261" spans="2:27" ht="15" customHeight="1">
      <c r="B261" s="224"/>
      <c r="C261" s="276"/>
      <c r="D261" s="81">
        <v>44456</v>
      </c>
      <c r="E261" s="66" t="s">
        <v>39</v>
      </c>
      <c r="F261" s="3">
        <v>0.33333333333333331</v>
      </c>
      <c r="G261" s="3">
        <v>0.8125</v>
      </c>
      <c r="H261" s="3">
        <v>0</v>
      </c>
      <c r="I261" s="5"/>
      <c r="J261" s="5">
        <f t="shared" si="82"/>
        <v>0</v>
      </c>
      <c r="K261" s="21">
        <f t="shared" si="83"/>
        <v>0.45833333333333331</v>
      </c>
      <c r="L261" s="22">
        <f t="shared" si="93"/>
        <v>0.45833333333333331</v>
      </c>
      <c r="M261" s="22">
        <f t="shared" si="80"/>
        <v>-4.1666666666666685E-2</v>
      </c>
      <c r="N261" s="22">
        <f t="shared" si="84"/>
        <v>0</v>
      </c>
      <c r="O261" s="22">
        <f t="shared" si="85"/>
        <v>0.45833333333333331</v>
      </c>
      <c r="P261" s="22">
        <f t="shared" si="86"/>
        <v>0.45833333333333331</v>
      </c>
      <c r="Q261" s="22">
        <f t="shared" si="87"/>
        <v>0.45833333333333331</v>
      </c>
      <c r="R261" s="23">
        <f t="shared" si="88"/>
        <v>0.45833333333333331</v>
      </c>
      <c r="S261" s="22">
        <f t="shared" si="75"/>
        <v>-4.166666666666663E-2</v>
      </c>
      <c r="T261" s="22">
        <f t="shared" si="78"/>
        <v>0</v>
      </c>
      <c r="U261" s="21">
        <f t="shared" si="81"/>
        <v>2.083333333333337E-2</v>
      </c>
      <c r="V261" s="22">
        <f t="shared" si="79"/>
        <v>2.083333333333337E-2</v>
      </c>
      <c r="W261" s="24">
        <f t="shared" si="89"/>
        <v>2.083333333333337E-2</v>
      </c>
      <c r="X261" s="21">
        <f t="shared" si="90"/>
        <v>2.083333333333337E-2</v>
      </c>
      <c r="Y261" s="21">
        <f t="shared" si="91"/>
        <v>-2.083333333333337E-2</v>
      </c>
      <c r="Z261" s="21">
        <f t="shared" si="92"/>
        <v>2.083333333333337E-2</v>
      </c>
      <c r="AA261" s="25">
        <f t="shared" si="76"/>
        <v>2.083333333333337E-2</v>
      </c>
    </row>
    <row r="262" spans="2:27" ht="15" customHeight="1">
      <c r="B262" s="224"/>
      <c r="C262" s="276"/>
      <c r="D262" s="20">
        <v>44457</v>
      </c>
      <c r="E262" s="66" t="s">
        <v>39</v>
      </c>
      <c r="F262" s="3">
        <v>0.33333333333333331</v>
      </c>
      <c r="G262" s="3">
        <v>0.8125</v>
      </c>
      <c r="H262" s="3">
        <v>0</v>
      </c>
      <c r="I262" s="5">
        <f t="shared" si="77"/>
        <v>0.47916666666666669</v>
      </c>
      <c r="J262" s="5">
        <f t="shared" si="82"/>
        <v>0.47916666666666669</v>
      </c>
      <c r="K262" s="21">
        <f t="shared" si="83"/>
        <v>0.45833333333333331</v>
      </c>
      <c r="L262" s="22">
        <f t="shared" si="93"/>
        <v>0.45833333333333331</v>
      </c>
      <c r="M262" s="22">
        <f t="shared" si="80"/>
        <v>-4.1666666666666685E-2</v>
      </c>
      <c r="N262" s="22">
        <f t="shared" si="84"/>
        <v>0</v>
      </c>
      <c r="O262" s="22">
        <f t="shared" si="85"/>
        <v>0.45833333333333331</v>
      </c>
      <c r="P262" s="22">
        <f t="shared" si="86"/>
        <v>-2.083333333333337E-2</v>
      </c>
      <c r="Q262" s="22">
        <f t="shared" si="87"/>
        <v>0</v>
      </c>
      <c r="R262" s="23">
        <f t="shared" si="88"/>
        <v>0</v>
      </c>
      <c r="S262" s="22">
        <f t="shared" si="75"/>
        <v>-4.166666666666663E-2</v>
      </c>
      <c r="T262" s="22">
        <f t="shared" si="78"/>
        <v>0</v>
      </c>
      <c r="U262" s="21">
        <f t="shared" si="81"/>
        <v>2.083333333333337E-2</v>
      </c>
      <c r="V262" s="22">
        <f t="shared" si="79"/>
        <v>2.083333333333337E-2</v>
      </c>
      <c r="W262" s="24">
        <f t="shared" si="89"/>
        <v>2.083333333333337E-2</v>
      </c>
      <c r="X262" s="21">
        <f t="shared" si="90"/>
        <v>2.083333333333337E-2</v>
      </c>
      <c r="Y262" s="21">
        <f t="shared" si="91"/>
        <v>0.45833333333333331</v>
      </c>
      <c r="Z262" s="21">
        <f t="shared" si="92"/>
        <v>0.45833333333333331</v>
      </c>
      <c r="AA262" s="25">
        <f t="shared" si="76"/>
        <v>0.45833333333333331</v>
      </c>
    </row>
    <row r="263" spans="2:27" ht="15" customHeight="1">
      <c r="B263" s="225"/>
      <c r="C263" s="276"/>
      <c r="D263" s="20">
        <v>44458</v>
      </c>
      <c r="E263" s="66" t="s">
        <v>39</v>
      </c>
      <c r="F263" s="3">
        <v>0.33333333333333331</v>
      </c>
      <c r="G263" s="3">
        <v>0.8125</v>
      </c>
      <c r="H263" s="3">
        <v>0</v>
      </c>
      <c r="I263" s="5">
        <f t="shared" si="77"/>
        <v>0.47916666666666669</v>
      </c>
      <c r="J263" s="5">
        <f t="shared" si="82"/>
        <v>0.47916666666666669</v>
      </c>
      <c r="K263" s="21">
        <f t="shared" si="83"/>
        <v>0.45833333333333331</v>
      </c>
      <c r="L263" s="22">
        <f t="shared" si="93"/>
        <v>0.45833333333333331</v>
      </c>
      <c r="M263" s="22">
        <f t="shared" si="80"/>
        <v>-4.1666666666666685E-2</v>
      </c>
      <c r="N263" s="22">
        <f t="shared" si="84"/>
        <v>0</v>
      </c>
      <c r="O263" s="22">
        <f t="shared" si="85"/>
        <v>0.45833333333333331</v>
      </c>
      <c r="P263" s="22">
        <f t="shared" si="86"/>
        <v>-2.083333333333337E-2</v>
      </c>
      <c r="Q263" s="22">
        <f t="shared" si="87"/>
        <v>0</v>
      </c>
      <c r="R263" s="23">
        <f t="shared" si="88"/>
        <v>0</v>
      </c>
      <c r="S263" s="22">
        <f t="shared" si="75"/>
        <v>-4.166666666666663E-2</v>
      </c>
      <c r="T263" s="22">
        <f t="shared" si="78"/>
        <v>0</v>
      </c>
      <c r="U263" s="21">
        <f t="shared" si="81"/>
        <v>2.083333333333337E-2</v>
      </c>
      <c r="V263" s="22">
        <f t="shared" si="79"/>
        <v>2.083333333333337E-2</v>
      </c>
      <c r="W263" s="24">
        <f t="shared" si="89"/>
        <v>2.083333333333337E-2</v>
      </c>
      <c r="X263" s="21">
        <f t="shared" si="90"/>
        <v>2.083333333333337E-2</v>
      </c>
      <c r="Y263" s="21">
        <f t="shared" si="91"/>
        <v>0.45833333333333331</v>
      </c>
      <c r="Z263" s="21">
        <f t="shared" si="92"/>
        <v>0.45833333333333331</v>
      </c>
      <c r="AA263" s="25">
        <f t="shared" si="76"/>
        <v>0.45833333333333331</v>
      </c>
    </row>
    <row r="264" spans="2:27" ht="15" customHeight="1">
      <c r="B264" s="99" t="s">
        <v>9</v>
      </c>
      <c r="C264" s="276"/>
      <c r="D264" s="81">
        <v>44459</v>
      </c>
      <c r="E264" s="66" t="s">
        <v>39</v>
      </c>
      <c r="F264" s="3">
        <v>0.33333333333333331</v>
      </c>
      <c r="G264" s="3">
        <v>0.8125</v>
      </c>
      <c r="H264" s="3">
        <v>0</v>
      </c>
      <c r="I264" s="5"/>
      <c r="J264" s="5">
        <f t="shared" si="82"/>
        <v>0</v>
      </c>
      <c r="K264" s="21">
        <f t="shared" si="83"/>
        <v>0.45833333333333331</v>
      </c>
      <c r="L264" s="22">
        <f t="shared" si="93"/>
        <v>0.45833333333333331</v>
      </c>
      <c r="M264" s="22">
        <f t="shared" si="80"/>
        <v>-4.1666666666666685E-2</v>
      </c>
      <c r="N264" s="22">
        <f t="shared" si="84"/>
        <v>0</v>
      </c>
      <c r="O264" s="22">
        <f t="shared" si="85"/>
        <v>0.45833333333333331</v>
      </c>
      <c r="P264" s="22">
        <f t="shared" si="86"/>
        <v>0.45833333333333331</v>
      </c>
      <c r="Q264" s="22">
        <f t="shared" si="87"/>
        <v>0.45833333333333331</v>
      </c>
      <c r="R264" s="23">
        <f t="shared" si="88"/>
        <v>0.45833333333333331</v>
      </c>
      <c r="S264" s="22">
        <f t="shared" si="75"/>
        <v>-4.166666666666663E-2</v>
      </c>
      <c r="T264" s="22">
        <f t="shared" si="78"/>
        <v>0</v>
      </c>
      <c r="U264" s="21">
        <f t="shared" si="81"/>
        <v>2.083333333333337E-2</v>
      </c>
      <c r="V264" s="22">
        <f t="shared" si="79"/>
        <v>2.083333333333337E-2</v>
      </c>
      <c r="W264" s="24">
        <f t="shared" si="89"/>
        <v>2.083333333333337E-2</v>
      </c>
      <c r="X264" s="21">
        <f t="shared" si="90"/>
        <v>2.083333333333337E-2</v>
      </c>
      <c r="Y264" s="21">
        <f t="shared" si="91"/>
        <v>-2.083333333333337E-2</v>
      </c>
      <c r="Z264" s="21">
        <f t="shared" si="92"/>
        <v>2.083333333333337E-2</v>
      </c>
      <c r="AA264" s="25">
        <f t="shared" si="76"/>
        <v>2.083333333333337E-2</v>
      </c>
    </row>
    <row r="265" spans="2:27" ht="15" customHeight="1">
      <c r="B265" s="223">
        <f>SUM(AA245:AA274)</f>
        <v>3.8333333333333353</v>
      </c>
      <c r="C265" s="276"/>
      <c r="D265" s="81">
        <v>44460</v>
      </c>
      <c r="E265" s="66" t="s">
        <v>39</v>
      </c>
      <c r="F265" s="3">
        <v>0.33333333333333331</v>
      </c>
      <c r="G265" s="3">
        <v>0.8125</v>
      </c>
      <c r="H265" s="3">
        <v>0</v>
      </c>
      <c r="I265" s="5"/>
      <c r="J265" s="5">
        <f t="shared" si="82"/>
        <v>0</v>
      </c>
      <c r="K265" s="21">
        <f t="shared" si="83"/>
        <v>0.45833333333333331</v>
      </c>
      <c r="L265" s="22">
        <f t="shared" si="93"/>
        <v>0.45833333333333331</v>
      </c>
      <c r="M265" s="22">
        <f t="shared" si="80"/>
        <v>-4.1666666666666685E-2</v>
      </c>
      <c r="N265" s="22">
        <f t="shared" si="84"/>
        <v>0</v>
      </c>
      <c r="O265" s="22">
        <f t="shared" si="85"/>
        <v>0.45833333333333331</v>
      </c>
      <c r="P265" s="22">
        <f t="shared" si="86"/>
        <v>0.45833333333333331</v>
      </c>
      <c r="Q265" s="22">
        <f t="shared" si="87"/>
        <v>0.45833333333333331</v>
      </c>
      <c r="R265" s="23">
        <f t="shared" si="88"/>
        <v>0.45833333333333331</v>
      </c>
      <c r="S265" s="22">
        <f t="shared" si="75"/>
        <v>-4.166666666666663E-2</v>
      </c>
      <c r="T265" s="22">
        <f t="shared" si="78"/>
        <v>0</v>
      </c>
      <c r="U265" s="21">
        <f t="shared" si="81"/>
        <v>2.083333333333337E-2</v>
      </c>
      <c r="V265" s="22">
        <f t="shared" si="79"/>
        <v>2.083333333333337E-2</v>
      </c>
      <c r="W265" s="24">
        <f t="shared" si="89"/>
        <v>2.083333333333337E-2</v>
      </c>
      <c r="X265" s="21">
        <f t="shared" si="90"/>
        <v>2.083333333333337E-2</v>
      </c>
      <c r="Y265" s="21">
        <f t="shared" si="91"/>
        <v>-2.083333333333337E-2</v>
      </c>
      <c r="Z265" s="21">
        <f t="shared" si="92"/>
        <v>2.083333333333337E-2</v>
      </c>
      <c r="AA265" s="25">
        <f t="shared" si="76"/>
        <v>2.083333333333337E-2</v>
      </c>
    </row>
    <row r="266" spans="2:27" ht="15" customHeight="1">
      <c r="B266" s="224"/>
      <c r="C266" s="276"/>
      <c r="D266" s="81">
        <v>44461</v>
      </c>
      <c r="E266" s="66" t="s">
        <v>39</v>
      </c>
      <c r="F266" s="3">
        <v>0.33333333333333331</v>
      </c>
      <c r="G266" s="3">
        <v>0.8125</v>
      </c>
      <c r="H266" s="3">
        <v>0</v>
      </c>
      <c r="I266" s="5"/>
      <c r="J266" s="5">
        <f t="shared" si="82"/>
        <v>0</v>
      </c>
      <c r="K266" s="21">
        <f t="shared" si="83"/>
        <v>0.45833333333333331</v>
      </c>
      <c r="L266" s="22">
        <f t="shared" si="93"/>
        <v>0.45833333333333331</v>
      </c>
      <c r="M266" s="22">
        <f t="shared" si="80"/>
        <v>-4.1666666666666685E-2</v>
      </c>
      <c r="N266" s="22">
        <f t="shared" si="84"/>
        <v>0</v>
      </c>
      <c r="O266" s="22">
        <f t="shared" si="85"/>
        <v>0.45833333333333331</v>
      </c>
      <c r="P266" s="22">
        <f t="shared" si="86"/>
        <v>0.45833333333333331</v>
      </c>
      <c r="Q266" s="22">
        <f t="shared" si="87"/>
        <v>0.45833333333333331</v>
      </c>
      <c r="R266" s="23">
        <f t="shared" si="88"/>
        <v>0.45833333333333331</v>
      </c>
      <c r="S266" s="22">
        <f t="shared" si="75"/>
        <v>-4.166666666666663E-2</v>
      </c>
      <c r="T266" s="22">
        <f t="shared" si="78"/>
        <v>0</v>
      </c>
      <c r="U266" s="21">
        <f t="shared" si="81"/>
        <v>2.083333333333337E-2</v>
      </c>
      <c r="V266" s="22">
        <f t="shared" si="79"/>
        <v>2.083333333333337E-2</v>
      </c>
      <c r="W266" s="24">
        <f t="shared" si="89"/>
        <v>2.083333333333337E-2</v>
      </c>
      <c r="X266" s="21">
        <f t="shared" si="90"/>
        <v>2.083333333333337E-2</v>
      </c>
      <c r="Y266" s="21">
        <f t="shared" si="91"/>
        <v>-2.083333333333337E-2</v>
      </c>
      <c r="Z266" s="21">
        <f t="shared" si="92"/>
        <v>2.083333333333337E-2</v>
      </c>
      <c r="AA266" s="25">
        <f t="shared" si="76"/>
        <v>2.083333333333337E-2</v>
      </c>
    </row>
    <row r="267" spans="2:27" ht="15" customHeight="1">
      <c r="B267" s="224"/>
      <c r="C267" s="276"/>
      <c r="D267" s="81">
        <v>44462</v>
      </c>
      <c r="E267" s="66" t="s">
        <v>39</v>
      </c>
      <c r="F267" s="3">
        <v>0.25</v>
      </c>
      <c r="G267" s="3">
        <v>0.8125</v>
      </c>
      <c r="H267" s="3">
        <v>0</v>
      </c>
      <c r="I267" s="5"/>
      <c r="J267" s="5">
        <f t="shared" si="82"/>
        <v>0</v>
      </c>
      <c r="K267" s="21">
        <f t="shared" si="83"/>
        <v>0.49999999999999994</v>
      </c>
      <c r="L267" s="22">
        <f t="shared" si="93"/>
        <v>0.49999999999999994</v>
      </c>
      <c r="M267" s="22">
        <f t="shared" si="80"/>
        <v>-5.5511151231257827E-17</v>
      </c>
      <c r="N267" s="22">
        <f t="shared" si="84"/>
        <v>0</v>
      </c>
      <c r="O267" s="22">
        <f t="shared" si="85"/>
        <v>0.49999999999999994</v>
      </c>
      <c r="P267" s="22">
        <f t="shared" si="86"/>
        <v>0.49999999999999994</v>
      </c>
      <c r="Q267" s="22">
        <f t="shared" si="87"/>
        <v>0.49999999999999994</v>
      </c>
      <c r="R267" s="23">
        <f t="shared" si="88"/>
        <v>0.49999999999999994</v>
      </c>
      <c r="S267" s="22">
        <f t="shared" si="75"/>
        <v>4.1666666666666685E-2</v>
      </c>
      <c r="T267" s="22">
        <f t="shared" si="78"/>
        <v>4.1666666666666685E-2</v>
      </c>
      <c r="U267" s="21">
        <f t="shared" si="81"/>
        <v>2.083333333333337E-2</v>
      </c>
      <c r="V267" s="22">
        <f t="shared" si="79"/>
        <v>2.083333333333337E-2</v>
      </c>
      <c r="W267" s="24">
        <f t="shared" si="89"/>
        <v>6.2500000000000056E-2</v>
      </c>
      <c r="X267" s="21">
        <f t="shared" si="90"/>
        <v>6.2500000000000056E-2</v>
      </c>
      <c r="Y267" s="21">
        <f t="shared" si="91"/>
        <v>-6.2500000000000056E-2</v>
      </c>
      <c r="Z267" s="21">
        <f t="shared" si="92"/>
        <v>6.2500000000000056E-2</v>
      </c>
      <c r="AA267" s="25">
        <f t="shared" si="76"/>
        <v>6.2500000000000056E-2</v>
      </c>
    </row>
    <row r="268" spans="2:27" ht="15" customHeight="1">
      <c r="B268" s="224"/>
      <c r="C268" s="276"/>
      <c r="D268" s="81">
        <v>44463</v>
      </c>
      <c r="E268" s="66" t="s">
        <v>39</v>
      </c>
      <c r="F268" s="3">
        <v>0.33333333333333331</v>
      </c>
      <c r="G268" s="3">
        <v>0.8125</v>
      </c>
      <c r="H268" s="3">
        <v>0</v>
      </c>
      <c r="I268" s="5"/>
      <c r="J268" s="5">
        <f t="shared" si="82"/>
        <v>0</v>
      </c>
      <c r="K268" s="21">
        <f t="shared" si="83"/>
        <v>0.45833333333333331</v>
      </c>
      <c r="L268" s="22">
        <f t="shared" si="93"/>
        <v>0.45833333333333331</v>
      </c>
      <c r="M268" s="22">
        <f t="shared" si="80"/>
        <v>-4.1666666666666685E-2</v>
      </c>
      <c r="N268" s="22">
        <f t="shared" si="84"/>
        <v>0</v>
      </c>
      <c r="O268" s="22">
        <f t="shared" si="85"/>
        <v>0.45833333333333331</v>
      </c>
      <c r="P268" s="22">
        <f t="shared" si="86"/>
        <v>0.45833333333333331</v>
      </c>
      <c r="Q268" s="22">
        <f t="shared" si="87"/>
        <v>0.45833333333333331</v>
      </c>
      <c r="R268" s="23">
        <f t="shared" si="88"/>
        <v>0.45833333333333331</v>
      </c>
      <c r="S268" s="22">
        <f t="shared" si="75"/>
        <v>-4.166666666666663E-2</v>
      </c>
      <c r="T268" s="22">
        <f t="shared" si="78"/>
        <v>0</v>
      </c>
      <c r="U268" s="21">
        <f t="shared" si="81"/>
        <v>2.083333333333337E-2</v>
      </c>
      <c r="V268" s="22">
        <f t="shared" si="79"/>
        <v>2.083333333333337E-2</v>
      </c>
      <c r="W268" s="24">
        <f t="shared" si="89"/>
        <v>2.083333333333337E-2</v>
      </c>
      <c r="X268" s="21">
        <f t="shared" si="90"/>
        <v>2.083333333333337E-2</v>
      </c>
      <c r="Y268" s="21">
        <f t="shared" si="91"/>
        <v>-2.083333333333337E-2</v>
      </c>
      <c r="Z268" s="21">
        <f t="shared" si="92"/>
        <v>2.083333333333337E-2</v>
      </c>
      <c r="AA268" s="25">
        <f t="shared" si="76"/>
        <v>2.083333333333337E-2</v>
      </c>
    </row>
    <row r="269" spans="2:27" ht="15" customHeight="1">
      <c r="B269" s="224"/>
      <c r="C269" s="276"/>
      <c r="D269" s="20">
        <v>44464</v>
      </c>
      <c r="E269" s="66" t="s">
        <v>39</v>
      </c>
      <c r="F269" s="3">
        <v>0.33333333333333331</v>
      </c>
      <c r="G269" s="3">
        <v>0.8125</v>
      </c>
      <c r="H269" s="3">
        <v>0</v>
      </c>
      <c r="I269" s="5">
        <f t="shared" si="77"/>
        <v>0.47916666666666669</v>
      </c>
      <c r="J269" s="5">
        <f t="shared" si="82"/>
        <v>0.47916666666666669</v>
      </c>
      <c r="K269" s="21">
        <f t="shared" si="83"/>
        <v>0.45833333333333331</v>
      </c>
      <c r="L269" s="22">
        <f t="shared" si="93"/>
        <v>0.45833333333333331</v>
      </c>
      <c r="M269" s="22">
        <f t="shared" si="80"/>
        <v>-4.1666666666666685E-2</v>
      </c>
      <c r="N269" s="22">
        <f t="shared" si="84"/>
        <v>0</v>
      </c>
      <c r="O269" s="22">
        <f t="shared" si="85"/>
        <v>0.45833333333333331</v>
      </c>
      <c r="P269" s="22">
        <f t="shared" si="86"/>
        <v>-2.083333333333337E-2</v>
      </c>
      <c r="Q269" s="22">
        <f t="shared" si="87"/>
        <v>0</v>
      </c>
      <c r="R269" s="23">
        <f t="shared" si="88"/>
        <v>0</v>
      </c>
      <c r="S269" s="22">
        <f t="shared" si="75"/>
        <v>-4.166666666666663E-2</v>
      </c>
      <c r="T269" s="22">
        <f t="shared" si="78"/>
        <v>0</v>
      </c>
      <c r="U269" s="21">
        <f t="shared" si="81"/>
        <v>2.083333333333337E-2</v>
      </c>
      <c r="V269" s="22">
        <f t="shared" si="79"/>
        <v>2.083333333333337E-2</v>
      </c>
      <c r="W269" s="24">
        <f t="shared" si="89"/>
        <v>2.083333333333337E-2</v>
      </c>
      <c r="X269" s="21">
        <f t="shared" si="90"/>
        <v>2.083333333333337E-2</v>
      </c>
      <c r="Y269" s="21">
        <f t="shared" si="91"/>
        <v>0.45833333333333331</v>
      </c>
      <c r="Z269" s="21">
        <f t="shared" si="92"/>
        <v>0.45833333333333331</v>
      </c>
      <c r="AA269" s="25">
        <f t="shared" si="76"/>
        <v>0.45833333333333331</v>
      </c>
    </row>
    <row r="270" spans="2:27" ht="15" customHeight="1">
      <c r="B270" s="224"/>
      <c r="C270" s="276"/>
      <c r="D270" s="20">
        <v>44465</v>
      </c>
      <c r="E270" s="66" t="s">
        <v>39</v>
      </c>
      <c r="F270" s="3">
        <v>0.33333333333333331</v>
      </c>
      <c r="G270" s="3">
        <v>0.8125</v>
      </c>
      <c r="H270" s="3">
        <v>0</v>
      </c>
      <c r="I270" s="5">
        <f t="shared" si="77"/>
        <v>0.47916666666666669</v>
      </c>
      <c r="J270" s="5">
        <f t="shared" si="82"/>
        <v>0.47916666666666669</v>
      </c>
      <c r="K270" s="21">
        <f t="shared" si="83"/>
        <v>0.45833333333333331</v>
      </c>
      <c r="L270" s="22">
        <f t="shared" si="93"/>
        <v>0.45833333333333331</v>
      </c>
      <c r="M270" s="22">
        <f t="shared" si="80"/>
        <v>-4.1666666666666685E-2</v>
      </c>
      <c r="N270" s="22">
        <f t="shared" si="84"/>
        <v>0</v>
      </c>
      <c r="O270" s="22">
        <f t="shared" si="85"/>
        <v>0.45833333333333331</v>
      </c>
      <c r="P270" s="22">
        <f t="shared" si="86"/>
        <v>-2.083333333333337E-2</v>
      </c>
      <c r="Q270" s="22">
        <f t="shared" si="87"/>
        <v>0</v>
      </c>
      <c r="R270" s="23">
        <f t="shared" si="88"/>
        <v>0</v>
      </c>
      <c r="S270" s="22">
        <f t="shared" si="75"/>
        <v>-4.166666666666663E-2</v>
      </c>
      <c r="T270" s="22">
        <f t="shared" si="78"/>
        <v>0</v>
      </c>
      <c r="U270" s="21">
        <f t="shared" si="81"/>
        <v>2.083333333333337E-2</v>
      </c>
      <c r="V270" s="22">
        <f t="shared" si="79"/>
        <v>2.083333333333337E-2</v>
      </c>
      <c r="W270" s="24">
        <f t="shared" si="89"/>
        <v>2.083333333333337E-2</v>
      </c>
      <c r="X270" s="21">
        <f t="shared" si="90"/>
        <v>2.083333333333337E-2</v>
      </c>
      <c r="Y270" s="21">
        <f t="shared" si="91"/>
        <v>0.45833333333333331</v>
      </c>
      <c r="Z270" s="21">
        <f t="shared" si="92"/>
        <v>0.45833333333333331</v>
      </c>
      <c r="AA270" s="25">
        <f t="shared" si="76"/>
        <v>0.45833333333333331</v>
      </c>
    </row>
    <row r="271" spans="2:27" ht="15" customHeight="1">
      <c r="B271" s="224"/>
      <c r="C271" s="276"/>
      <c r="D271" s="81">
        <v>44466</v>
      </c>
      <c r="E271" s="66" t="s">
        <v>39</v>
      </c>
      <c r="F271" s="3">
        <v>0.33333333333333331</v>
      </c>
      <c r="G271" s="3">
        <v>0.8125</v>
      </c>
      <c r="H271" s="3">
        <v>0</v>
      </c>
      <c r="I271" s="5"/>
      <c r="J271" s="5">
        <f t="shared" si="82"/>
        <v>0</v>
      </c>
      <c r="K271" s="21">
        <f t="shared" si="83"/>
        <v>0.45833333333333331</v>
      </c>
      <c r="L271" s="22">
        <f t="shared" si="93"/>
        <v>0.45833333333333331</v>
      </c>
      <c r="M271" s="22">
        <f t="shared" si="80"/>
        <v>-4.1666666666666685E-2</v>
      </c>
      <c r="N271" s="22">
        <f t="shared" si="84"/>
        <v>0</v>
      </c>
      <c r="O271" s="22">
        <f t="shared" si="85"/>
        <v>0.45833333333333331</v>
      </c>
      <c r="P271" s="22">
        <f t="shared" si="86"/>
        <v>0.45833333333333331</v>
      </c>
      <c r="Q271" s="22">
        <f t="shared" si="87"/>
        <v>0.45833333333333331</v>
      </c>
      <c r="R271" s="23">
        <f t="shared" si="88"/>
        <v>0.45833333333333331</v>
      </c>
      <c r="S271" s="22">
        <f t="shared" si="75"/>
        <v>-4.166666666666663E-2</v>
      </c>
      <c r="T271" s="22">
        <f t="shared" si="78"/>
        <v>0</v>
      </c>
      <c r="U271" s="21">
        <f t="shared" si="81"/>
        <v>2.083333333333337E-2</v>
      </c>
      <c r="V271" s="22">
        <f t="shared" si="79"/>
        <v>2.083333333333337E-2</v>
      </c>
      <c r="W271" s="24">
        <f t="shared" si="89"/>
        <v>2.083333333333337E-2</v>
      </c>
      <c r="X271" s="21">
        <f t="shared" si="90"/>
        <v>2.083333333333337E-2</v>
      </c>
      <c r="Y271" s="21">
        <f t="shared" si="91"/>
        <v>-2.083333333333337E-2</v>
      </c>
      <c r="Z271" s="21">
        <f t="shared" si="92"/>
        <v>2.083333333333337E-2</v>
      </c>
      <c r="AA271" s="25">
        <f t="shared" si="76"/>
        <v>2.083333333333337E-2</v>
      </c>
    </row>
    <row r="272" spans="2:27" ht="15" customHeight="1">
      <c r="B272" s="224"/>
      <c r="C272" s="276"/>
      <c r="D272" s="81">
        <v>44467</v>
      </c>
      <c r="E272" s="66" t="s">
        <v>40</v>
      </c>
      <c r="F272" s="3">
        <v>0.33333333333333331</v>
      </c>
      <c r="G272" s="3">
        <v>0.8125</v>
      </c>
      <c r="H272" s="3">
        <v>0</v>
      </c>
      <c r="I272" s="5"/>
      <c r="J272" s="5">
        <f t="shared" si="82"/>
        <v>0</v>
      </c>
      <c r="K272" s="21">
        <f t="shared" si="83"/>
        <v>0.45833333333333331</v>
      </c>
      <c r="L272" s="22">
        <f t="shared" si="93"/>
        <v>0.45833333333333331</v>
      </c>
      <c r="M272" s="22">
        <f t="shared" si="80"/>
        <v>-4.1666666666666685E-2</v>
      </c>
      <c r="N272" s="22">
        <f t="shared" si="84"/>
        <v>0</v>
      </c>
      <c r="O272" s="22">
        <f t="shared" si="85"/>
        <v>0.45833333333333331</v>
      </c>
      <c r="P272" s="22">
        <f t="shared" si="86"/>
        <v>0.45833333333333331</v>
      </c>
      <c r="Q272" s="22">
        <f t="shared" si="87"/>
        <v>0.45833333333333331</v>
      </c>
      <c r="R272" s="23">
        <f t="shared" si="88"/>
        <v>0</v>
      </c>
      <c r="S272" s="22">
        <f t="shared" ref="S272:S335" si="94">($AB$5-F272)</f>
        <v>-4.166666666666663E-2</v>
      </c>
      <c r="T272" s="22">
        <f t="shared" si="78"/>
        <v>0</v>
      </c>
      <c r="U272" s="21">
        <f t="shared" si="81"/>
        <v>2.083333333333337E-2</v>
      </c>
      <c r="V272" s="22">
        <f t="shared" si="79"/>
        <v>2.083333333333337E-2</v>
      </c>
      <c r="W272" s="24">
        <f t="shared" si="89"/>
        <v>2.083333333333337E-2</v>
      </c>
      <c r="X272" s="21">
        <f t="shared" si="90"/>
        <v>2.083333333333337E-2</v>
      </c>
      <c r="Y272" s="21">
        <f t="shared" si="91"/>
        <v>-2.083333333333337E-2</v>
      </c>
      <c r="Z272" s="21">
        <f t="shared" si="92"/>
        <v>2.083333333333337E-2</v>
      </c>
      <c r="AA272" s="25">
        <f t="shared" si="76"/>
        <v>0</v>
      </c>
    </row>
    <row r="273" spans="2:27" ht="15" customHeight="1">
      <c r="B273" s="224"/>
      <c r="C273" s="276"/>
      <c r="D273" s="81">
        <v>44468</v>
      </c>
      <c r="E273" s="66" t="s">
        <v>39</v>
      </c>
      <c r="F273" s="3">
        <v>0.33333333333333331</v>
      </c>
      <c r="G273" s="3">
        <v>0.8125</v>
      </c>
      <c r="H273" s="3">
        <v>0</v>
      </c>
      <c r="I273" s="5"/>
      <c r="J273" s="5">
        <f t="shared" si="82"/>
        <v>0</v>
      </c>
      <c r="K273" s="21">
        <f t="shared" si="83"/>
        <v>0.45833333333333331</v>
      </c>
      <c r="L273" s="22">
        <f t="shared" si="93"/>
        <v>0.45833333333333331</v>
      </c>
      <c r="M273" s="22">
        <f t="shared" si="80"/>
        <v>-4.1666666666666685E-2</v>
      </c>
      <c r="N273" s="22">
        <f t="shared" si="84"/>
        <v>0</v>
      </c>
      <c r="O273" s="22">
        <f t="shared" si="85"/>
        <v>0.45833333333333331</v>
      </c>
      <c r="P273" s="22">
        <f t="shared" si="86"/>
        <v>0.45833333333333331</v>
      </c>
      <c r="Q273" s="22">
        <f t="shared" si="87"/>
        <v>0.45833333333333331</v>
      </c>
      <c r="R273" s="23">
        <f t="shared" si="88"/>
        <v>0.45833333333333331</v>
      </c>
      <c r="S273" s="22">
        <f t="shared" si="94"/>
        <v>-4.166666666666663E-2</v>
      </c>
      <c r="T273" s="22">
        <f t="shared" si="78"/>
        <v>0</v>
      </c>
      <c r="U273" s="21">
        <f t="shared" si="81"/>
        <v>2.083333333333337E-2</v>
      </c>
      <c r="V273" s="22">
        <f t="shared" si="79"/>
        <v>2.083333333333337E-2</v>
      </c>
      <c r="W273" s="24">
        <f t="shared" si="89"/>
        <v>2.083333333333337E-2</v>
      </c>
      <c r="X273" s="21">
        <f t="shared" si="90"/>
        <v>2.083333333333337E-2</v>
      </c>
      <c r="Y273" s="21">
        <f t="shared" si="91"/>
        <v>-2.083333333333337E-2</v>
      </c>
      <c r="Z273" s="21">
        <f t="shared" si="92"/>
        <v>2.083333333333337E-2</v>
      </c>
      <c r="AA273" s="25">
        <f t="shared" si="76"/>
        <v>2.083333333333337E-2</v>
      </c>
    </row>
    <row r="274" spans="2:27" ht="15" customHeight="1" thickBot="1">
      <c r="B274" s="226"/>
      <c r="C274" s="277"/>
      <c r="D274" s="82">
        <v>44469</v>
      </c>
      <c r="E274" s="67" t="s">
        <v>40</v>
      </c>
      <c r="F274" s="4">
        <v>0.25</v>
      </c>
      <c r="G274" s="4">
        <v>0.8125</v>
      </c>
      <c r="H274" s="4">
        <v>0</v>
      </c>
      <c r="I274" s="8"/>
      <c r="J274" s="8">
        <f t="shared" si="82"/>
        <v>0</v>
      </c>
      <c r="K274" s="30">
        <f t="shared" si="83"/>
        <v>0.49999999999999994</v>
      </c>
      <c r="L274" s="31">
        <f t="shared" si="93"/>
        <v>0.49999999999999994</v>
      </c>
      <c r="M274" s="31">
        <f t="shared" si="80"/>
        <v>-5.5511151231257827E-17</v>
      </c>
      <c r="N274" s="31">
        <f t="shared" si="84"/>
        <v>0</v>
      </c>
      <c r="O274" s="31">
        <f t="shared" si="85"/>
        <v>0.49999999999999994</v>
      </c>
      <c r="P274" s="31">
        <f t="shared" si="86"/>
        <v>0.49999999999999994</v>
      </c>
      <c r="Q274" s="31">
        <f t="shared" si="87"/>
        <v>0.49999999999999994</v>
      </c>
      <c r="R274" s="32">
        <f t="shared" si="88"/>
        <v>0</v>
      </c>
      <c r="S274" s="31">
        <f t="shared" si="94"/>
        <v>4.1666666666666685E-2</v>
      </c>
      <c r="T274" s="31">
        <f t="shared" si="78"/>
        <v>4.1666666666666685E-2</v>
      </c>
      <c r="U274" s="30">
        <f t="shared" si="81"/>
        <v>2.083333333333337E-2</v>
      </c>
      <c r="V274" s="31">
        <f t="shared" si="79"/>
        <v>2.083333333333337E-2</v>
      </c>
      <c r="W274" s="33">
        <f t="shared" si="89"/>
        <v>6.2500000000000056E-2</v>
      </c>
      <c r="X274" s="30">
        <f t="shared" si="90"/>
        <v>6.2500000000000056E-2</v>
      </c>
      <c r="Y274" s="30">
        <f t="shared" si="91"/>
        <v>-6.2500000000000056E-2</v>
      </c>
      <c r="Z274" s="30">
        <f t="shared" si="92"/>
        <v>6.2500000000000056E-2</v>
      </c>
      <c r="AA274" s="34">
        <f t="shared" si="76"/>
        <v>0</v>
      </c>
    </row>
    <row r="275" spans="2:27" ht="15" customHeight="1">
      <c r="B275" s="98" t="s">
        <v>10</v>
      </c>
      <c r="C275" s="221" t="s">
        <v>28</v>
      </c>
      <c r="D275" s="92">
        <v>44470</v>
      </c>
      <c r="E275" s="51" t="s">
        <v>39</v>
      </c>
      <c r="F275" s="6">
        <v>0.33333333333333331</v>
      </c>
      <c r="G275" s="6">
        <v>0.8125</v>
      </c>
      <c r="H275" s="6">
        <v>0</v>
      </c>
      <c r="I275" s="7"/>
      <c r="J275" s="7">
        <f t="shared" si="82"/>
        <v>0</v>
      </c>
      <c r="K275" s="15">
        <f t="shared" si="83"/>
        <v>0.45833333333333331</v>
      </c>
      <c r="L275" s="16">
        <f t="shared" si="93"/>
        <v>0.45833333333333331</v>
      </c>
      <c r="M275" s="16">
        <f t="shared" si="80"/>
        <v>-4.1666666666666685E-2</v>
      </c>
      <c r="N275" s="16">
        <f t="shared" si="84"/>
        <v>0</v>
      </c>
      <c r="O275" s="16">
        <f t="shared" si="85"/>
        <v>0.45833333333333331</v>
      </c>
      <c r="P275" s="16">
        <f t="shared" si="86"/>
        <v>0.45833333333333331</v>
      </c>
      <c r="Q275" s="16">
        <f t="shared" si="87"/>
        <v>0.45833333333333331</v>
      </c>
      <c r="R275" s="17">
        <f t="shared" si="88"/>
        <v>0.45833333333333331</v>
      </c>
      <c r="S275" s="16">
        <f t="shared" si="94"/>
        <v>-4.166666666666663E-2</v>
      </c>
      <c r="T275" s="16">
        <f t="shared" si="78"/>
        <v>0</v>
      </c>
      <c r="U275" s="15">
        <f t="shared" si="81"/>
        <v>2.083333333333337E-2</v>
      </c>
      <c r="V275" s="16">
        <f t="shared" si="79"/>
        <v>2.083333333333337E-2</v>
      </c>
      <c r="W275" s="18">
        <f t="shared" si="89"/>
        <v>2.083333333333337E-2</v>
      </c>
      <c r="X275" s="15">
        <f t="shared" si="90"/>
        <v>2.083333333333337E-2</v>
      </c>
      <c r="Y275" s="15">
        <f t="shared" si="91"/>
        <v>-2.083333333333337E-2</v>
      </c>
      <c r="Z275" s="15">
        <f t="shared" si="92"/>
        <v>2.083333333333337E-2</v>
      </c>
      <c r="AA275" s="19">
        <f t="shared" si="76"/>
        <v>2.083333333333337E-2</v>
      </c>
    </row>
    <row r="276" spans="2:27" ht="15" customHeight="1">
      <c r="B276" s="223">
        <f>SUM(R275:R305)</f>
        <v>8.2916666666666643</v>
      </c>
      <c r="C276" s="217"/>
      <c r="D276" s="93">
        <v>44471</v>
      </c>
      <c r="E276" s="66" t="s">
        <v>39</v>
      </c>
      <c r="F276" s="3">
        <v>0.33333333333333331</v>
      </c>
      <c r="G276" s="3">
        <v>0.8125</v>
      </c>
      <c r="H276" s="3">
        <v>0</v>
      </c>
      <c r="I276" s="5">
        <f t="shared" si="77"/>
        <v>0.47916666666666669</v>
      </c>
      <c r="J276" s="5">
        <f t="shared" si="82"/>
        <v>0.47916666666666669</v>
      </c>
      <c r="K276" s="21">
        <f t="shared" si="83"/>
        <v>0.45833333333333331</v>
      </c>
      <c r="L276" s="22">
        <f t="shared" si="93"/>
        <v>0.45833333333333331</v>
      </c>
      <c r="M276" s="22">
        <f t="shared" si="80"/>
        <v>-4.1666666666666685E-2</v>
      </c>
      <c r="N276" s="22">
        <f t="shared" si="84"/>
        <v>0</v>
      </c>
      <c r="O276" s="22">
        <f t="shared" si="85"/>
        <v>0.45833333333333331</v>
      </c>
      <c r="P276" s="22">
        <f t="shared" si="86"/>
        <v>-2.083333333333337E-2</v>
      </c>
      <c r="Q276" s="22">
        <f t="shared" si="87"/>
        <v>0</v>
      </c>
      <c r="R276" s="23">
        <f t="shared" si="88"/>
        <v>0</v>
      </c>
      <c r="S276" s="22">
        <f t="shared" si="94"/>
        <v>-4.166666666666663E-2</v>
      </c>
      <c r="T276" s="22">
        <f t="shared" si="78"/>
        <v>0</v>
      </c>
      <c r="U276" s="21">
        <f t="shared" si="81"/>
        <v>2.083333333333337E-2</v>
      </c>
      <c r="V276" s="22">
        <f t="shared" si="79"/>
        <v>2.083333333333337E-2</v>
      </c>
      <c r="W276" s="24">
        <f t="shared" si="89"/>
        <v>2.083333333333337E-2</v>
      </c>
      <c r="X276" s="21">
        <f t="shared" si="90"/>
        <v>2.083333333333337E-2</v>
      </c>
      <c r="Y276" s="21">
        <f t="shared" si="91"/>
        <v>0.45833333333333331</v>
      </c>
      <c r="Z276" s="21">
        <f t="shared" si="92"/>
        <v>0.45833333333333331</v>
      </c>
      <c r="AA276" s="25">
        <f t="shared" si="76"/>
        <v>0.45833333333333331</v>
      </c>
    </row>
    <row r="277" spans="2:27" ht="15" customHeight="1">
      <c r="B277" s="224"/>
      <c r="C277" s="217"/>
      <c r="D277" s="93">
        <v>44472</v>
      </c>
      <c r="E277" s="66" t="s">
        <v>39</v>
      </c>
      <c r="F277" s="3">
        <v>0.33333333333333331</v>
      </c>
      <c r="G277" s="3">
        <v>0.8125</v>
      </c>
      <c r="H277" s="3">
        <v>0</v>
      </c>
      <c r="I277" s="5">
        <f t="shared" si="77"/>
        <v>0.47916666666666669</v>
      </c>
      <c r="J277" s="5">
        <f t="shared" si="82"/>
        <v>0.47916666666666669</v>
      </c>
      <c r="K277" s="21">
        <f t="shared" si="83"/>
        <v>0.45833333333333331</v>
      </c>
      <c r="L277" s="22">
        <f t="shared" si="93"/>
        <v>0.45833333333333331</v>
      </c>
      <c r="M277" s="22">
        <f t="shared" si="80"/>
        <v>-4.1666666666666685E-2</v>
      </c>
      <c r="N277" s="22">
        <f t="shared" si="84"/>
        <v>0</v>
      </c>
      <c r="O277" s="22">
        <f t="shared" si="85"/>
        <v>0.45833333333333331</v>
      </c>
      <c r="P277" s="22">
        <f t="shared" si="86"/>
        <v>-2.083333333333337E-2</v>
      </c>
      <c r="Q277" s="22">
        <f t="shared" si="87"/>
        <v>0</v>
      </c>
      <c r="R277" s="23">
        <f t="shared" si="88"/>
        <v>0</v>
      </c>
      <c r="S277" s="22">
        <f t="shared" si="94"/>
        <v>-4.166666666666663E-2</v>
      </c>
      <c r="T277" s="22">
        <f t="shared" si="78"/>
        <v>0</v>
      </c>
      <c r="U277" s="21">
        <f t="shared" si="81"/>
        <v>2.083333333333337E-2</v>
      </c>
      <c r="V277" s="22">
        <f t="shared" si="79"/>
        <v>2.083333333333337E-2</v>
      </c>
      <c r="W277" s="24">
        <f t="shared" si="89"/>
        <v>2.083333333333337E-2</v>
      </c>
      <c r="X277" s="21">
        <f t="shared" si="90"/>
        <v>2.083333333333337E-2</v>
      </c>
      <c r="Y277" s="21">
        <f t="shared" si="91"/>
        <v>0.45833333333333331</v>
      </c>
      <c r="Z277" s="21">
        <f t="shared" si="92"/>
        <v>0.45833333333333331</v>
      </c>
      <c r="AA277" s="25">
        <f t="shared" si="76"/>
        <v>0.45833333333333331</v>
      </c>
    </row>
    <row r="278" spans="2:27" ht="15" customHeight="1">
      <c r="B278" s="224"/>
      <c r="C278" s="217"/>
      <c r="D278" s="94">
        <v>44473</v>
      </c>
      <c r="E278" s="66" t="s">
        <v>40</v>
      </c>
      <c r="F278" s="3">
        <v>0.33333333333333331</v>
      </c>
      <c r="G278" s="3">
        <v>0.8125</v>
      </c>
      <c r="H278" s="3">
        <v>0</v>
      </c>
      <c r="I278" s="5"/>
      <c r="J278" s="5">
        <f t="shared" si="82"/>
        <v>0</v>
      </c>
      <c r="K278" s="21">
        <f t="shared" si="83"/>
        <v>0.45833333333333331</v>
      </c>
      <c r="L278" s="22">
        <f t="shared" si="93"/>
        <v>0.45833333333333331</v>
      </c>
      <c r="M278" s="22">
        <f t="shared" si="80"/>
        <v>-4.1666666666666685E-2</v>
      </c>
      <c r="N278" s="22">
        <f t="shared" si="84"/>
        <v>0</v>
      </c>
      <c r="O278" s="22">
        <f t="shared" si="85"/>
        <v>0.45833333333333331</v>
      </c>
      <c r="P278" s="22">
        <f t="shared" si="86"/>
        <v>0.45833333333333331</v>
      </c>
      <c r="Q278" s="22">
        <f t="shared" si="87"/>
        <v>0.45833333333333331</v>
      </c>
      <c r="R278" s="23">
        <f t="shared" si="88"/>
        <v>0</v>
      </c>
      <c r="S278" s="22">
        <f t="shared" si="94"/>
        <v>-4.166666666666663E-2</v>
      </c>
      <c r="T278" s="22">
        <f t="shared" si="78"/>
        <v>0</v>
      </c>
      <c r="U278" s="21">
        <f t="shared" si="81"/>
        <v>2.083333333333337E-2</v>
      </c>
      <c r="V278" s="22">
        <f t="shared" si="79"/>
        <v>2.083333333333337E-2</v>
      </c>
      <c r="W278" s="24">
        <f t="shared" si="89"/>
        <v>2.083333333333337E-2</v>
      </c>
      <c r="X278" s="21">
        <f t="shared" si="90"/>
        <v>2.083333333333337E-2</v>
      </c>
      <c r="Y278" s="21">
        <f t="shared" si="91"/>
        <v>-2.083333333333337E-2</v>
      </c>
      <c r="Z278" s="21">
        <f t="shared" si="92"/>
        <v>2.083333333333337E-2</v>
      </c>
      <c r="AA278" s="25">
        <f t="shared" si="76"/>
        <v>0</v>
      </c>
    </row>
    <row r="279" spans="2:27" ht="15" customHeight="1">
      <c r="B279" s="224"/>
      <c r="C279" s="217"/>
      <c r="D279" s="94">
        <v>44474</v>
      </c>
      <c r="E279" s="66" t="s">
        <v>40</v>
      </c>
      <c r="F279" s="3">
        <v>0.33333333333333331</v>
      </c>
      <c r="G279" s="3">
        <v>0.8125</v>
      </c>
      <c r="H279" s="3">
        <v>0</v>
      </c>
      <c r="I279" s="5"/>
      <c r="J279" s="5">
        <f t="shared" si="82"/>
        <v>0</v>
      </c>
      <c r="K279" s="21">
        <f t="shared" si="83"/>
        <v>0.45833333333333331</v>
      </c>
      <c r="L279" s="22">
        <f t="shared" si="93"/>
        <v>0.45833333333333331</v>
      </c>
      <c r="M279" s="22">
        <f t="shared" si="80"/>
        <v>-4.1666666666666685E-2</v>
      </c>
      <c r="N279" s="22">
        <f t="shared" si="84"/>
        <v>0</v>
      </c>
      <c r="O279" s="22">
        <f t="shared" si="85"/>
        <v>0.45833333333333331</v>
      </c>
      <c r="P279" s="22">
        <f t="shared" si="86"/>
        <v>0.45833333333333331</v>
      </c>
      <c r="Q279" s="22">
        <f t="shared" si="87"/>
        <v>0.45833333333333331</v>
      </c>
      <c r="R279" s="23">
        <f t="shared" si="88"/>
        <v>0</v>
      </c>
      <c r="S279" s="22">
        <f t="shared" si="94"/>
        <v>-4.166666666666663E-2</v>
      </c>
      <c r="T279" s="22">
        <f t="shared" si="78"/>
        <v>0</v>
      </c>
      <c r="U279" s="21">
        <f t="shared" si="81"/>
        <v>2.083333333333337E-2</v>
      </c>
      <c r="V279" s="22">
        <f t="shared" si="79"/>
        <v>2.083333333333337E-2</v>
      </c>
      <c r="W279" s="24">
        <f t="shared" si="89"/>
        <v>2.083333333333337E-2</v>
      </c>
      <c r="X279" s="21">
        <f t="shared" si="90"/>
        <v>2.083333333333337E-2</v>
      </c>
      <c r="Y279" s="21">
        <f t="shared" si="91"/>
        <v>-2.083333333333337E-2</v>
      </c>
      <c r="Z279" s="21">
        <f t="shared" si="92"/>
        <v>2.083333333333337E-2</v>
      </c>
      <c r="AA279" s="25">
        <f t="shared" si="76"/>
        <v>0</v>
      </c>
    </row>
    <row r="280" spans="2:27" ht="15" customHeight="1">
      <c r="B280" s="224"/>
      <c r="C280" s="217"/>
      <c r="D280" s="94">
        <v>44475</v>
      </c>
      <c r="E280" s="66" t="s">
        <v>39</v>
      </c>
      <c r="F280" s="3">
        <v>0.33333333333333331</v>
      </c>
      <c r="G280" s="3">
        <v>0.8125</v>
      </c>
      <c r="H280" s="3">
        <v>0</v>
      </c>
      <c r="I280" s="5"/>
      <c r="J280" s="5">
        <f t="shared" si="82"/>
        <v>0</v>
      </c>
      <c r="K280" s="21">
        <f t="shared" si="83"/>
        <v>0.45833333333333331</v>
      </c>
      <c r="L280" s="22">
        <f t="shared" si="93"/>
        <v>0.45833333333333331</v>
      </c>
      <c r="M280" s="22">
        <f t="shared" si="80"/>
        <v>-4.1666666666666685E-2</v>
      </c>
      <c r="N280" s="22">
        <f t="shared" si="84"/>
        <v>0</v>
      </c>
      <c r="O280" s="22">
        <f t="shared" si="85"/>
        <v>0.45833333333333331</v>
      </c>
      <c r="P280" s="22">
        <f t="shared" si="86"/>
        <v>0.45833333333333331</v>
      </c>
      <c r="Q280" s="22">
        <f t="shared" si="87"/>
        <v>0.45833333333333331</v>
      </c>
      <c r="R280" s="23">
        <f t="shared" si="88"/>
        <v>0.45833333333333331</v>
      </c>
      <c r="S280" s="22">
        <f t="shared" si="94"/>
        <v>-4.166666666666663E-2</v>
      </c>
      <c r="T280" s="22">
        <f t="shared" si="78"/>
        <v>0</v>
      </c>
      <c r="U280" s="21">
        <f t="shared" si="81"/>
        <v>2.083333333333337E-2</v>
      </c>
      <c r="V280" s="22">
        <f t="shared" si="79"/>
        <v>2.083333333333337E-2</v>
      </c>
      <c r="W280" s="24">
        <f t="shared" si="89"/>
        <v>2.083333333333337E-2</v>
      </c>
      <c r="X280" s="21">
        <f t="shared" si="90"/>
        <v>2.083333333333337E-2</v>
      </c>
      <c r="Y280" s="21">
        <f t="shared" si="91"/>
        <v>-2.083333333333337E-2</v>
      </c>
      <c r="Z280" s="21">
        <f t="shared" si="92"/>
        <v>2.083333333333337E-2</v>
      </c>
      <c r="AA280" s="25">
        <f t="shared" si="76"/>
        <v>2.083333333333337E-2</v>
      </c>
    </row>
    <row r="281" spans="2:27" ht="15" customHeight="1">
      <c r="B281" s="224"/>
      <c r="C281" s="217"/>
      <c r="D281" s="94">
        <v>44476</v>
      </c>
      <c r="E281" s="66" t="s">
        <v>39</v>
      </c>
      <c r="F281" s="3">
        <v>0.33333333333333331</v>
      </c>
      <c r="G281" s="3">
        <v>0.8125</v>
      </c>
      <c r="H281" s="3">
        <v>0</v>
      </c>
      <c r="I281" s="5"/>
      <c r="J281" s="5">
        <f t="shared" si="82"/>
        <v>0</v>
      </c>
      <c r="K281" s="21">
        <f t="shared" si="83"/>
        <v>0.45833333333333331</v>
      </c>
      <c r="L281" s="22">
        <f t="shared" si="93"/>
        <v>0.45833333333333331</v>
      </c>
      <c r="M281" s="22">
        <f t="shared" si="80"/>
        <v>-4.1666666666666685E-2</v>
      </c>
      <c r="N281" s="22">
        <f t="shared" si="84"/>
        <v>0</v>
      </c>
      <c r="O281" s="22">
        <f t="shared" si="85"/>
        <v>0.45833333333333331</v>
      </c>
      <c r="P281" s="22">
        <f t="shared" si="86"/>
        <v>0.45833333333333331</v>
      </c>
      <c r="Q281" s="22">
        <f t="shared" si="87"/>
        <v>0.45833333333333331</v>
      </c>
      <c r="R281" s="23">
        <f t="shared" si="88"/>
        <v>0.45833333333333331</v>
      </c>
      <c r="S281" s="22">
        <f t="shared" si="94"/>
        <v>-4.166666666666663E-2</v>
      </c>
      <c r="T281" s="22">
        <f t="shared" si="78"/>
        <v>0</v>
      </c>
      <c r="U281" s="21">
        <f t="shared" si="81"/>
        <v>2.083333333333337E-2</v>
      </c>
      <c r="V281" s="22">
        <f t="shared" si="79"/>
        <v>2.083333333333337E-2</v>
      </c>
      <c r="W281" s="24">
        <f t="shared" si="89"/>
        <v>2.083333333333337E-2</v>
      </c>
      <c r="X281" s="21">
        <f t="shared" si="90"/>
        <v>2.083333333333337E-2</v>
      </c>
      <c r="Y281" s="21">
        <f t="shared" si="91"/>
        <v>-2.083333333333337E-2</v>
      </c>
      <c r="Z281" s="21">
        <f t="shared" si="92"/>
        <v>2.083333333333337E-2</v>
      </c>
      <c r="AA281" s="25">
        <f t="shared" si="76"/>
        <v>2.083333333333337E-2</v>
      </c>
    </row>
    <row r="282" spans="2:27" ht="15" customHeight="1">
      <c r="B282" s="224"/>
      <c r="C282" s="217"/>
      <c r="D282" s="94">
        <v>44477</v>
      </c>
      <c r="E282" s="66" t="s">
        <v>39</v>
      </c>
      <c r="F282" s="3">
        <v>0.25</v>
      </c>
      <c r="G282" s="3">
        <v>0.8125</v>
      </c>
      <c r="H282" s="3">
        <v>0</v>
      </c>
      <c r="I282" s="5"/>
      <c r="J282" s="5">
        <f t="shared" si="82"/>
        <v>0</v>
      </c>
      <c r="K282" s="21">
        <f t="shared" si="83"/>
        <v>0.49999999999999994</v>
      </c>
      <c r="L282" s="22">
        <f t="shared" si="93"/>
        <v>0.49999999999999994</v>
      </c>
      <c r="M282" s="22">
        <f t="shared" si="80"/>
        <v>-5.5511151231257827E-17</v>
      </c>
      <c r="N282" s="22">
        <f t="shared" si="84"/>
        <v>0</v>
      </c>
      <c r="O282" s="22">
        <f t="shared" si="85"/>
        <v>0.49999999999999994</v>
      </c>
      <c r="P282" s="22">
        <f t="shared" si="86"/>
        <v>0.49999999999999994</v>
      </c>
      <c r="Q282" s="22">
        <f t="shared" si="87"/>
        <v>0.49999999999999994</v>
      </c>
      <c r="R282" s="23">
        <f t="shared" si="88"/>
        <v>0.49999999999999994</v>
      </c>
      <c r="S282" s="22">
        <f t="shared" si="94"/>
        <v>4.1666666666666685E-2</v>
      </c>
      <c r="T282" s="22">
        <f t="shared" si="78"/>
        <v>4.1666666666666685E-2</v>
      </c>
      <c r="U282" s="21">
        <f t="shared" si="81"/>
        <v>2.083333333333337E-2</v>
      </c>
      <c r="V282" s="22">
        <f t="shared" si="79"/>
        <v>2.083333333333337E-2</v>
      </c>
      <c r="W282" s="24">
        <f t="shared" si="89"/>
        <v>6.2500000000000056E-2</v>
      </c>
      <c r="X282" s="21">
        <f t="shared" si="90"/>
        <v>6.2500000000000056E-2</v>
      </c>
      <c r="Y282" s="21">
        <f t="shared" si="91"/>
        <v>-6.2500000000000056E-2</v>
      </c>
      <c r="Z282" s="21">
        <f t="shared" si="92"/>
        <v>6.2500000000000056E-2</v>
      </c>
      <c r="AA282" s="25">
        <f t="shared" si="76"/>
        <v>6.2500000000000056E-2</v>
      </c>
    </row>
    <row r="283" spans="2:27" ht="15" customHeight="1">
      <c r="B283" s="224"/>
      <c r="C283" s="217"/>
      <c r="D283" s="93">
        <v>44478</v>
      </c>
      <c r="E283" s="66" t="s">
        <v>39</v>
      </c>
      <c r="F283" s="3">
        <v>0.33333333333333331</v>
      </c>
      <c r="G283" s="3">
        <v>0.8125</v>
      </c>
      <c r="H283" s="3">
        <v>0</v>
      </c>
      <c r="I283" s="5">
        <f t="shared" si="77"/>
        <v>0.47916666666666669</v>
      </c>
      <c r="J283" s="5">
        <f t="shared" si="82"/>
        <v>0.47916666666666669</v>
      </c>
      <c r="K283" s="21">
        <f t="shared" si="83"/>
        <v>0.45833333333333331</v>
      </c>
      <c r="L283" s="22">
        <f t="shared" si="93"/>
        <v>0.45833333333333331</v>
      </c>
      <c r="M283" s="22">
        <f t="shared" si="80"/>
        <v>-4.1666666666666685E-2</v>
      </c>
      <c r="N283" s="22">
        <f t="shared" si="84"/>
        <v>0</v>
      </c>
      <c r="O283" s="22">
        <f t="shared" si="85"/>
        <v>0.45833333333333331</v>
      </c>
      <c r="P283" s="22">
        <f t="shared" si="86"/>
        <v>-2.083333333333337E-2</v>
      </c>
      <c r="Q283" s="22">
        <f t="shared" si="87"/>
        <v>0</v>
      </c>
      <c r="R283" s="23">
        <f t="shared" si="88"/>
        <v>0</v>
      </c>
      <c r="S283" s="22">
        <f t="shared" si="94"/>
        <v>-4.166666666666663E-2</v>
      </c>
      <c r="T283" s="22">
        <f t="shared" si="78"/>
        <v>0</v>
      </c>
      <c r="U283" s="21">
        <f t="shared" si="81"/>
        <v>2.083333333333337E-2</v>
      </c>
      <c r="V283" s="22">
        <f t="shared" si="79"/>
        <v>2.083333333333337E-2</v>
      </c>
      <c r="W283" s="24">
        <f t="shared" si="89"/>
        <v>2.083333333333337E-2</v>
      </c>
      <c r="X283" s="21">
        <f t="shared" si="90"/>
        <v>2.083333333333337E-2</v>
      </c>
      <c r="Y283" s="21">
        <f t="shared" si="91"/>
        <v>0.45833333333333331</v>
      </c>
      <c r="Z283" s="21">
        <f t="shared" si="92"/>
        <v>0.45833333333333331</v>
      </c>
      <c r="AA283" s="25">
        <f t="shared" si="76"/>
        <v>0.45833333333333331</v>
      </c>
    </row>
    <row r="284" spans="2:27" ht="15" customHeight="1">
      <c r="B284" s="224"/>
      <c r="C284" s="217"/>
      <c r="D284" s="93">
        <v>44479</v>
      </c>
      <c r="E284" s="66" t="s">
        <v>39</v>
      </c>
      <c r="F284" s="3">
        <v>0.25</v>
      </c>
      <c r="G284" s="3">
        <v>0.8125</v>
      </c>
      <c r="H284" s="3">
        <v>0</v>
      </c>
      <c r="I284" s="5">
        <f t="shared" si="77"/>
        <v>0.5625</v>
      </c>
      <c r="J284" s="5">
        <f t="shared" si="82"/>
        <v>0.5625</v>
      </c>
      <c r="K284" s="21">
        <f t="shared" si="83"/>
        <v>0.49999999999999994</v>
      </c>
      <c r="L284" s="22">
        <f t="shared" si="93"/>
        <v>0.49999999999999994</v>
      </c>
      <c r="M284" s="22">
        <f t="shared" si="80"/>
        <v>-5.5511151231257827E-17</v>
      </c>
      <c r="N284" s="22">
        <f t="shared" si="84"/>
        <v>0</v>
      </c>
      <c r="O284" s="22">
        <f t="shared" si="85"/>
        <v>0.49999999999999994</v>
      </c>
      <c r="P284" s="22">
        <f t="shared" si="86"/>
        <v>-6.2500000000000056E-2</v>
      </c>
      <c r="Q284" s="22">
        <f t="shared" si="87"/>
        <v>0</v>
      </c>
      <c r="R284" s="23">
        <f t="shared" si="88"/>
        <v>0</v>
      </c>
      <c r="S284" s="22">
        <f t="shared" si="94"/>
        <v>4.1666666666666685E-2</v>
      </c>
      <c r="T284" s="22">
        <f t="shared" si="78"/>
        <v>4.1666666666666685E-2</v>
      </c>
      <c r="U284" s="21">
        <f t="shared" si="81"/>
        <v>2.083333333333337E-2</v>
      </c>
      <c r="V284" s="22">
        <f t="shared" si="79"/>
        <v>2.083333333333337E-2</v>
      </c>
      <c r="W284" s="24">
        <f t="shared" si="89"/>
        <v>6.2500000000000056E-2</v>
      </c>
      <c r="X284" s="21">
        <f t="shared" si="90"/>
        <v>6.2500000000000056E-2</v>
      </c>
      <c r="Y284" s="21">
        <f t="shared" si="91"/>
        <v>0.49999999999999994</v>
      </c>
      <c r="Z284" s="21">
        <f t="shared" si="92"/>
        <v>0.49999999999999994</v>
      </c>
      <c r="AA284" s="25">
        <f t="shared" si="76"/>
        <v>0.49999999999999994</v>
      </c>
    </row>
    <row r="285" spans="2:27" ht="15" customHeight="1">
      <c r="B285" s="224"/>
      <c r="C285" s="217"/>
      <c r="D285" s="94">
        <v>44480</v>
      </c>
      <c r="E285" s="66" t="s">
        <v>39</v>
      </c>
      <c r="F285" s="3">
        <v>0.375</v>
      </c>
      <c r="G285" s="3">
        <v>0.8125</v>
      </c>
      <c r="H285" s="3">
        <v>0</v>
      </c>
      <c r="I285" s="5"/>
      <c r="J285" s="5">
        <f t="shared" si="82"/>
        <v>0</v>
      </c>
      <c r="K285" s="21">
        <f t="shared" si="83"/>
        <v>0.41666666666666663</v>
      </c>
      <c r="L285" s="22">
        <f t="shared" si="93"/>
        <v>0.41666666666666663</v>
      </c>
      <c r="M285" s="22">
        <f t="shared" si="80"/>
        <v>-8.333333333333337E-2</v>
      </c>
      <c r="N285" s="22">
        <f t="shared" si="84"/>
        <v>0</v>
      </c>
      <c r="O285" s="22">
        <f t="shared" si="85"/>
        <v>0.41666666666666663</v>
      </c>
      <c r="P285" s="22">
        <f t="shared" si="86"/>
        <v>0.41666666666666663</v>
      </c>
      <c r="Q285" s="22">
        <f t="shared" si="87"/>
        <v>0.41666666666666663</v>
      </c>
      <c r="R285" s="23">
        <f t="shared" si="88"/>
        <v>0.41666666666666663</v>
      </c>
      <c r="S285" s="22">
        <f t="shared" si="94"/>
        <v>-8.3333333333333315E-2</v>
      </c>
      <c r="T285" s="22">
        <f t="shared" si="78"/>
        <v>0</v>
      </c>
      <c r="U285" s="21">
        <f t="shared" si="81"/>
        <v>2.083333333333337E-2</v>
      </c>
      <c r="V285" s="22">
        <f t="shared" si="79"/>
        <v>2.083333333333337E-2</v>
      </c>
      <c r="W285" s="24">
        <f t="shared" si="89"/>
        <v>2.083333333333337E-2</v>
      </c>
      <c r="X285" s="21">
        <f t="shared" si="90"/>
        <v>2.083333333333337E-2</v>
      </c>
      <c r="Y285" s="21">
        <f t="shared" si="91"/>
        <v>-2.083333333333337E-2</v>
      </c>
      <c r="Z285" s="21">
        <f t="shared" si="92"/>
        <v>2.083333333333337E-2</v>
      </c>
      <c r="AA285" s="25">
        <f t="shared" si="76"/>
        <v>2.083333333333337E-2</v>
      </c>
    </row>
    <row r="286" spans="2:27" ht="15" customHeight="1">
      <c r="B286" s="224"/>
      <c r="C286" s="217"/>
      <c r="D286" s="94">
        <v>44481</v>
      </c>
      <c r="E286" s="66" t="s">
        <v>39</v>
      </c>
      <c r="F286" s="3">
        <v>0.33333333333333331</v>
      </c>
      <c r="G286" s="3">
        <v>0.8125</v>
      </c>
      <c r="H286" s="3">
        <v>0</v>
      </c>
      <c r="I286" s="5"/>
      <c r="J286" s="5">
        <f t="shared" si="82"/>
        <v>0</v>
      </c>
      <c r="K286" s="21">
        <f t="shared" si="83"/>
        <v>0.45833333333333331</v>
      </c>
      <c r="L286" s="22">
        <f t="shared" si="93"/>
        <v>0.45833333333333331</v>
      </c>
      <c r="M286" s="22">
        <f t="shared" si="80"/>
        <v>-4.1666666666666685E-2</v>
      </c>
      <c r="N286" s="22">
        <f t="shared" si="84"/>
        <v>0</v>
      </c>
      <c r="O286" s="22">
        <f t="shared" si="85"/>
        <v>0.45833333333333331</v>
      </c>
      <c r="P286" s="22">
        <f t="shared" si="86"/>
        <v>0.45833333333333331</v>
      </c>
      <c r="Q286" s="22">
        <f t="shared" si="87"/>
        <v>0.45833333333333331</v>
      </c>
      <c r="R286" s="23">
        <f t="shared" si="88"/>
        <v>0.45833333333333331</v>
      </c>
      <c r="S286" s="22">
        <f t="shared" si="94"/>
        <v>-4.166666666666663E-2</v>
      </c>
      <c r="T286" s="22">
        <f t="shared" si="78"/>
        <v>0</v>
      </c>
      <c r="U286" s="21">
        <f t="shared" si="81"/>
        <v>2.083333333333337E-2</v>
      </c>
      <c r="V286" s="22">
        <f t="shared" si="79"/>
        <v>2.083333333333337E-2</v>
      </c>
      <c r="W286" s="24">
        <f t="shared" si="89"/>
        <v>2.083333333333337E-2</v>
      </c>
      <c r="X286" s="21">
        <f t="shared" si="90"/>
        <v>2.083333333333337E-2</v>
      </c>
      <c r="Y286" s="21">
        <f t="shared" si="91"/>
        <v>-2.083333333333337E-2</v>
      </c>
      <c r="Z286" s="21">
        <f t="shared" si="92"/>
        <v>2.083333333333337E-2</v>
      </c>
      <c r="AA286" s="25">
        <f t="shared" si="76"/>
        <v>2.083333333333337E-2</v>
      </c>
    </row>
    <row r="287" spans="2:27" ht="15" customHeight="1">
      <c r="B287" s="224"/>
      <c r="C287" s="217"/>
      <c r="D287" s="94">
        <v>44482</v>
      </c>
      <c r="E287" s="66" t="s">
        <v>39</v>
      </c>
      <c r="F287" s="3">
        <v>0.33333333333333331</v>
      </c>
      <c r="G287" s="3">
        <v>0.8125</v>
      </c>
      <c r="H287" s="3">
        <v>0</v>
      </c>
      <c r="I287" s="5"/>
      <c r="J287" s="5">
        <f t="shared" si="82"/>
        <v>0</v>
      </c>
      <c r="K287" s="21">
        <f t="shared" si="83"/>
        <v>0.45833333333333331</v>
      </c>
      <c r="L287" s="22">
        <f t="shared" si="93"/>
        <v>0.45833333333333331</v>
      </c>
      <c r="M287" s="22">
        <f t="shared" si="80"/>
        <v>-4.1666666666666685E-2</v>
      </c>
      <c r="N287" s="22">
        <f t="shared" si="84"/>
        <v>0</v>
      </c>
      <c r="O287" s="22">
        <f t="shared" si="85"/>
        <v>0.45833333333333331</v>
      </c>
      <c r="P287" s="22">
        <f t="shared" si="86"/>
        <v>0.45833333333333331</v>
      </c>
      <c r="Q287" s="22">
        <f t="shared" si="87"/>
        <v>0.45833333333333331</v>
      </c>
      <c r="R287" s="23">
        <f t="shared" si="88"/>
        <v>0.45833333333333331</v>
      </c>
      <c r="S287" s="22">
        <f t="shared" si="94"/>
        <v>-4.166666666666663E-2</v>
      </c>
      <c r="T287" s="22">
        <f t="shared" si="78"/>
        <v>0</v>
      </c>
      <c r="U287" s="21">
        <f t="shared" si="81"/>
        <v>2.083333333333337E-2</v>
      </c>
      <c r="V287" s="22">
        <f t="shared" si="79"/>
        <v>2.083333333333337E-2</v>
      </c>
      <c r="W287" s="24">
        <f t="shared" si="89"/>
        <v>2.083333333333337E-2</v>
      </c>
      <c r="X287" s="21">
        <f t="shared" si="90"/>
        <v>2.083333333333337E-2</v>
      </c>
      <c r="Y287" s="21">
        <f t="shared" si="91"/>
        <v>-2.083333333333337E-2</v>
      </c>
      <c r="Z287" s="21">
        <f t="shared" si="92"/>
        <v>2.083333333333337E-2</v>
      </c>
      <c r="AA287" s="25">
        <f t="shared" si="76"/>
        <v>2.083333333333337E-2</v>
      </c>
    </row>
    <row r="288" spans="2:27" ht="15" customHeight="1">
      <c r="B288" s="224"/>
      <c r="C288" s="217"/>
      <c r="D288" s="94">
        <v>44483</v>
      </c>
      <c r="E288" s="66" t="s">
        <v>39</v>
      </c>
      <c r="F288" s="3">
        <v>0.20833333333333334</v>
      </c>
      <c r="G288" s="3">
        <v>0.8125</v>
      </c>
      <c r="H288" s="3">
        <v>0</v>
      </c>
      <c r="I288" s="5"/>
      <c r="J288" s="5">
        <f t="shared" si="82"/>
        <v>0</v>
      </c>
      <c r="K288" s="21">
        <f t="shared" si="83"/>
        <v>0.49999999999999989</v>
      </c>
      <c r="L288" s="22">
        <f t="shared" si="93"/>
        <v>0.49999999999999989</v>
      </c>
      <c r="M288" s="22">
        <f t="shared" si="80"/>
        <v>-1.1102230246251565E-16</v>
      </c>
      <c r="N288" s="22">
        <f t="shared" si="84"/>
        <v>0</v>
      </c>
      <c r="O288" s="22">
        <f t="shared" si="85"/>
        <v>0.49999999999999989</v>
      </c>
      <c r="P288" s="22">
        <f t="shared" si="86"/>
        <v>0.49999999999999989</v>
      </c>
      <c r="Q288" s="22">
        <f t="shared" si="87"/>
        <v>0.49999999999999989</v>
      </c>
      <c r="R288" s="23">
        <f t="shared" si="88"/>
        <v>0.49999999999999989</v>
      </c>
      <c r="S288" s="22">
        <f t="shared" si="94"/>
        <v>8.3333333333333343E-2</v>
      </c>
      <c r="T288" s="22">
        <f t="shared" si="78"/>
        <v>8.3333333333333343E-2</v>
      </c>
      <c r="U288" s="21">
        <f t="shared" si="81"/>
        <v>2.083333333333337E-2</v>
      </c>
      <c r="V288" s="22">
        <f t="shared" si="79"/>
        <v>2.083333333333337E-2</v>
      </c>
      <c r="W288" s="24">
        <f t="shared" si="89"/>
        <v>0.10416666666666671</v>
      </c>
      <c r="X288" s="21">
        <f t="shared" si="90"/>
        <v>0.10416666666666671</v>
      </c>
      <c r="Y288" s="21">
        <f t="shared" si="91"/>
        <v>-0.10416666666666671</v>
      </c>
      <c r="Z288" s="21">
        <f t="shared" si="92"/>
        <v>0.10416666666666671</v>
      </c>
      <c r="AA288" s="25">
        <f t="shared" si="76"/>
        <v>0.10416666666666671</v>
      </c>
    </row>
    <row r="289" spans="2:27" ht="15" customHeight="1">
      <c r="B289" s="224"/>
      <c r="C289" s="217"/>
      <c r="D289" s="94">
        <v>44484</v>
      </c>
      <c r="E289" s="66" t="s">
        <v>39</v>
      </c>
      <c r="F289" s="3">
        <v>0.33333333333333331</v>
      </c>
      <c r="G289" s="3">
        <v>0.8125</v>
      </c>
      <c r="H289" s="3">
        <v>0</v>
      </c>
      <c r="I289" s="5"/>
      <c r="J289" s="5">
        <f t="shared" si="82"/>
        <v>0</v>
      </c>
      <c r="K289" s="21">
        <f t="shared" si="83"/>
        <v>0.45833333333333331</v>
      </c>
      <c r="L289" s="22">
        <f t="shared" si="93"/>
        <v>0.45833333333333331</v>
      </c>
      <c r="M289" s="22">
        <f t="shared" si="80"/>
        <v>-4.1666666666666685E-2</v>
      </c>
      <c r="N289" s="22">
        <f t="shared" si="84"/>
        <v>0</v>
      </c>
      <c r="O289" s="22">
        <f t="shared" si="85"/>
        <v>0.45833333333333331</v>
      </c>
      <c r="P289" s="22">
        <f t="shared" si="86"/>
        <v>0.45833333333333331</v>
      </c>
      <c r="Q289" s="22">
        <f t="shared" si="87"/>
        <v>0.45833333333333331</v>
      </c>
      <c r="R289" s="23">
        <f t="shared" si="88"/>
        <v>0.45833333333333331</v>
      </c>
      <c r="S289" s="22">
        <f t="shared" si="94"/>
        <v>-4.166666666666663E-2</v>
      </c>
      <c r="T289" s="22">
        <f t="shared" si="78"/>
        <v>0</v>
      </c>
      <c r="U289" s="21">
        <f t="shared" si="81"/>
        <v>2.083333333333337E-2</v>
      </c>
      <c r="V289" s="22">
        <f t="shared" si="79"/>
        <v>2.083333333333337E-2</v>
      </c>
      <c r="W289" s="24">
        <f t="shared" si="89"/>
        <v>2.083333333333337E-2</v>
      </c>
      <c r="X289" s="21">
        <f t="shared" si="90"/>
        <v>2.083333333333337E-2</v>
      </c>
      <c r="Y289" s="21">
        <f t="shared" si="91"/>
        <v>-2.083333333333337E-2</v>
      </c>
      <c r="Z289" s="21">
        <f t="shared" si="92"/>
        <v>2.083333333333337E-2</v>
      </c>
      <c r="AA289" s="25">
        <f t="shared" ref="AA289:AA352" si="95">IF(E289=$AC$7,Z289,0)</f>
        <v>2.083333333333337E-2</v>
      </c>
    </row>
    <row r="290" spans="2:27" ht="15" customHeight="1">
      <c r="B290" s="224"/>
      <c r="C290" s="217"/>
      <c r="D290" s="93">
        <v>44485</v>
      </c>
      <c r="E290" s="66" t="s">
        <v>39</v>
      </c>
      <c r="F290" s="3">
        <v>0.33333333333333331</v>
      </c>
      <c r="G290" s="3">
        <v>0.8125</v>
      </c>
      <c r="H290" s="3">
        <v>0</v>
      </c>
      <c r="I290" s="5">
        <f t="shared" ref="I290:I347" si="96">(O290+X290)</f>
        <v>0.47916666666666669</v>
      </c>
      <c r="J290" s="5">
        <f t="shared" si="82"/>
        <v>0.47916666666666669</v>
      </c>
      <c r="K290" s="21">
        <f t="shared" si="83"/>
        <v>0.45833333333333331</v>
      </c>
      <c r="L290" s="22">
        <f t="shared" si="93"/>
        <v>0.45833333333333331</v>
      </c>
      <c r="M290" s="22">
        <f t="shared" si="80"/>
        <v>-4.1666666666666685E-2</v>
      </c>
      <c r="N290" s="22">
        <f t="shared" si="84"/>
        <v>0</v>
      </c>
      <c r="O290" s="22">
        <f t="shared" si="85"/>
        <v>0.45833333333333331</v>
      </c>
      <c r="P290" s="22">
        <f t="shared" si="86"/>
        <v>-2.083333333333337E-2</v>
      </c>
      <c r="Q290" s="22">
        <f t="shared" si="87"/>
        <v>0</v>
      </c>
      <c r="R290" s="23">
        <f t="shared" si="88"/>
        <v>0</v>
      </c>
      <c r="S290" s="22">
        <f t="shared" si="94"/>
        <v>-4.166666666666663E-2</v>
      </c>
      <c r="T290" s="22">
        <f t="shared" si="78"/>
        <v>0</v>
      </c>
      <c r="U290" s="21">
        <f t="shared" si="81"/>
        <v>2.083333333333337E-2</v>
      </c>
      <c r="V290" s="22">
        <f t="shared" si="79"/>
        <v>2.083333333333337E-2</v>
      </c>
      <c r="W290" s="24">
        <f t="shared" si="89"/>
        <v>2.083333333333337E-2</v>
      </c>
      <c r="X290" s="21">
        <f t="shared" si="90"/>
        <v>2.083333333333337E-2</v>
      </c>
      <c r="Y290" s="21">
        <f t="shared" si="91"/>
        <v>0.45833333333333331</v>
      </c>
      <c r="Z290" s="21">
        <f t="shared" si="92"/>
        <v>0.45833333333333331</v>
      </c>
      <c r="AA290" s="25">
        <f t="shared" si="95"/>
        <v>0.45833333333333331</v>
      </c>
    </row>
    <row r="291" spans="2:27" ht="15" customHeight="1">
      <c r="B291" s="224"/>
      <c r="C291" s="217"/>
      <c r="D291" s="93">
        <v>44486</v>
      </c>
      <c r="E291" s="66" t="s">
        <v>39</v>
      </c>
      <c r="F291" s="3">
        <v>0.25</v>
      </c>
      <c r="G291" s="3">
        <v>0.8125</v>
      </c>
      <c r="H291" s="3">
        <v>0</v>
      </c>
      <c r="I291" s="5">
        <f t="shared" si="96"/>
        <v>0.5625</v>
      </c>
      <c r="J291" s="5">
        <f t="shared" si="82"/>
        <v>0.5625</v>
      </c>
      <c r="K291" s="21">
        <f t="shared" si="83"/>
        <v>0.49999999999999994</v>
      </c>
      <c r="L291" s="22">
        <f t="shared" si="93"/>
        <v>0.49999999999999994</v>
      </c>
      <c r="M291" s="22">
        <f t="shared" si="80"/>
        <v>-5.5511151231257827E-17</v>
      </c>
      <c r="N291" s="22">
        <f t="shared" si="84"/>
        <v>0</v>
      </c>
      <c r="O291" s="22">
        <f t="shared" si="85"/>
        <v>0.49999999999999994</v>
      </c>
      <c r="P291" s="22">
        <f t="shared" si="86"/>
        <v>-6.2500000000000056E-2</v>
      </c>
      <c r="Q291" s="22">
        <f t="shared" si="87"/>
        <v>0</v>
      </c>
      <c r="R291" s="23">
        <f t="shared" si="88"/>
        <v>0</v>
      </c>
      <c r="S291" s="22">
        <f t="shared" si="94"/>
        <v>4.1666666666666685E-2</v>
      </c>
      <c r="T291" s="22">
        <f t="shared" ref="T291:T354" si="97">IF(S291&lt;0,0,S291)</f>
        <v>4.1666666666666685E-2</v>
      </c>
      <c r="U291" s="21">
        <f t="shared" si="81"/>
        <v>2.083333333333337E-2</v>
      </c>
      <c r="V291" s="22">
        <f t="shared" ref="V291:V354" si="98">IF(U291&lt;0,0,U291)</f>
        <v>2.083333333333337E-2</v>
      </c>
      <c r="W291" s="24">
        <f t="shared" si="89"/>
        <v>6.2500000000000056E-2</v>
      </c>
      <c r="X291" s="21">
        <f t="shared" si="90"/>
        <v>6.2500000000000056E-2</v>
      </c>
      <c r="Y291" s="21">
        <f t="shared" si="91"/>
        <v>0.49999999999999994</v>
      </c>
      <c r="Z291" s="21">
        <f t="shared" si="92"/>
        <v>0.49999999999999994</v>
      </c>
      <c r="AA291" s="25">
        <f t="shared" si="95"/>
        <v>0.49999999999999994</v>
      </c>
    </row>
    <row r="292" spans="2:27" ht="15" customHeight="1">
      <c r="B292" s="224"/>
      <c r="C292" s="217"/>
      <c r="D292" s="94">
        <v>44487</v>
      </c>
      <c r="E292" s="66" t="s">
        <v>39</v>
      </c>
      <c r="F292" s="3">
        <v>0.33333333333333331</v>
      </c>
      <c r="G292" s="3">
        <v>0.8125</v>
      </c>
      <c r="H292" s="3">
        <v>0</v>
      </c>
      <c r="I292" s="5"/>
      <c r="J292" s="5">
        <f t="shared" si="82"/>
        <v>0</v>
      </c>
      <c r="K292" s="21">
        <f t="shared" si="83"/>
        <v>0.45833333333333331</v>
      </c>
      <c r="L292" s="22">
        <f t="shared" si="93"/>
        <v>0.45833333333333331</v>
      </c>
      <c r="M292" s="22">
        <f t="shared" si="80"/>
        <v>-4.1666666666666685E-2</v>
      </c>
      <c r="N292" s="22">
        <f t="shared" si="84"/>
        <v>0</v>
      </c>
      <c r="O292" s="22">
        <f t="shared" si="85"/>
        <v>0.45833333333333331</v>
      </c>
      <c r="P292" s="22">
        <f t="shared" si="86"/>
        <v>0.45833333333333331</v>
      </c>
      <c r="Q292" s="22">
        <f t="shared" si="87"/>
        <v>0.45833333333333331</v>
      </c>
      <c r="R292" s="23">
        <f t="shared" si="88"/>
        <v>0.45833333333333331</v>
      </c>
      <c r="S292" s="22">
        <f t="shared" si="94"/>
        <v>-4.166666666666663E-2</v>
      </c>
      <c r="T292" s="22">
        <f t="shared" si="97"/>
        <v>0</v>
      </c>
      <c r="U292" s="21">
        <f t="shared" si="81"/>
        <v>2.083333333333337E-2</v>
      </c>
      <c r="V292" s="22">
        <f t="shared" si="98"/>
        <v>2.083333333333337E-2</v>
      </c>
      <c r="W292" s="24">
        <f t="shared" si="89"/>
        <v>2.083333333333337E-2</v>
      </c>
      <c r="X292" s="21">
        <f t="shared" si="90"/>
        <v>2.083333333333337E-2</v>
      </c>
      <c r="Y292" s="21">
        <f t="shared" si="91"/>
        <v>-2.083333333333337E-2</v>
      </c>
      <c r="Z292" s="21">
        <f t="shared" si="92"/>
        <v>2.083333333333337E-2</v>
      </c>
      <c r="AA292" s="25">
        <f t="shared" si="95"/>
        <v>2.083333333333337E-2</v>
      </c>
    </row>
    <row r="293" spans="2:27" ht="15" customHeight="1">
      <c r="B293" s="224"/>
      <c r="C293" s="217"/>
      <c r="D293" s="94">
        <v>44488</v>
      </c>
      <c r="E293" s="66" t="s">
        <v>39</v>
      </c>
      <c r="F293" s="3">
        <v>0.33333333333333331</v>
      </c>
      <c r="G293" s="3">
        <v>0.8125</v>
      </c>
      <c r="H293" s="3">
        <v>0</v>
      </c>
      <c r="I293" s="5"/>
      <c r="J293" s="5">
        <f t="shared" si="82"/>
        <v>0</v>
      </c>
      <c r="K293" s="21">
        <f t="shared" si="83"/>
        <v>0.45833333333333331</v>
      </c>
      <c r="L293" s="22">
        <f t="shared" si="93"/>
        <v>0.45833333333333331</v>
      </c>
      <c r="M293" s="22">
        <f t="shared" si="80"/>
        <v>-4.1666666666666685E-2</v>
      </c>
      <c r="N293" s="22">
        <f t="shared" si="84"/>
        <v>0</v>
      </c>
      <c r="O293" s="22">
        <f t="shared" si="85"/>
        <v>0.45833333333333331</v>
      </c>
      <c r="P293" s="22">
        <f t="shared" si="86"/>
        <v>0.45833333333333331</v>
      </c>
      <c r="Q293" s="22">
        <f t="shared" si="87"/>
        <v>0.45833333333333331</v>
      </c>
      <c r="R293" s="23">
        <f t="shared" si="88"/>
        <v>0.45833333333333331</v>
      </c>
      <c r="S293" s="22">
        <f t="shared" si="94"/>
        <v>-4.166666666666663E-2</v>
      </c>
      <c r="T293" s="22">
        <f t="shared" si="97"/>
        <v>0</v>
      </c>
      <c r="U293" s="21">
        <f t="shared" si="81"/>
        <v>2.083333333333337E-2</v>
      </c>
      <c r="V293" s="22">
        <f t="shared" si="98"/>
        <v>2.083333333333337E-2</v>
      </c>
      <c r="W293" s="24">
        <f t="shared" si="89"/>
        <v>2.083333333333337E-2</v>
      </c>
      <c r="X293" s="21">
        <f t="shared" si="90"/>
        <v>2.083333333333337E-2</v>
      </c>
      <c r="Y293" s="21">
        <f t="shared" si="91"/>
        <v>-2.083333333333337E-2</v>
      </c>
      <c r="Z293" s="21">
        <f t="shared" si="92"/>
        <v>2.083333333333337E-2</v>
      </c>
      <c r="AA293" s="25">
        <f t="shared" si="95"/>
        <v>2.083333333333337E-2</v>
      </c>
    </row>
    <row r="294" spans="2:27" ht="15" customHeight="1">
      <c r="B294" s="225"/>
      <c r="C294" s="217"/>
      <c r="D294" s="94">
        <v>44489</v>
      </c>
      <c r="E294" s="66" t="s">
        <v>39</v>
      </c>
      <c r="F294" s="3">
        <v>0.33333333333333331</v>
      </c>
      <c r="G294" s="3">
        <v>0.8125</v>
      </c>
      <c r="H294" s="3">
        <v>0</v>
      </c>
      <c r="I294" s="5"/>
      <c r="J294" s="5">
        <f t="shared" si="82"/>
        <v>0</v>
      </c>
      <c r="K294" s="21">
        <f t="shared" si="83"/>
        <v>0.45833333333333331</v>
      </c>
      <c r="L294" s="22">
        <f t="shared" si="93"/>
        <v>0.45833333333333331</v>
      </c>
      <c r="M294" s="22">
        <f t="shared" si="80"/>
        <v>-4.1666666666666685E-2</v>
      </c>
      <c r="N294" s="22">
        <f t="shared" si="84"/>
        <v>0</v>
      </c>
      <c r="O294" s="22">
        <f t="shared" si="85"/>
        <v>0.45833333333333331</v>
      </c>
      <c r="P294" s="22">
        <f t="shared" si="86"/>
        <v>0.45833333333333331</v>
      </c>
      <c r="Q294" s="22">
        <f t="shared" si="87"/>
        <v>0.45833333333333331</v>
      </c>
      <c r="R294" s="23">
        <f t="shared" si="88"/>
        <v>0.45833333333333331</v>
      </c>
      <c r="S294" s="22">
        <f t="shared" si="94"/>
        <v>-4.166666666666663E-2</v>
      </c>
      <c r="T294" s="22">
        <f t="shared" si="97"/>
        <v>0</v>
      </c>
      <c r="U294" s="21">
        <f t="shared" si="81"/>
        <v>2.083333333333337E-2</v>
      </c>
      <c r="V294" s="22">
        <f t="shared" si="98"/>
        <v>2.083333333333337E-2</v>
      </c>
      <c r="W294" s="24">
        <f t="shared" si="89"/>
        <v>2.083333333333337E-2</v>
      </c>
      <c r="X294" s="21">
        <f t="shared" si="90"/>
        <v>2.083333333333337E-2</v>
      </c>
      <c r="Y294" s="21">
        <f t="shared" si="91"/>
        <v>-2.083333333333337E-2</v>
      </c>
      <c r="Z294" s="21">
        <f t="shared" si="92"/>
        <v>2.083333333333337E-2</v>
      </c>
      <c r="AA294" s="25">
        <f t="shared" si="95"/>
        <v>2.083333333333337E-2</v>
      </c>
    </row>
    <row r="295" spans="2:27" ht="15" customHeight="1">
      <c r="B295" s="99" t="s">
        <v>9</v>
      </c>
      <c r="C295" s="217"/>
      <c r="D295" s="94">
        <v>44490</v>
      </c>
      <c r="E295" s="66" t="s">
        <v>39</v>
      </c>
      <c r="F295" s="3">
        <v>0.33333333333333331</v>
      </c>
      <c r="G295" s="3">
        <v>0.8125</v>
      </c>
      <c r="H295" s="3">
        <v>0</v>
      </c>
      <c r="I295" s="5"/>
      <c r="J295" s="5">
        <f t="shared" si="82"/>
        <v>0</v>
      </c>
      <c r="K295" s="21">
        <f t="shared" si="83"/>
        <v>0.45833333333333331</v>
      </c>
      <c r="L295" s="22">
        <f t="shared" si="93"/>
        <v>0.45833333333333331</v>
      </c>
      <c r="M295" s="22">
        <f t="shared" si="80"/>
        <v>-4.1666666666666685E-2</v>
      </c>
      <c r="N295" s="22">
        <f t="shared" si="84"/>
        <v>0</v>
      </c>
      <c r="O295" s="22">
        <f t="shared" si="85"/>
        <v>0.45833333333333331</v>
      </c>
      <c r="P295" s="22">
        <f t="shared" si="86"/>
        <v>0.45833333333333331</v>
      </c>
      <c r="Q295" s="22">
        <f t="shared" si="87"/>
        <v>0.45833333333333331</v>
      </c>
      <c r="R295" s="23">
        <f t="shared" si="88"/>
        <v>0.45833333333333331</v>
      </c>
      <c r="S295" s="22">
        <f t="shared" si="94"/>
        <v>-4.166666666666663E-2</v>
      </c>
      <c r="T295" s="22">
        <f t="shared" si="97"/>
        <v>0</v>
      </c>
      <c r="U295" s="21">
        <f t="shared" si="81"/>
        <v>2.083333333333337E-2</v>
      </c>
      <c r="V295" s="22">
        <f t="shared" si="98"/>
        <v>2.083333333333337E-2</v>
      </c>
      <c r="W295" s="24">
        <f t="shared" si="89"/>
        <v>2.083333333333337E-2</v>
      </c>
      <c r="X295" s="21">
        <f t="shared" si="90"/>
        <v>2.083333333333337E-2</v>
      </c>
      <c r="Y295" s="21">
        <f t="shared" si="91"/>
        <v>-2.083333333333337E-2</v>
      </c>
      <c r="Z295" s="21">
        <f t="shared" si="92"/>
        <v>2.083333333333337E-2</v>
      </c>
      <c r="AA295" s="25">
        <f t="shared" si="95"/>
        <v>2.083333333333337E-2</v>
      </c>
    </row>
    <row r="296" spans="2:27" ht="15" customHeight="1">
      <c r="B296" s="223">
        <f>SUM(AA275:AA305)</f>
        <v>4.75</v>
      </c>
      <c r="C296" s="217"/>
      <c r="D296" s="94">
        <v>44491</v>
      </c>
      <c r="E296" s="66" t="s">
        <v>39</v>
      </c>
      <c r="F296" s="3">
        <v>0.33333333333333331</v>
      </c>
      <c r="G296" s="3">
        <v>0.8125</v>
      </c>
      <c r="H296" s="3">
        <v>0</v>
      </c>
      <c r="I296" s="5"/>
      <c r="J296" s="5">
        <f t="shared" si="82"/>
        <v>0</v>
      </c>
      <c r="K296" s="21">
        <f t="shared" si="83"/>
        <v>0.45833333333333331</v>
      </c>
      <c r="L296" s="22">
        <f t="shared" si="93"/>
        <v>0.45833333333333331</v>
      </c>
      <c r="M296" s="22">
        <f t="shared" si="80"/>
        <v>-4.1666666666666685E-2</v>
      </c>
      <c r="N296" s="22">
        <f t="shared" si="84"/>
        <v>0</v>
      </c>
      <c r="O296" s="22">
        <f t="shared" si="85"/>
        <v>0.45833333333333331</v>
      </c>
      <c r="P296" s="22">
        <f t="shared" si="86"/>
        <v>0.45833333333333331</v>
      </c>
      <c r="Q296" s="22">
        <f t="shared" si="87"/>
        <v>0.45833333333333331</v>
      </c>
      <c r="R296" s="23">
        <f t="shared" si="88"/>
        <v>0.45833333333333331</v>
      </c>
      <c r="S296" s="22">
        <f t="shared" si="94"/>
        <v>-4.166666666666663E-2</v>
      </c>
      <c r="T296" s="22">
        <f t="shared" si="97"/>
        <v>0</v>
      </c>
      <c r="U296" s="21">
        <f t="shared" si="81"/>
        <v>2.083333333333337E-2</v>
      </c>
      <c r="V296" s="22">
        <f t="shared" si="98"/>
        <v>2.083333333333337E-2</v>
      </c>
      <c r="W296" s="24">
        <f t="shared" si="89"/>
        <v>2.083333333333337E-2</v>
      </c>
      <c r="X296" s="21">
        <f t="shared" si="90"/>
        <v>2.083333333333337E-2</v>
      </c>
      <c r="Y296" s="21">
        <f t="shared" si="91"/>
        <v>-2.083333333333337E-2</v>
      </c>
      <c r="Z296" s="21">
        <f t="shared" si="92"/>
        <v>2.083333333333337E-2</v>
      </c>
      <c r="AA296" s="25">
        <f t="shared" si="95"/>
        <v>2.083333333333337E-2</v>
      </c>
    </row>
    <row r="297" spans="2:27" ht="15" customHeight="1">
      <c r="B297" s="224"/>
      <c r="C297" s="217"/>
      <c r="D297" s="93">
        <v>44492</v>
      </c>
      <c r="E297" s="66" t="s">
        <v>39</v>
      </c>
      <c r="F297" s="3">
        <v>0.33333333333333331</v>
      </c>
      <c r="G297" s="3">
        <v>0.8125</v>
      </c>
      <c r="H297" s="3">
        <v>0</v>
      </c>
      <c r="I297" s="5">
        <f t="shared" si="96"/>
        <v>0.47916666666666669</v>
      </c>
      <c r="J297" s="5">
        <f t="shared" si="82"/>
        <v>0.47916666666666669</v>
      </c>
      <c r="K297" s="21">
        <f t="shared" si="83"/>
        <v>0.45833333333333331</v>
      </c>
      <c r="L297" s="22">
        <f t="shared" si="93"/>
        <v>0.45833333333333331</v>
      </c>
      <c r="M297" s="22">
        <f t="shared" si="80"/>
        <v>-4.1666666666666685E-2</v>
      </c>
      <c r="N297" s="22">
        <f t="shared" si="84"/>
        <v>0</v>
      </c>
      <c r="O297" s="22">
        <f t="shared" si="85"/>
        <v>0.45833333333333331</v>
      </c>
      <c r="P297" s="22">
        <f t="shared" si="86"/>
        <v>-2.083333333333337E-2</v>
      </c>
      <c r="Q297" s="22">
        <f t="shared" si="87"/>
        <v>0</v>
      </c>
      <c r="R297" s="23">
        <f t="shared" si="88"/>
        <v>0</v>
      </c>
      <c r="S297" s="22">
        <f t="shared" si="94"/>
        <v>-4.166666666666663E-2</v>
      </c>
      <c r="T297" s="22">
        <f t="shared" si="97"/>
        <v>0</v>
      </c>
      <c r="U297" s="21">
        <f t="shared" si="81"/>
        <v>2.083333333333337E-2</v>
      </c>
      <c r="V297" s="22">
        <f t="shared" si="98"/>
        <v>2.083333333333337E-2</v>
      </c>
      <c r="W297" s="24">
        <f t="shared" si="89"/>
        <v>2.083333333333337E-2</v>
      </c>
      <c r="X297" s="21">
        <f t="shared" si="90"/>
        <v>2.083333333333337E-2</v>
      </c>
      <c r="Y297" s="21">
        <f t="shared" si="91"/>
        <v>0.45833333333333331</v>
      </c>
      <c r="Z297" s="21">
        <f t="shared" si="92"/>
        <v>0.45833333333333331</v>
      </c>
      <c r="AA297" s="25">
        <f t="shared" si="95"/>
        <v>0.45833333333333331</v>
      </c>
    </row>
    <row r="298" spans="2:27" ht="15" customHeight="1">
      <c r="B298" s="224"/>
      <c r="C298" s="217"/>
      <c r="D298" s="93">
        <v>44493</v>
      </c>
      <c r="E298" s="66" t="s">
        <v>39</v>
      </c>
      <c r="F298" s="3">
        <v>0.25</v>
      </c>
      <c r="G298" s="3">
        <v>0.8125</v>
      </c>
      <c r="H298" s="3">
        <v>0</v>
      </c>
      <c r="I298" s="5">
        <f t="shared" si="96"/>
        <v>0.5625</v>
      </c>
      <c r="J298" s="5">
        <f t="shared" si="82"/>
        <v>0.5625</v>
      </c>
      <c r="K298" s="21">
        <f t="shared" si="83"/>
        <v>0.49999999999999994</v>
      </c>
      <c r="L298" s="22">
        <f t="shared" si="93"/>
        <v>0.49999999999999994</v>
      </c>
      <c r="M298" s="22">
        <f t="shared" si="80"/>
        <v>-5.5511151231257827E-17</v>
      </c>
      <c r="N298" s="22">
        <f t="shared" si="84"/>
        <v>0</v>
      </c>
      <c r="O298" s="22">
        <f t="shared" si="85"/>
        <v>0.49999999999999994</v>
      </c>
      <c r="P298" s="22">
        <f t="shared" si="86"/>
        <v>-6.2500000000000056E-2</v>
      </c>
      <c r="Q298" s="22">
        <f t="shared" si="87"/>
        <v>0</v>
      </c>
      <c r="R298" s="23">
        <f t="shared" si="88"/>
        <v>0</v>
      </c>
      <c r="S298" s="22">
        <f t="shared" si="94"/>
        <v>4.1666666666666685E-2</v>
      </c>
      <c r="T298" s="22">
        <f t="shared" si="97"/>
        <v>4.1666666666666685E-2</v>
      </c>
      <c r="U298" s="21">
        <f t="shared" si="81"/>
        <v>2.083333333333337E-2</v>
      </c>
      <c r="V298" s="22">
        <f t="shared" si="98"/>
        <v>2.083333333333337E-2</v>
      </c>
      <c r="W298" s="24">
        <f t="shared" si="89"/>
        <v>6.2500000000000056E-2</v>
      </c>
      <c r="X298" s="21">
        <f t="shared" si="90"/>
        <v>6.2500000000000056E-2</v>
      </c>
      <c r="Y298" s="21">
        <f t="shared" si="91"/>
        <v>0.49999999999999994</v>
      </c>
      <c r="Z298" s="21">
        <f t="shared" si="92"/>
        <v>0.49999999999999994</v>
      </c>
      <c r="AA298" s="25">
        <f t="shared" si="95"/>
        <v>0.49999999999999994</v>
      </c>
    </row>
    <row r="299" spans="2:27" ht="15" customHeight="1">
      <c r="B299" s="224"/>
      <c r="C299" s="217"/>
      <c r="D299" s="94">
        <v>44494</v>
      </c>
      <c r="E299" s="66" t="s">
        <v>39</v>
      </c>
      <c r="F299" s="3">
        <v>0.33333333333333331</v>
      </c>
      <c r="G299" s="3">
        <v>0.8125</v>
      </c>
      <c r="H299" s="3">
        <v>0</v>
      </c>
      <c r="I299" s="5"/>
      <c r="J299" s="5">
        <f t="shared" si="82"/>
        <v>0</v>
      </c>
      <c r="K299" s="21">
        <f t="shared" si="83"/>
        <v>0.45833333333333331</v>
      </c>
      <c r="L299" s="22">
        <f t="shared" si="93"/>
        <v>0.45833333333333331</v>
      </c>
      <c r="M299" s="22">
        <f t="shared" si="80"/>
        <v>-4.1666666666666685E-2</v>
      </c>
      <c r="N299" s="22">
        <f t="shared" si="84"/>
        <v>0</v>
      </c>
      <c r="O299" s="22">
        <f t="shared" si="85"/>
        <v>0.45833333333333331</v>
      </c>
      <c r="P299" s="22">
        <f t="shared" si="86"/>
        <v>0.45833333333333331</v>
      </c>
      <c r="Q299" s="22">
        <f t="shared" si="87"/>
        <v>0.45833333333333331</v>
      </c>
      <c r="R299" s="23">
        <f t="shared" si="88"/>
        <v>0.45833333333333331</v>
      </c>
      <c r="S299" s="22">
        <f t="shared" si="94"/>
        <v>-4.166666666666663E-2</v>
      </c>
      <c r="T299" s="22">
        <f t="shared" si="97"/>
        <v>0</v>
      </c>
      <c r="U299" s="21">
        <f t="shared" si="81"/>
        <v>2.083333333333337E-2</v>
      </c>
      <c r="V299" s="22">
        <f t="shared" si="98"/>
        <v>2.083333333333337E-2</v>
      </c>
      <c r="W299" s="24">
        <f t="shared" si="89"/>
        <v>2.083333333333337E-2</v>
      </c>
      <c r="X299" s="21">
        <f t="shared" si="90"/>
        <v>2.083333333333337E-2</v>
      </c>
      <c r="Y299" s="21">
        <f t="shared" si="91"/>
        <v>-2.083333333333337E-2</v>
      </c>
      <c r="Z299" s="21">
        <f t="shared" si="92"/>
        <v>2.083333333333337E-2</v>
      </c>
      <c r="AA299" s="25">
        <f t="shared" si="95"/>
        <v>2.083333333333337E-2</v>
      </c>
    </row>
    <row r="300" spans="2:27" ht="15" customHeight="1">
      <c r="B300" s="224"/>
      <c r="C300" s="217"/>
      <c r="D300" s="94">
        <v>44495</v>
      </c>
      <c r="E300" s="66" t="s">
        <v>39</v>
      </c>
      <c r="F300" s="3">
        <v>0.33333333333333331</v>
      </c>
      <c r="G300" s="3">
        <v>0.8125</v>
      </c>
      <c r="H300" s="3">
        <v>0</v>
      </c>
      <c r="I300" s="5"/>
      <c r="J300" s="5">
        <f t="shared" si="82"/>
        <v>0</v>
      </c>
      <c r="K300" s="21">
        <f t="shared" si="83"/>
        <v>0.45833333333333331</v>
      </c>
      <c r="L300" s="22">
        <f t="shared" si="93"/>
        <v>0.45833333333333331</v>
      </c>
      <c r="M300" s="22">
        <f t="shared" si="80"/>
        <v>-4.1666666666666685E-2</v>
      </c>
      <c r="N300" s="22">
        <f t="shared" si="84"/>
        <v>0</v>
      </c>
      <c r="O300" s="22">
        <f t="shared" si="85"/>
        <v>0.45833333333333331</v>
      </c>
      <c r="P300" s="22">
        <f t="shared" si="86"/>
        <v>0.45833333333333331</v>
      </c>
      <c r="Q300" s="22">
        <f t="shared" si="87"/>
        <v>0.45833333333333331</v>
      </c>
      <c r="R300" s="23">
        <f t="shared" si="88"/>
        <v>0.45833333333333331</v>
      </c>
      <c r="S300" s="22">
        <f t="shared" si="94"/>
        <v>-4.166666666666663E-2</v>
      </c>
      <c r="T300" s="22">
        <f t="shared" si="97"/>
        <v>0</v>
      </c>
      <c r="U300" s="21">
        <f t="shared" si="81"/>
        <v>2.083333333333337E-2</v>
      </c>
      <c r="V300" s="22">
        <f t="shared" si="98"/>
        <v>2.083333333333337E-2</v>
      </c>
      <c r="W300" s="24">
        <f t="shared" si="89"/>
        <v>2.083333333333337E-2</v>
      </c>
      <c r="X300" s="21">
        <f t="shared" si="90"/>
        <v>2.083333333333337E-2</v>
      </c>
      <c r="Y300" s="21">
        <f t="shared" si="91"/>
        <v>-2.083333333333337E-2</v>
      </c>
      <c r="Z300" s="21">
        <f t="shared" si="92"/>
        <v>2.083333333333337E-2</v>
      </c>
      <c r="AA300" s="25">
        <f t="shared" si="95"/>
        <v>2.083333333333337E-2</v>
      </c>
    </row>
    <row r="301" spans="2:27" ht="15" customHeight="1">
      <c r="B301" s="224"/>
      <c r="C301" s="217"/>
      <c r="D301" s="94">
        <v>44496</v>
      </c>
      <c r="E301" s="66" t="s">
        <v>39</v>
      </c>
      <c r="F301" s="3">
        <v>0.33333333333333331</v>
      </c>
      <c r="G301" s="3">
        <v>0.8125</v>
      </c>
      <c r="H301" s="3">
        <v>0</v>
      </c>
      <c r="I301" s="5"/>
      <c r="J301" s="5">
        <f t="shared" si="82"/>
        <v>0</v>
      </c>
      <c r="K301" s="21">
        <f t="shared" si="83"/>
        <v>0.45833333333333331</v>
      </c>
      <c r="L301" s="22">
        <f t="shared" si="93"/>
        <v>0.45833333333333331</v>
      </c>
      <c r="M301" s="22">
        <f t="shared" si="80"/>
        <v>-4.1666666666666685E-2</v>
      </c>
      <c r="N301" s="22">
        <f t="shared" si="84"/>
        <v>0</v>
      </c>
      <c r="O301" s="22">
        <f t="shared" si="85"/>
        <v>0.45833333333333331</v>
      </c>
      <c r="P301" s="22">
        <f t="shared" si="86"/>
        <v>0.45833333333333331</v>
      </c>
      <c r="Q301" s="22">
        <f t="shared" si="87"/>
        <v>0.45833333333333331</v>
      </c>
      <c r="R301" s="23">
        <f t="shared" si="88"/>
        <v>0.45833333333333331</v>
      </c>
      <c r="S301" s="22">
        <f t="shared" si="94"/>
        <v>-4.166666666666663E-2</v>
      </c>
      <c r="T301" s="22">
        <f t="shared" si="97"/>
        <v>0</v>
      </c>
      <c r="U301" s="21">
        <f t="shared" si="81"/>
        <v>2.083333333333337E-2</v>
      </c>
      <c r="V301" s="22">
        <f t="shared" si="98"/>
        <v>2.083333333333337E-2</v>
      </c>
      <c r="W301" s="24">
        <f t="shared" si="89"/>
        <v>2.083333333333337E-2</v>
      </c>
      <c r="X301" s="21">
        <f t="shared" si="90"/>
        <v>2.083333333333337E-2</v>
      </c>
      <c r="Y301" s="21">
        <f t="shared" si="91"/>
        <v>-2.083333333333337E-2</v>
      </c>
      <c r="Z301" s="21">
        <f t="shared" si="92"/>
        <v>2.083333333333337E-2</v>
      </c>
      <c r="AA301" s="25">
        <f t="shared" si="95"/>
        <v>2.083333333333337E-2</v>
      </c>
    </row>
    <row r="302" spans="2:27" ht="15" customHeight="1">
      <c r="B302" s="224"/>
      <c r="C302" s="217"/>
      <c r="D302" s="94">
        <v>44497</v>
      </c>
      <c r="E302" s="66" t="s">
        <v>39</v>
      </c>
      <c r="F302" s="3">
        <v>0.33333333333333331</v>
      </c>
      <c r="G302" s="3">
        <v>0.8125</v>
      </c>
      <c r="H302" s="3">
        <v>0</v>
      </c>
      <c r="I302" s="5"/>
      <c r="J302" s="5">
        <f t="shared" si="82"/>
        <v>0</v>
      </c>
      <c r="K302" s="21">
        <f t="shared" si="83"/>
        <v>0.45833333333333331</v>
      </c>
      <c r="L302" s="22">
        <f t="shared" si="93"/>
        <v>0.45833333333333331</v>
      </c>
      <c r="M302" s="22">
        <f t="shared" si="80"/>
        <v>-4.1666666666666685E-2</v>
      </c>
      <c r="N302" s="22">
        <f t="shared" si="84"/>
        <v>0</v>
      </c>
      <c r="O302" s="22">
        <f t="shared" si="85"/>
        <v>0.45833333333333331</v>
      </c>
      <c r="P302" s="22">
        <f t="shared" si="86"/>
        <v>0.45833333333333331</v>
      </c>
      <c r="Q302" s="22">
        <f t="shared" si="87"/>
        <v>0.45833333333333331</v>
      </c>
      <c r="R302" s="23">
        <f t="shared" si="88"/>
        <v>0.45833333333333331</v>
      </c>
      <c r="S302" s="22">
        <f t="shared" si="94"/>
        <v>-4.166666666666663E-2</v>
      </c>
      <c r="T302" s="22">
        <f t="shared" si="97"/>
        <v>0</v>
      </c>
      <c r="U302" s="21">
        <f t="shared" si="81"/>
        <v>2.083333333333337E-2</v>
      </c>
      <c r="V302" s="22">
        <f t="shared" si="98"/>
        <v>2.083333333333337E-2</v>
      </c>
      <c r="W302" s="24">
        <f t="shared" si="89"/>
        <v>2.083333333333337E-2</v>
      </c>
      <c r="X302" s="21">
        <f t="shared" si="90"/>
        <v>2.083333333333337E-2</v>
      </c>
      <c r="Y302" s="21">
        <f t="shared" si="91"/>
        <v>-2.083333333333337E-2</v>
      </c>
      <c r="Z302" s="21">
        <f t="shared" si="92"/>
        <v>2.083333333333337E-2</v>
      </c>
      <c r="AA302" s="25">
        <f t="shared" si="95"/>
        <v>2.083333333333337E-2</v>
      </c>
    </row>
    <row r="303" spans="2:27" ht="15" customHeight="1">
      <c r="B303" s="224"/>
      <c r="C303" s="217"/>
      <c r="D303" s="94">
        <v>44498</v>
      </c>
      <c r="E303" s="66" t="s">
        <v>40</v>
      </c>
      <c r="F303" s="3">
        <v>0.33333333333333331</v>
      </c>
      <c r="G303" s="3">
        <v>0.8125</v>
      </c>
      <c r="H303" s="3">
        <v>0</v>
      </c>
      <c r="I303" s="5"/>
      <c r="J303" s="5">
        <f t="shared" si="82"/>
        <v>0</v>
      </c>
      <c r="K303" s="21">
        <f t="shared" si="83"/>
        <v>0.45833333333333331</v>
      </c>
      <c r="L303" s="22">
        <f t="shared" si="93"/>
        <v>0.45833333333333331</v>
      </c>
      <c r="M303" s="22">
        <f t="shared" ref="M303:M366" si="99">(L303-$AB$7)</f>
        <v>-4.1666666666666685E-2</v>
      </c>
      <c r="N303" s="22">
        <f t="shared" si="84"/>
        <v>0</v>
      </c>
      <c r="O303" s="22">
        <f t="shared" si="85"/>
        <v>0.45833333333333331</v>
      </c>
      <c r="P303" s="22">
        <f t="shared" si="86"/>
        <v>0.45833333333333331</v>
      </c>
      <c r="Q303" s="22">
        <f t="shared" si="87"/>
        <v>0.45833333333333331</v>
      </c>
      <c r="R303" s="23">
        <f t="shared" si="88"/>
        <v>0</v>
      </c>
      <c r="S303" s="22">
        <f t="shared" si="94"/>
        <v>-4.166666666666663E-2</v>
      </c>
      <c r="T303" s="22">
        <f t="shared" si="97"/>
        <v>0</v>
      </c>
      <c r="U303" s="21">
        <f t="shared" ref="U303:U366" si="100">(G303-$AC$5)</f>
        <v>2.083333333333337E-2</v>
      </c>
      <c r="V303" s="22">
        <f t="shared" si="98"/>
        <v>2.083333333333337E-2</v>
      </c>
      <c r="W303" s="24">
        <f t="shared" si="89"/>
        <v>2.083333333333337E-2</v>
      </c>
      <c r="X303" s="21">
        <f t="shared" si="90"/>
        <v>2.083333333333337E-2</v>
      </c>
      <c r="Y303" s="21">
        <f t="shared" si="91"/>
        <v>-2.083333333333337E-2</v>
      </c>
      <c r="Z303" s="21">
        <f t="shared" si="92"/>
        <v>2.083333333333337E-2</v>
      </c>
      <c r="AA303" s="25">
        <f t="shared" si="95"/>
        <v>0</v>
      </c>
    </row>
    <row r="304" spans="2:27" ht="15" customHeight="1">
      <c r="B304" s="224"/>
      <c r="C304" s="217"/>
      <c r="D304" s="93">
        <v>44499</v>
      </c>
      <c r="E304" s="66" t="s">
        <v>39</v>
      </c>
      <c r="F304" s="3">
        <v>0.33333333333333331</v>
      </c>
      <c r="G304" s="3">
        <v>0.8125</v>
      </c>
      <c r="H304" s="3">
        <v>0</v>
      </c>
      <c r="I304" s="5">
        <f t="shared" si="96"/>
        <v>0.47916666666666669</v>
      </c>
      <c r="J304" s="5">
        <f t="shared" ref="J304:J366" si="101">IF(I304&lt;0,0,I304)</f>
        <v>0.47916666666666669</v>
      </c>
      <c r="K304" s="21">
        <f t="shared" ref="K304:K366" si="102">(G304-F304)-W304</f>
        <v>0.45833333333333331</v>
      </c>
      <c r="L304" s="22">
        <f t="shared" si="93"/>
        <v>0.45833333333333331</v>
      </c>
      <c r="M304" s="22">
        <f t="shared" si="99"/>
        <v>-4.1666666666666685E-2</v>
      </c>
      <c r="N304" s="22">
        <f t="shared" ref="N304:N366" si="103">IF(M304&lt;0,0,M304)</f>
        <v>0</v>
      </c>
      <c r="O304" s="22">
        <f t="shared" ref="O304:O366" si="104">(L304-N304)-H304</f>
        <v>0.45833333333333331</v>
      </c>
      <c r="P304" s="22">
        <f t="shared" ref="P304:P366" si="105">O304-J304</f>
        <v>-2.083333333333337E-2</v>
      </c>
      <c r="Q304" s="22">
        <f t="shared" ref="Q304:Q366" si="106">IF(P304&lt;0,0,P304)</f>
        <v>0</v>
      </c>
      <c r="R304" s="23">
        <f t="shared" ref="R304:R366" si="107">IF(E304=$AC$7,Q304,0)</f>
        <v>0</v>
      </c>
      <c r="S304" s="22">
        <f t="shared" si="94"/>
        <v>-4.166666666666663E-2</v>
      </c>
      <c r="T304" s="22">
        <f t="shared" si="97"/>
        <v>0</v>
      </c>
      <c r="U304" s="21">
        <f t="shared" si="100"/>
        <v>2.083333333333337E-2</v>
      </c>
      <c r="V304" s="22">
        <f t="shared" si="98"/>
        <v>2.083333333333337E-2</v>
      </c>
      <c r="W304" s="24">
        <f t="shared" ref="W304:W366" si="108">T304+V304</f>
        <v>2.083333333333337E-2</v>
      </c>
      <c r="X304" s="21">
        <f t="shared" ref="X304:X366" si="109">W304+N304</f>
        <v>2.083333333333337E-2</v>
      </c>
      <c r="Y304" s="21">
        <f t="shared" ref="Y304:Y366" si="110">J304-(T304+V304)</f>
        <v>0.45833333333333331</v>
      </c>
      <c r="Z304" s="21">
        <f t="shared" ref="Z304:Z366" si="111">IF(Y304&lt;0,X304,Y304)</f>
        <v>0.45833333333333331</v>
      </c>
      <c r="AA304" s="25">
        <f t="shared" si="95"/>
        <v>0.45833333333333331</v>
      </c>
    </row>
    <row r="305" spans="2:27" ht="15" customHeight="1" thickBot="1">
      <c r="B305" s="226"/>
      <c r="C305" s="222"/>
      <c r="D305" s="95">
        <v>44500</v>
      </c>
      <c r="E305" s="67" t="s">
        <v>40</v>
      </c>
      <c r="F305" s="4">
        <v>0.25</v>
      </c>
      <c r="G305" s="4">
        <v>0.8125</v>
      </c>
      <c r="H305" s="4">
        <v>0</v>
      </c>
      <c r="I305" s="8">
        <f t="shared" si="96"/>
        <v>0.5625</v>
      </c>
      <c r="J305" s="8">
        <f t="shared" si="101"/>
        <v>0.5625</v>
      </c>
      <c r="K305" s="30">
        <f t="shared" si="102"/>
        <v>0.49999999999999994</v>
      </c>
      <c r="L305" s="31">
        <f t="shared" si="93"/>
        <v>0.49999999999999994</v>
      </c>
      <c r="M305" s="31">
        <f t="shared" si="99"/>
        <v>-5.5511151231257827E-17</v>
      </c>
      <c r="N305" s="31">
        <f t="shared" si="103"/>
        <v>0</v>
      </c>
      <c r="O305" s="31">
        <f t="shared" si="104"/>
        <v>0.49999999999999994</v>
      </c>
      <c r="P305" s="31">
        <f t="shared" si="105"/>
        <v>-6.2500000000000056E-2</v>
      </c>
      <c r="Q305" s="31">
        <f t="shared" si="106"/>
        <v>0</v>
      </c>
      <c r="R305" s="32">
        <f t="shared" si="107"/>
        <v>0</v>
      </c>
      <c r="S305" s="31">
        <f t="shared" si="94"/>
        <v>4.1666666666666685E-2</v>
      </c>
      <c r="T305" s="31">
        <f t="shared" si="97"/>
        <v>4.1666666666666685E-2</v>
      </c>
      <c r="U305" s="30">
        <f t="shared" si="100"/>
        <v>2.083333333333337E-2</v>
      </c>
      <c r="V305" s="31">
        <f t="shared" si="98"/>
        <v>2.083333333333337E-2</v>
      </c>
      <c r="W305" s="33">
        <f t="shared" si="108"/>
        <v>6.2500000000000056E-2</v>
      </c>
      <c r="X305" s="30">
        <f t="shared" si="109"/>
        <v>6.2500000000000056E-2</v>
      </c>
      <c r="Y305" s="30">
        <f t="shared" si="110"/>
        <v>0.49999999999999994</v>
      </c>
      <c r="Z305" s="30">
        <f t="shared" si="111"/>
        <v>0.49999999999999994</v>
      </c>
      <c r="AA305" s="34">
        <f t="shared" si="95"/>
        <v>0</v>
      </c>
    </row>
    <row r="306" spans="2:27" ht="15" customHeight="1">
      <c r="B306" s="98" t="s">
        <v>10</v>
      </c>
      <c r="C306" s="275" t="s">
        <v>29</v>
      </c>
      <c r="D306" s="14">
        <v>44501</v>
      </c>
      <c r="E306" s="51" t="s">
        <v>39</v>
      </c>
      <c r="F306" s="6">
        <v>0.33333333333333331</v>
      </c>
      <c r="G306" s="6">
        <v>0.8125</v>
      </c>
      <c r="H306" s="6">
        <v>0</v>
      </c>
      <c r="I306" s="7">
        <f t="shared" si="96"/>
        <v>0.47916666666666669</v>
      </c>
      <c r="J306" s="7">
        <f t="shared" si="101"/>
        <v>0.47916666666666669</v>
      </c>
      <c r="K306" s="15">
        <f t="shared" si="102"/>
        <v>0.45833333333333331</v>
      </c>
      <c r="L306" s="16">
        <f t="shared" si="93"/>
        <v>0.45833333333333331</v>
      </c>
      <c r="M306" s="16">
        <f t="shared" si="99"/>
        <v>-4.1666666666666685E-2</v>
      </c>
      <c r="N306" s="16">
        <f t="shared" si="103"/>
        <v>0</v>
      </c>
      <c r="O306" s="16">
        <f t="shared" si="104"/>
        <v>0.45833333333333331</v>
      </c>
      <c r="P306" s="16">
        <f t="shared" si="105"/>
        <v>-2.083333333333337E-2</v>
      </c>
      <c r="Q306" s="16">
        <f t="shared" si="106"/>
        <v>0</v>
      </c>
      <c r="R306" s="17">
        <f t="shared" si="107"/>
        <v>0</v>
      </c>
      <c r="S306" s="16">
        <f t="shared" si="94"/>
        <v>-4.166666666666663E-2</v>
      </c>
      <c r="T306" s="16">
        <f t="shared" si="97"/>
        <v>0</v>
      </c>
      <c r="U306" s="15">
        <f t="shared" si="100"/>
        <v>2.083333333333337E-2</v>
      </c>
      <c r="V306" s="16">
        <f t="shared" si="98"/>
        <v>2.083333333333337E-2</v>
      </c>
      <c r="W306" s="18">
        <f t="shared" si="108"/>
        <v>2.083333333333337E-2</v>
      </c>
      <c r="X306" s="15">
        <f t="shared" si="109"/>
        <v>2.083333333333337E-2</v>
      </c>
      <c r="Y306" s="15">
        <f t="shared" si="110"/>
        <v>0.45833333333333331</v>
      </c>
      <c r="Z306" s="15">
        <f t="shared" si="111"/>
        <v>0.45833333333333331</v>
      </c>
      <c r="AA306" s="19">
        <f t="shared" si="95"/>
        <v>0.45833333333333331</v>
      </c>
    </row>
    <row r="307" spans="2:27" ht="15" customHeight="1">
      <c r="B307" s="223">
        <f>SUM(R306:R335)</f>
        <v>7.5416666666666652</v>
      </c>
      <c r="C307" s="276"/>
      <c r="D307" s="81">
        <v>44502</v>
      </c>
      <c r="E307" s="66" t="s">
        <v>39</v>
      </c>
      <c r="F307" s="3">
        <v>0.33333333333333331</v>
      </c>
      <c r="G307" s="3">
        <v>0.8125</v>
      </c>
      <c r="H307" s="3">
        <v>0</v>
      </c>
      <c r="I307" s="5"/>
      <c r="J307" s="5">
        <f t="shared" si="101"/>
        <v>0</v>
      </c>
      <c r="K307" s="21">
        <f t="shared" si="102"/>
        <v>0.45833333333333331</v>
      </c>
      <c r="L307" s="22">
        <f t="shared" si="93"/>
        <v>0.45833333333333331</v>
      </c>
      <c r="M307" s="22">
        <f t="shared" si="99"/>
        <v>-4.1666666666666685E-2</v>
      </c>
      <c r="N307" s="22">
        <f t="shared" si="103"/>
        <v>0</v>
      </c>
      <c r="O307" s="22">
        <f t="shared" si="104"/>
        <v>0.45833333333333331</v>
      </c>
      <c r="P307" s="22">
        <f t="shared" si="105"/>
        <v>0.45833333333333331</v>
      </c>
      <c r="Q307" s="22">
        <f t="shared" si="106"/>
        <v>0.45833333333333331</v>
      </c>
      <c r="R307" s="23">
        <f t="shared" si="107"/>
        <v>0.45833333333333331</v>
      </c>
      <c r="S307" s="22">
        <f t="shared" si="94"/>
        <v>-4.166666666666663E-2</v>
      </c>
      <c r="T307" s="22">
        <f t="shared" si="97"/>
        <v>0</v>
      </c>
      <c r="U307" s="21">
        <f t="shared" si="100"/>
        <v>2.083333333333337E-2</v>
      </c>
      <c r="V307" s="22">
        <f t="shared" si="98"/>
        <v>2.083333333333337E-2</v>
      </c>
      <c r="W307" s="24">
        <f t="shared" si="108"/>
        <v>2.083333333333337E-2</v>
      </c>
      <c r="X307" s="21">
        <f t="shared" si="109"/>
        <v>2.083333333333337E-2</v>
      </c>
      <c r="Y307" s="21">
        <f t="shared" si="110"/>
        <v>-2.083333333333337E-2</v>
      </c>
      <c r="Z307" s="21">
        <f t="shared" si="111"/>
        <v>2.083333333333337E-2</v>
      </c>
      <c r="AA307" s="25">
        <f t="shared" si="95"/>
        <v>2.083333333333337E-2</v>
      </c>
    </row>
    <row r="308" spans="2:27" ht="15.75" customHeight="1">
      <c r="B308" s="224"/>
      <c r="C308" s="276"/>
      <c r="D308" s="81">
        <v>44503</v>
      </c>
      <c r="E308" s="66" t="s">
        <v>39</v>
      </c>
      <c r="F308" s="3">
        <v>0.33333333333333331</v>
      </c>
      <c r="G308" s="3">
        <v>0.8125</v>
      </c>
      <c r="H308" s="3">
        <v>0</v>
      </c>
      <c r="I308" s="5"/>
      <c r="J308" s="5">
        <f t="shared" si="101"/>
        <v>0</v>
      </c>
      <c r="K308" s="21">
        <f t="shared" si="102"/>
        <v>0.45833333333333331</v>
      </c>
      <c r="L308" s="22">
        <f t="shared" si="93"/>
        <v>0.45833333333333331</v>
      </c>
      <c r="M308" s="22">
        <f t="shared" si="99"/>
        <v>-4.1666666666666685E-2</v>
      </c>
      <c r="N308" s="22">
        <f t="shared" si="103"/>
        <v>0</v>
      </c>
      <c r="O308" s="22">
        <f t="shared" si="104"/>
        <v>0.45833333333333331</v>
      </c>
      <c r="P308" s="22">
        <f t="shared" si="105"/>
        <v>0.45833333333333331</v>
      </c>
      <c r="Q308" s="22">
        <f t="shared" si="106"/>
        <v>0.45833333333333331</v>
      </c>
      <c r="R308" s="23">
        <f t="shared" si="107"/>
        <v>0.45833333333333331</v>
      </c>
      <c r="S308" s="22">
        <f t="shared" si="94"/>
        <v>-4.166666666666663E-2</v>
      </c>
      <c r="T308" s="22">
        <f t="shared" si="97"/>
        <v>0</v>
      </c>
      <c r="U308" s="21">
        <f t="shared" si="100"/>
        <v>2.083333333333337E-2</v>
      </c>
      <c r="V308" s="22">
        <f t="shared" si="98"/>
        <v>2.083333333333337E-2</v>
      </c>
      <c r="W308" s="24">
        <f t="shared" si="108"/>
        <v>2.083333333333337E-2</v>
      </c>
      <c r="X308" s="21">
        <f t="shared" si="109"/>
        <v>2.083333333333337E-2</v>
      </c>
      <c r="Y308" s="21">
        <f t="shared" si="110"/>
        <v>-2.083333333333337E-2</v>
      </c>
      <c r="Z308" s="21">
        <f t="shared" si="111"/>
        <v>2.083333333333337E-2</v>
      </c>
      <c r="AA308" s="25">
        <f t="shared" si="95"/>
        <v>2.083333333333337E-2</v>
      </c>
    </row>
    <row r="309" spans="2:27" ht="15" customHeight="1">
      <c r="B309" s="224"/>
      <c r="C309" s="276"/>
      <c r="D309" s="81">
        <v>44504</v>
      </c>
      <c r="E309" s="66" t="s">
        <v>40</v>
      </c>
      <c r="F309" s="3">
        <v>0.33333333333333331</v>
      </c>
      <c r="G309" s="3">
        <v>0.8125</v>
      </c>
      <c r="H309" s="3">
        <v>0</v>
      </c>
      <c r="I309" s="5"/>
      <c r="J309" s="5">
        <f t="shared" si="101"/>
        <v>0</v>
      </c>
      <c r="K309" s="21">
        <f t="shared" si="102"/>
        <v>0.45833333333333331</v>
      </c>
      <c r="L309" s="22">
        <f t="shared" si="93"/>
        <v>0.45833333333333331</v>
      </c>
      <c r="M309" s="22">
        <f t="shared" si="99"/>
        <v>-4.1666666666666685E-2</v>
      </c>
      <c r="N309" s="22">
        <f t="shared" si="103"/>
        <v>0</v>
      </c>
      <c r="O309" s="22">
        <f t="shared" si="104"/>
        <v>0.45833333333333331</v>
      </c>
      <c r="P309" s="22">
        <f t="shared" si="105"/>
        <v>0.45833333333333331</v>
      </c>
      <c r="Q309" s="22">
        <f t="shared" si="106"/>
        <v>0.45833333333333331</v>
      </c>
      <c r="R309" s="23">
        <f t="shared" si="107"/>
        <v>0</v>
      </c>
      <c r="S309" s="22">
        <f t="shared" si="94"/>
        <v>-4.166666666666663E-2</v>
      </c>
      <c r="T309" s="22">
        <f t="shared" si="97"/>
        <v>0</v>
      </c>
      <c r="U309" s="21">
        <f t="shared" si="100"/>
        <v>2.083333333333337E-2</v>
      </c>
      <c r="V309" s="22">
        <f t="shared" si="98"/>
        <v>2.083333333333337E-2</v>
      </c>
      <c r="W309" s="24">
        <f t="shared" si="108"/>
        <v>2.083333333333337E-2</v>
      </c>
      <c r="X309" s="21">
        <f t="shared" si="109"/>
        <v>2.083333333333337E-2</v>
      </c>
      <c r="Y309" s="21">
        <f t="shared" si="110"/>
        <v>-2.083333333333337E-2</v>
      </c>
      <c r="Z309" s="21">
        <f t="shared" si="111"/>
        <v>2.083333333333337E-2</v>
      </c>
      <c r="AA309" s="25">
        <f t="shared" si="95"/>
        <v>0</v>
      </c>
    </row>
    <row r="310" spans="2:27" ht="15" customHeight="1">
      <c r="B310" s="224"/>
      <c r="C310" s="276"/>
      <c r="D310" s="81">
        <v>44505</v>
      </c>
      <c r="E310" s="66" t="s">
        <v>40</v>
      </c>
      <c r="F310" s="3">
        <v>0.33333333333333331</v>
      </c>
      <c r="G310" s="3">
        <v>0.8125</v>
      </c>
      <c r="H310" s="3">
        <v>0</v>
      </c>
      <c r="I310" s="5"/>
      <c r="J310" s="5">
        <f t="shared" si="101"/>
        <v>0</v>
      </c>
      <c r="K310" s="21">
        <f t="shared" si="102"/>
        <v>0.45833333333333331</v>
      </c>
      <c r="L310" s="22">
        <f t="shared" si="93"/>
        <v>0.45833333333333331</v>
      </c>
      <c r="M310" s="22">
        <f t="shared" si="99"/>
        <v>-4.1666666666666685E-2</v>
      </c>
      <c r="N310" s="22">
        <f t="shared" si="103"/>
        <v>0</v>
      </c>
      <c r="O310" s="22">
        <f t="shared" si="104"/>
        <v>0.45833333333333331</v>
      </c>
      <c r="P310" s="22">
        <f t="shared" si="105"/>
        <v>0.45833333333333331</v>
      </c>
      <c r="Q310" s="22">
        <f t="shared" si="106"/>
        <v>0.45833333333333331</v>
      </c>
      <c r="R310" s="23">
        <f t="shared" si="107"/>
        <v>0</v>
      </c>
      <c r="S310" s="22">
        <f t="shared" si="94"/>
        <v>-4.166666666666663E-2</v>
      </c>
      <c r="T310" s="22">
        <f t="shared" si="97"/>
        <v>0</v>
      </c>
      <c r="U310" s="21">
        <f t="shared" si="100"/>
        <v>2.083333333333337E-2</v>
      </c>
      <c r="V310" s="22">
        <f t="shared" si="98"/>
        <v>2.083333333333337E-2</v>
      </c>
      <c r="W310" s="24">
        <f t="shared" si="108"/>
        <v>2.083333333333337E-2</v>
      </c>
      <c r="X310" s="21">
        <f t="shared" si="109"/>
        <v>2.083333333333337E-2</v>
      </c>
      <c r="Y310" s="21">
        <f t="shared" si="110"/>
        <v>-2.083333333333337E-2</v>
      </c>
      <c r="Z310" s="21">
        <f t="shared" si="111"/>
        <v>2.083333333333337E-2</v>
      </c>
      <c r="AA310" s="25">
        <f t="shared" si="95"/>
        <v>0</v>
      </c>
    </row>
    <row r="311" spans="2:27" ht="15" customHeight="1">
      <c r="B311" s="224"/>
      <c r="C311" s="276"/>
      <c r="D311" s="20">
        <v>44506</v>
      </c>
      <c r="E311" s="66" t="s">
        <v>39</v>
      </c>
      <c r="F311" s="3">
        <v>0.33333333333333331</v>
      </c>
      <c r="G311" s="3">
        <v>0.8125</v>
      </c>
      <c r="H311" s="3">
        <v>0</v>
      </c>
      <c r="I311" s="5">
        <f t="shared" si="96"/>
        <v>0.47916666666666669</v>
      </c>
      <c r="J311" s="5">
        <f t="shared" si="101"/>
        <v>0.47916666666666669</v>
      </c>
      <c r="K311" s="21">
        <f t="shared" si="102"/>
        <v>0.45833333333333331</v>
      </c>
      <c r="L311" s="22">
        <f t="shared" si="93"/>
        <v>0.45833333333333331</v>
      </c>
      <c r="M311" s="22">
        <f t="shared" si="99"/>
        <v>-4.1666666666666685E-2</v>
      </c>
      <c r="N311" s="22">
        <f t="shared" si="103"/>
        <v>0</v>
      </c>
      <c r="O311" s="22">
        <f t="shared" si="104"/>
        <v>0.45833333333333331</v>
      </c>
      <c r="P311" s="22">
        <f t="shared" si="105"/>
        <v>-2.083333333333337E-2</v>
      </c>
      <c r="Q311" s="22">
        <f t="shared" si="106"/>
        <v>0</v>
      </c>
      <c r="R311" s="23">
        <f t="shared" si="107"/>
        <v>0</v>
      </c>
      <c r="S311" s="22">
        <f t="shared" si="94"/>
        <v>-4.166666666666663E-2</v>
      </c>
      <c r="T311" s="22">
        <f t="shared" si="97"/>
        <v>0</v>
      </c>
      <c r="U311" s="21">
        <f t="shared" si="100"/>
        <v>2.083333333333337E-2</v>
      </c>
      <c r="V311" s="22">
        <f t="shared" si="98"/>
        <v>2.083333333333337E-2</v>
      </c>
      <c r="W311" s="24">
        <f t="shared" si="108"/>
        <v>2.083333333333337E-2</v>
      </c>
      <c r="X311" s="21">
        <f t="shared" si="109"/>
        <v>2.083333333333337E-2</v>
      </c>
      <c r="Y311" s="21">
        <f t="shared" si="110"/>
        <v>0.45833333333333331</v>
      </c>
      <c r="Z311" s="21">
        <f t="shared" si="111"/>
        <v>0.45833333333333331</v>
      </c>
      <c r="AA311" s="25">
        <f t="shared" si="95"/>
        <v>0.45833333333333331</v>
      </c>
    </row>
    <row r="312" spans="2:27" ht="15" customHeight="1">
      <c r="B312" s="224"/>
      <c r="C312" s="276"/>
      <c r="D312" s="20">
        <v>44507</v>
      </c>
      <c r="E312" s="66" t="s">
        <v>39</v>
      </c>
      <c r="F312" s="3">
        <v>0.33333333333333331</v>
      </c>
      <c r="G312" s="3">
        <v>0.8125</v>
      </c>
      <c r="H312" s="3">
        <v>0</v>
      </c>
      <c r="I312" s="5">
        <f t="shared" si="96"/>
        <v>0.47916666666666669</v>
      </c>
      <c r="J312" s="5">
        <f t="shared" si="101"/>
        <v>0.47916666666666669</v>
      </c>
      <c r="K312" s="21">
        <f t="shared" si="102"/>
        <v>0.45833333333333331</v>
      </c>
      <c r="L312" s="22">
        <f t="shared" si="93"/>
        <v>0.45833333333333331</v>
      </c>
      <c r="M312" s="22">
        <f t="shared" si="99"/>
        <v>-4.1666666666666685E-2</v>
      </c>
      <c r="N312" s="22">
        <f t="shared" si="103"/>
        <v>0</v>
      </c>
      <c r="O312" s="22">
        <f t="shared" si="104"/>
        <v>0.45833333333333331</v>
      </c>
      <c r="P312" s="22">
        <f t="shared" si="105"/>
        <v>-2.083333333333337E-2</v>
      </c>
      <c r="Q312" s="22">
        <f t="shared" si="106"/>
        <v>0</v>
      </c>
      <c r="R312" s="23">
        <f t="shared" si="107"/>
        <v>0</v>
      </c>
      <c r="S312" s="22">
        <f t="shared" si="94"/>
        <v>-4.166666666666663E-2</v>
      </c>
      <c r="T312" s="22">
        <f t="shared" si="97"/>
        <v>0</v>
      </c>
      <c r="U312" s="21">
        <f t="shared" si="100"/>
        <v>2.083333333333337E-2</v>
      </c>
      <c r="V312" s="22">
        <f t="shared" si="98"/>
        <v>2.083333333333337E-2</v>
      </c>
      <c r="W312" s="24">
        <f t="shared" si="108"/>
        <v>2.083333333333337E-2</v>
      </c>
      <c r="X312" s="21">
        <f t="shared" si="109"/>
        <v>2.083333333333337E-2</v>
      </c>
      <c r="Y312" s="21">
        <f t="shared" si="110"/>
        <v>0.45833333333333331</v>
      </c>
      <c r="Z312" s="21">
        <f t="shared" si="111"/>
        <v>0.45833333333333331</v>
      </c>
      <c r="AA312" s="25">
        <f t="shared" si="95"/>
        <v>0.45833333333333331</v>
      </c>
    </row>
    <row r="313" spans="2:27" ht="15" customHeight="1">
      <c r="B313" s="224"/>
      <c r="C313" s="276"/>
      <c r="D313" s="81">
        <v>44508</v>
      </c>
      <c r="E313" s="66" t="s">
        <v>39</v>
      </c>
      <c r="F313" s="3">
        <v>0.25</v>
      </c>
      <c r="G313" s="3">
        <v>0.8125</v>
      </c>
      <c r="H313" s="3">
        <v>0</v>
      </c>
      <c r="I313" s="5"/>
      <c r="J313" s="5">
        <f t="shared" si="101"/>
        <v>0</v>
      </c>
      <c r="K313" s="21">
        <f t="shared" si="102"/>
        <v>0.49999999999999994</v>
      </c>
      <c r="L313" s="22">
        <f t="shared" ref="L313:L366" si="112">IF(K313&lt;0,0,K313)</f>
        <v>0.49999999999999994</v>
      </c>
      <c r="M313" s="22">
        <f t="shared" si="99"/>
        <v>-5.5511151231257827E-17</v>
      </c>
      <c r="N313" s="22">
        <f t="shared" si="103"/>
        <v>0</v>
      </c>
      <c r="O313" s="22">
        <f t="shared" si="104"/>
        <v>0.49999999999999994</v>
      </c>
      <c r="P313" s="22">
        <f t="shared" si="105"/>
        <v>0.49999999999999994</v>
      </c>
      <c r="Q313" s="22">
        <f t="shared" si="106"/>
        <v>0.49999999999999994</v>
      </c>
      <c r="R313" s="23">
        <f t="shared" si="107"/>
        <v>0.49999999999999994</v>
      </c>
      <c r="S313" s="22">
        <f t="shared" si="94"/>
        <v>4.1666666666666685E-2</v>
      </c>
      <c r="T313" s="22">
        <f t="shared" si="97"/>
        <v>4.1666666666666685E-2</v>
      </c>
      <c r="U313" s="21">
        <f t="shared" si="100"/>
        <v>2.083333333333337E-2</v>
      </c>
      <c r="V313" s="22">
        <f t="shared" si="98"/>
        <v>2.083333333333337E-2</v>
      </c>
      <c r="W313" s="24">
        <f t="shared" si="108"/>
        <v>6.2500000000000056E-2</v>
      </c>
      <c r="X313" s="21">
        <f t="shared" si="109"/>
        <v>6.2500000000000056E-2</v>
      </c>
      <c r="Y313" s="21">
        <f t="shared" si="110"/>
        <v>-6.2500000000000056E-2</v>
      </c>
      <c r="Z313" s="21">
        <f t="shared" si="111"/>
        <v>6.2500000000000056E-2</v>
      </c>
      <c r="AA313" s="25">
        <f t="shared" si="95"/>
        <v>6.2500000000000056E-2</v>
      </c>
    </row>
    <row r="314" spans="2:27" ht="15" customHeight="1">
      <c r="B314" s="224"/>
      <c r="C314" s="276"/>
      <c r="D314" s="81">
        <v>44509</v>
      </c>
      <c r="E314" s="66" t="s">
        <v>39</v>
      </c>
      <c r="F314" s="3">
        <v>0.33333333333333331</v>
      </c>
      <c r="G314" s="3">
        <v>0.8125</v>
      </c>
      <c r="H314" s="3">
        <v>0</v>
      </c>
      <c r="I314" s="5"/>
      <c r="J314" s="5">
        <f t="shared" si="101"/>
        <v>0</v>
      </c>
      <c r="K314" s="21">
        <f t="shared" si="102"/>
        <v>0.45833333333333331</v>
      </c>
      <c r="L314" s="22">
        <f t="shared" si="112"/>
        <v>0.45833333333333331</v>
      </c>
      <c r="M314" s="22">
        <f t="shared" si="99"/>
        <v>-4.1666666666666685E-2</v>
      </c>
      <c r="N314" s="22">
        <f t="shared" si="103"/>
        <v>0</v>
      </c>
      <c r="O314" s="22">
        <f t="shared" si="104"/>
        <v>0.45833333333333331</v>
      </c>
      <c r="P314" s="22">
        <f t="shared" si="105"/>
        <v>0.45833333333333331</v>
      </c>
      <c r="Q314" s="22">
        <f t="shared" si="106"/>
        <v>0.45833333333333331</v>
      </c>
      <c r="R314" s="23">
        <f t="shared" si="107"/>
        <v>0.45833333333333331</v>
      </c>
      <c r="S314" s="22">
        <f t="shared" si="94"/>
        <v>-4.166666666666663E-2</v>
      </c>
      <c r="T314" s="22">
        <f t="shared" si="97"/>
        <v>0</v>
      </c>
      <c r="U314" s="21">
        <f t="shared" si="100"/>
        <v>2.083333333333337E-2</v>
      </c>
      <c r="V314" s="22">
        <f t="shared" si="98"/>
        <v>2.083333333333337E-2</v>
      </c>
      <c r="W314" s="24">
        <f t="shared" si="108"/>
        <v>2.083333333333337E-2</v>
      </c>
      <c r="X314" s="21">
        <f t="shared" si="109"/>
        <v>2.083333333333337E-2</v>
      </c>
      <c r="Y314" s="21">
        <f t="shared" si="110"/>
        <v>-2.083333333333337E-2</v>
      </c>
      <c r="Z314" s="21">
        <f t="shared" si="111"/>
        <v>2.083333333333337E-2</v>
      </c>
      <c r="AA314" s="25">
        <f t="shared" si="95"/>
        <v>2.083333333333337E-2</v>
      </c>
    </row>
    <row r="315" spans="2:27" ht="15" customHeight="1">
      <c r="B315" s="224"/>
      <c r="C315" s="276"/>
      <c r="D315" s="81">
        <v>44510</v>
      </c>
      <c r="E315" s="66" t="s">
        <v>39</v>
      </c>
      <c r="F315" s="3">
        <v>0.25</v>
      </c>
      <c r="G315" s="3">
        <v>0.8125</v>
      </c>
      <c r="H315" s="3">
        <v>0</v>
      </c>
      <c r="I315" s="5"/>
      <c r="J315" s="5">
        <f t="shared" si="101"/>
        <v>0</v>
      </c>
      <c r="K315" s="21">
        <f t="shared" si="102"/>
        <v>0.49999999999999994</v>
      </c>
      <c r="L315" s="22">
        <f t="shared" si="112"/>
        <v>0.49999999999999994</v>
      </c>
      <c r="M315" s="22">
        <f t="shared" si="99"/>
        <v>-5.5511151231257827E-17</v>
      </c>
      <c r="N315" s="22">
        <f t="shared" si="103"/>
        <v>0</v>
      </c>
      <c r="O315" s="22">
        <f t="shared" si="104"/>
        <v>0.49999999999999994</v>
      </c>
      <c r="P315" s="22">
        <f t="shared" si="105"/>
        <v>0.49999999999999994</v>
      </c>
      <c r="Q315" s="22">
        <f t="shared" si="106"/>
        <v>0.49999999999999994</v>
      </c>
      <c r="R315" s="23">
        <f t="shared" si="107"/>
        <v>0.49999999999999994</v>
      </c>
      <c r="S315" s="22">
        <f t="shared" si="94"/>
        <v>4.1666666666666685E-2</v>
      </c>
      <c r="T315" s="22">
        <f t="shared" si="97"/>
        <v>4.1666666666666685E-2</v>
      </c>
      <c r="U315" s="21">
        <f t="shared" si="100"/>
        <v>2.083333333333337E-2</v>
      </c>
      <c r="V315" s="22">
        <f t="shared" si="98"/>
        <v>2.083333333333337E-2</v>
      </c>
      <c r="W315" s="24">
        <f t="shared" si="108"/>
        <v>6.2500000000000056E-2</v>
      </c>
      <c r="X315" s="21">
        <f t="shared" si="109"/>
        <v>6.2500000000000056E-2</v>
      </c>
      <c r="Y315" s="21">
        <f t="shared" si="110"/>
        <v>-6.2500000000000056E-2</v>
      </c>
      <c r="Z315" s="21">
        <f t="shared" si="111"/>
        <v>6.2500000000000056E-2</v>
      </c>
      <c r="AA315" s="25">
        <f t="shared" si="95"/>
        <v>6.2500000000000056E-2</v>
      </c>
    </row>
    <row r="316" spans="2:27" ht="15" customHeight="1">
      <c r="B316" s="224"/>
      <c r="C316" s="276"/>
      <c r="D316" s="20">
        <v>44511</v>
      </c>
      <c r="E316" s="66" t="s">
        <v>39</v>
      </c>
      <c r="F316" s="3">
        <v>0.375</v>
      </c>
      <c r="G316" s="3">
        <v>0.8125</v>
      </c>
      <c r="H316" s="3">
        <v>0</v>
      </c>
      <c r="I316" s="5">
        <f t="shared" si="96"/>
        <v>0.4375</v>
      </c>
      <c r="J316" s="5">
        <f t="shared" si="101"/>
        <v>0.4375</v>
      </c>
      <c r="K316" s="21">
        <f t="shared" si="102"/>
        <v>0.41666666666666663</v>
      </c>
      <c r="L316" s="22">
        <f t="shared" si="112"/>
        <v>0.41666666666666663</v>
      </c>
      <c r="M316" s="22">
        <f t="shared" si="99"/>
        <v>-8.333333333333337E-2</v>
      </c>
      <c r="N316" s="22">
        <f t="shared" si="103"/>
        <v>0</v>
      </c>
      <c r="O316" s="22">
        <f t="shared" si="104"/>
        <v>0.41666666666666663</v>
      </c>
      <c r="P316" s="22">
        <f t="shared" si="105"/>
        <v>-2.083333333333337E-2</v>
      </c>
      <c r="Q316" s="22">
        <f t="shared" si="106"/>
        <v>0</v>
      </c>
      <c r="R316" s="23">
        <f t="shared" si="107"/>
        <v>0</v>
      </c>
      <c r="S316" s="22">
        <f t="shared" si="94"/>
        <v>-8.3333333333333315E-2</v>
      </c>
      <c r="T316" s="22">
        <f t="shared" si="97"/>
        <v>0</v>
      </c>
      <c r="U316" s="21">
        <f t="shared" si="100"/>
        <v>2.083333333333337E-2</v>
      </c>
      <c r="V316" s="22">
        <f t="shared" si="98"/>
        <v>2.083333333333337E-2</v>
      </c>
      <c r="W316" s="24">
        <f t="shared" si="108"/>
        <v>2.083333333333337E-2</v>
      </c>
      <c r="X316" s="21">
        <f t="shared" si="109"/>
        <v>2.083333333333337E-2</v>
      </c>
      <c r="Y316" s="21">
        <f t="shared" si="110"/>
        <v>0.41666666666666663</v>
      </c>
      <c r="Z316" s="21">
        <f t="shared" si="111"/>
        <v>0.41666666666666663</v>
      </c>
      <c r="AA316" s="25">
        <f t="shared" si="95"/>
        <v>0.41666666666666663</v>
      </c>
    </row>
    <row r="317" spans="2:27" ht="15" customHeight="1">
      <c r="B317" s="224"/>
      <c r="C317" s="276"/>
      <c r="D317" s="81">
        <v>44512</v>
      </c>
      <c r="E317" s="66" t="s">
        <v>39</v>
      </c>
      <c r="F317" s="3">
        <v>0.33333333333333331</v>
      </c>
      <c r="G317" s="3">
        <v>0.8125</v>
      </c>
      <c r="H317" s="3">
        <v>0</v>
      </c>
      <c r="I317" s="5"/>
      <c r="J317" s="5">
        <f t="shared" si="101"/>
        <v>0</v>
      </c>
      <c r="K317" s="21">
        <f t="shared" si="102"/>
        <v>0.45833333333333331</v>
      </c>
      <c r="L317" s="22">
        <f t="shared" si="112"/>
        <v>0.45833333333333331</v>
      </c>
      <c r="M317" s="22">
        <f t="shared" si="99"/>
        <v>-4.1666666666666685E-2</v>
      </c>
      <c r="N317" s="22">
        <f t="shared" si="103"/>
        <v>0</v>
      </c>
      <c r="O317" s="22">
        <f t="shared" si="104"/>
        <v>0.45833333333333331</v>
      </c>
      <c r="P317" s="22">
        <f t="shared" si="105"/>
        <v>0.45833333333333331</v>
      </c>
      <c r="Q317" s="22">
        <f t="shared" si="106"/>
        <v>0.45833333333333331</v>
      </c>
      <c r="R317" s="23">
        <f t="shared" si="107"/>
        <v>0.45833333333333331</v>
      </c>
      <c r="S317" s="22">
        <f t="shared" si="94"/>
        <v>-4.166666666666663E-2</v>
      </c>
      <c r="T317" s="22">
        <f t="shared" si="97"/>
        <v>0</v>
      </c>
      <c r="U317" s="21">
        <f t="shared" si="100"/>
        <v>2.083333333333337E-2</v>
      </c>
      <c r="V317" s="22">
        <f t="shared" si="98"/>
        <v>2.083333333333337E-2</v>
      </c>
      <c r="W317" s="24">
        <f t="shared" si="108"/>
        <v>2.083333333333337E-2</v>
      </c>
      <c r="X317" s="21">
        <f t="shared" si="109"/>
        <v>2.083333333333337E-2</v>
      </c>
      <c r="Y317" s="21">
        <f t="shared" si="110"/>
        <v>-2.083333333333337E-2</v>
      </c>
      <c r="Z317" s="21">
        <f t="shared" si="111"/>
        <v>2.083333333333337E-2</v>
      </c>
      <c r="AA317" s="25">
        <f t="shared" si="95"/>
        <v>2.083333333333337E-2</v>
      </c>
    </row>
    <row r="318" spans="2:27" ht="15" customHeight="1">
      <c r="B318" s="224"/>
      <c r="C318" s="276"/>
      <c r="D318" s="20">
        <v>44513</v>
      </c>
      <c r="E318" s="66" t="s">
        <v>39</v>
      </c>
      <c r="F318" s="3">
        <v>0.33333333333333331</v>
      </c>
      <c r="G318" s="3">
        <v>0.8125</v>
      </c>
      <c r="H318" s="3">
        <v>0</v>
      </c>
      <c r="I318" s="5">
        <f t="shared" si="96"/>
        <v>0.47916666666666669</v>
      </c>
      <c r="J318" s="5">
        <f t="shared" si="101"/>
        <v>0.47916666666666669</v>
      </c>
      <c r="K318" s="21">
        <f t="shared" si="102"/>
        <v>0.45833333333333331</v>
      </c>
      <c r="L318" s="22">
        <f t="shared" si="112"/>
        <v>0.45833333333333331</v>
      </c>
      <c r="M318" s="22">
        <f t="shared" si="99"/>
        <v>-4.1666666666666685E-2</v>
      </c>
      <c r="N318" s="22">
        <f t="shared" si="103"/>
        <v>0</v>
      </c>
      <c r="O318" s="22">
        <f t="shared" si="104"/>
        <v>0.45833333333333331</v>
      </c>
      <c r="P318" s="22">
        <f t="shared" si="105"/>
        <v>-2.083333333333337E-2</v>
      </c>
      <c r="Q318" s="22">
        <f t="shared" si="106"/>
        <v>0</v>
      </c>
      <c r="R318" s="23">
        <f t="shared" si="107"/>
        <v>0</v>
      </c>
      <c r="S318" s="22">
        <f t="shared" si="94"/>
        <v>-4.166666666666663E-2</v>
      </c>
      <c r="T318" s="22">
        <f t="shared" si="97"/>
        <v>0</v>
      </c>
      <c r="U318" s="21">
        <f t="shared" si="100"/>
        <v>2.083333333333337E-2</v>
      </c>
      <c r="V318" s="22">
        <f t="shared" si="98"/>
        <v>2.083333333333337E-2</v>
      </c>
      <c r="W318" s="24">
        <f t="shared" si="108"/>
        <v>2.083333333333337E-2</v>
      </c>
      <c r="X318" s="21">
        <f t="shared" si="109"/>
        <v>2.083333333333337E-2</v>
      </c>
      <c r="Y318" s="21">
        <f t="shared" si="110"/>
        <v>0.45833333333333331</v>
      </c>
      <c r="Z318" s="21">
        <f t="shared" si="111"/>
        <v>0.45833333333333331</v>
      </c>
      <c r="AA318" s="25">
        <f t="shared" si="95"/>
        <v>0.45833333333333331</v>
      </c>
    </row>
    <row r="319" spans="2:27" ht="15" customHeight="1">
      <c r="B319" s="224"/>
      <c r="C319" s="276"/>
      <c r="D319" s="20">
        <v>44514</v>
      </c>
      <c r="E319" s="66" t="s">
        <v>39</v>
      </c>
      <c r="F319" s="3">
        <v>0.20833333333333334</v>
      </c>
      <c r="G319" s="3">
        <v>0.8125</v>
      </c>
      <c r="H319" s="3">
        <v>0</v>
      </c>
      <c r="I319" s="5">
        <f t="shared" si="96"/>
        <v>0.60416666666666663</v>
      </c>
      <c r="J319" s="5">
        <f t="shared" si="101"/>
        <v>0.60416666666666663</v>
      </c>
      <c r="K319" s="21">
        <f t="shared" si="102"/>
        <v>0.49999999999999989</v>
      </c>
      <c r="L319" s="22">
        <f t="shared" si="112"/>
        <v>0.49999999999999989</v>
      </c>
      <c r="M319" s="22">
        <f t="shared" si="99"/>
        <v>-1.1102230246251565E-16</v>
      </c>
      <c r="N319" s="22">
        <f t="shared" si="103"/>
        <v>0</v>
      </c>
      <c r="O319" s="22">
        <f t="shared" si="104"/>
        <v>0.49999999999999989</v>
      </c>
      <c r="P319" s="22">
        <f t="shared" si="105"/>
        <v>-0.10416666666666674</v>
      </c>
      <c r="Q319" s="22">
        <f t="shared" si="106"/>
        <v>0</v>
      </c>
      <c r="R319" s="23">
        <f t="shared" si="107"/>
        <v>0</v>
      </c>
      <c r="S319" s="22">
        <f t="shared" si="94"/>
        <v>8.3333333333333343E-2</v>
      </c>
      <c r="T319" s="22">
        <f t="shared" si="97"/>
        <v>8.3333333333333343E-2</v>
      </c>
      <c r="U319" s="21">
        <f t="shared" si="100"/>
        <v>2.083333333333337E-2</v>
      </c>
      <c r="V319" s="22">
        <f t="shared" si="98"/>
        <v>2.083333333333337E-2</v>
      </c>
      <c r="W319" s="24">
        <f t="shared" si="108"/>
        <v>0.10416666666666671</v>
      </c>
      <c r="X319" s="21">
        <f t="shared" si="109"/>
        <v>0.10416666666666671</v>
      </c>
      <c r="Y319" s="21">
        <f t="shared" si="110"/>
        <v>0.49999999999999989</v>
      </c>
      <c r="Z319" s="21">
        <f t="shared" si="111"/>
        <v>0.49999999999999989</v>
      </c>
      <c r="AA319" s="25">
        <f t="shared" si="95"/>
        <v>0.49999999999999989</v>
      </c>
    </row>
    <row r="320" spans="2:27" ht="15" customHeight="1">
      <c r="B320" s="224"/>
      <c r="C320" s="276"/>
      <c r="D320" s="81">
        <v>44515</v>
      </c>
      <c r="E320" s="66" t="s">
        <v>39</v>
      </c>
      <c r="F320" s="3">
        <v>0.33333333333333331</v>
      </c>
      <c r="G320" s="3">
        <v>0.8125</v>
      </c>
      <c r="H320" s="3">
        <v>0</v>
      </c>
      <c r="I320" s="5"/>
      <c r="J320" s="5">
        <f t="shared" si="101"/>
        <v>0</v>
      </c>
      <c r="K320" s="21">
        <f t="shared" si="102"/>
        <v>0.45833333333333331</v>
      </c>
      <c r="L320" s="22">
        <f t="shared" si="112"/>
        <v>0.45833333333333331</v>
      </c>
      <c r="M320" s="22">
        <f t="shared" si="99"/>
        <v>-4.1666666666666685E-2</v>
      </c>
      <c r="N320" s="22">
        <f t="shared" si="103"/>
        <v>0</v>
      </c>
      <c r="O320" s="22">
        <f t="shared" si="104"/>
        <v>0.45833333333333331</v>
      </c>
      <c r="P320" s="22">
        <f t="shared" si="105"/>
        <v>0.45833333333333331</v>
      </c>
      <c r="Q320" s="22">
        <f t="shared" si="106"/>
        <v>0.45833333333333331</v>
      </c>
      <c r="R320" s="23">
        <f t="shared" si="107"/>
        <v>0.45833333333333331</v>
      </c>
      <c r="S320" s="22">
        <f t="shared" si="94"/>
        <v>-4.166666666666663E-2</v>
      </c>
      <c r="T320" s="22">
        <f t="shared" si="97"/>
        <v>0</v>
      </c>
      <c r="U320" s="21">
        <f t="shared" si="100"/>
        <v>2.083333333333337E-2</v>
      </c>
      <c r="V320" s="22">
        <f t="shared" si="98"/>
        <v>2.083333333333337E-2</v>
      </c>
      <c r="W320" s="24">
        <f t="shared" si="108"/>
        <v>2.083333333333337E-2</v>
      </c>
      <c r="X320" s="21">
        <f t="shared" si="109"/>
        <v>2.083333333333337E-2</v>
      </c>
      <c r="Y320" s="21">
        <f t="shared" si="110"/>
        <v>-2.083333333333337E-2</v>
      </c>
      <c r="Z320" s="21">
        <f t="shared" si="111"/>
        <v>2.083333333333337E-2</v>
      </c>
      <c r="AA320" s="25">
        <f t="shared" si="95"/>
        <v>2.083333333333337E-2</v>
      </c>
    </row>
    <row r="321" spans="2:27" ht="15" customHeight="1">
      <c r="B321" s="224"/>
      <c r="C321" s="276"/>
      <c r="D321" s="81">
        <v>44516</v>
      </c>
      <c r="E321" s="66" t="s">
        <v>39</v>
      </c>
      <c r="F321" s="3">
        <v>0.33333333333333331</v>
      </c>
      <c r="G321" s="3">
        <v>0.8125</v>
      </c>
      <c r="H321" s="3">
        <v>0</v>
      </c>
      <c r="I321" s="5"/>
      <c r="J321" s="5">
        <f t="shared" si="101"/>
        <v>0</v>
      </c>
      <c r="K321" s="21">
        <f t="shared" si="102"/>
        <v>0.45833333333333331</v>
      </c>
      <c r="L321" s="22">
        <f t="shared" si="112"/>
        <v>0.45833333333333331</v>
      </c>
      <c r="M321" s="22">
        <f t="shared" si="99"/>
        <v>-4.1666666666666685E-2</v>
      </c>
      <c r="N321" s="22">
        <f t="shared" si="103"/>
        <v>0</v>
      </c>
      <c r="O321" s="22">
        <f t="shared" si="104"/>
        <v>0.45833333333333331</v>
      </c>
      <c r="P321" s="22">
        <f t="shared" si="105"/>
        <v>0.45833333333333331</v>
      </c>
      <c r="Q321" s="22">
        <f t="shared" si="106"/>
        <v>0.45833333333333331</v>
      </c>
      <c r="R321" s="23">
        <f t="shared" si="107"/>
        <v>0.45833333333333331</v>
      </c>
      <c r="S321" s="22">
        <f t="shared" si="94"/>
        <v>-4.166666666666663E-2</v>
      </c>
      <c r="T321" s="22">
        <f t="shared" si="97"/>
        <v>0</v>
      </c>
      <c r="U321" s="21">
        <f t="shared" si="100"/>
        <v>2.083333333333337E-2</v>
      </c>
      <c r="V321" s="22">
        <f t="shared" si="98"/>
        <v>2.083333333333337E-2</v>
      </c>
      <c r="W321" s="24">
        <f t="shared" si="108"/>
        <v>2.083333333333337E-2</v>
      </c>
      <c r="X321" s="21">
        <f t="shared" si="109"/>
        <v>2.083333333333337E-2</v>
      </c>
      <c r="Y321" s="21">
        <f t="shared" si="110"/>
        <v>-2.083333333333337E-2</v>
      </c>
      <c r="Z321" s="21">
        <f t="shared" si="111"/>
        <v>2.083333333333337E-2</v>
      </c>
      <c r="AA321" s="25">
        <f t="shared" si="95"/>
        <v>2.083333333333337E-2</v>
      </c>
    </row>
    <row r="322" spans="2:27" ht="15" customHeight="1">
      <c r="B322" s="224"/>
      <c r="C322" s="276"/>
      <c r="D322" s="81">
        <v>44517</v>
      </c>
      <c r="E322" s="66" t="s">
        <v>39</v>
      </c>
      <c r="F322" s="3">
        <v>0.25</v>
      </c>
      <c r="G322" s="3">
        <v>0.8125</v>
      </c>
      <c r="H322" s="3">
        <v>0</v>
      </c>
      <c r="I322" s="5"/>
      <c r="J322" s="5">
        <f t="shared" si="101"/>
        <v>0</v>
      </c>
      <c r="K322" s="21">
        <f t="shared" si="102"/>
        <v>0.49999999999999994</v>
      </c>
      <c r="L322" s="22">
        <f t="shared" si="112"/>
        <v>0.49999999999999994</v>
      </c>
      <c r="M322" s="22">
        <f t="shared" si="99"/>
        <v>-5.5511151231257827E-17</v>
      </c>
      <c r="N322" s="22">
        <f t="shared" si="103"/>
        <v>0</v>
      </c>
      <c r="O322" s="22">
        <f t="shared" si="104"/>
        <v>0.49999999999999994</v>
      </c>
      <c r="P322" s="22">
        <f t="shared" si="105"/>
        <v>0.49999999999999994</v>
      </c>
      <c r="Q322" s="22">
        <f t="shared" si="106"/>
        <v>0.49999999999999994</v>
      </c>
      <c r="R322" s="23">
        <f t="shared" si="107"/>
        <v>0.49999999999999994</v>
      </c>
      <c r="S322" s="22">
        <f t="shared" si="94"/>
        <v>4.1666666666666685E-2</v>
      </c>
      <c r="T322" s="22">
        <f t="shared" si="97"/>
        <v>4.1666666666666685E-2</v>
      </c>
      <c r="U322" s="21">
        <f t="shared" si="100"/>
        <v>2.083333333333337E-2</v>
      </c>
      <c r="V322" s="22">
        <f t="shared" si="98"/>
        <v>2.083333333333337E-2</v>
      </c>
      <c r="W322" s="24">
        <f t="shared" si="108"/>
        <v>6.2500000000000056E-2</v>
      </c>
      <c r="X322" s="21">
        <f t="shared" si="109"/>
        <v>6.2500000000000056E-2</v>
      </c>
      <c r="Y322" s="21">
        <f t="shared" si="110"/>
        <v>-6.2500000000000056E-2</v>
      </c>
      <c r="Z322" s="21">
        <f t="shared" si="111"/>
        <v>6.2500000000000056E-2</v>
      </c>
      <c r="AA322" s="25">
        <f t="shared" si="95"/>
        <v>6.2500000000000056E-2</v>
      </c>
    </row>
    <row r="323" spans="2:27" ht="15" customHeight="1">
      <c r="B323" s="224"/>
      <c r="C323" s="276"/>
      <c r="D323" s="81">
        <v>44518</v>
      </c>
      <c r="E323" s="66" t="s">
        <v>39</v>
      </c>
      <c r="F323" s="3">
        <v>0.33333333333333331</v>
      </c>
      <c r="G323" s="3">
        <v>0.8125</v>
      </c>
      <c r="H323" s="3">
        <v>0</v>
      </c>
      <c r="I323" s="5"/>
      <c r="J323" s="5">
        <f t="shared" si="101"/>
        <v>0</v>
      </c>
      <c r="K323" s="21">
        <f t="shared" si="102"/>
        <v>0.45833333333333331</v>
      </c>
      <c r="L323" s="22">
        <f t="shared" si="112"/>
        <v>0.45833333333333331</v>
      </c>
      <c r="M323" s="22">
        <f t="shared" si="99"/>
        <v>-4.1666666666666685E-2</v>
      </c>
      <c r="N323" s="22">
        <f t="shared" si="103"/>
        <v>0</v>
      </c>
      <c r="O323" s="22">
        <f t="shared" si="104"/>
        <v>0.45833333333333331</v>
      </c>
      <c r="P323" s="22">
        <f t="shared" si="105"/>
        <v>0.45833333333333331</v>
      </c>
      <c r="Q323" s="22">
        <f t="shared" si="106"/>
        <v>0.45833333333333331</v>
      </c>
      <c r="R323" s="23">
        <f t="shared" si="107"/>
        <v>0.45833333333333331</v>
      </c>
      <c r="S323" s="22">
        <f t="shared" si="94"/>
        <v>-4.166666666666663E-2</v>
      </c>
      <c r="T323" s="22">
        <f t="shared" si="97"/>
        <v>0</v>
      </c>
      <c r="U323" s="21">
        <f t="shared" si="100"/>
        <v>2.083333333333337E-2</v>
      </c>
      <c r="V323" s="22">
        <f t="shared" si="98"/>
        <v>2.083333333333337E-2</v>
      </c>
      <c r="W323" s="24">
        <f t="shared" si="108"/>
        <v>2.083333333333337E-2</v>
      </c>
      <c r="X323" s="21">
        <f t="shared" si="109"/>
        <v>2.083333333333337E-2</v>
      </c>
      <c r="Y323" s="21">
        <f t="shared" si="110"/>
        <v>-2.083333333333337E-2</v>
      </c>
      <c r="Z323" s="21">
        <f t="shared" si="111"/>
        <v>2.083333333333337E-2</v>
      </c>
      <c r="AA323" s="25">
        <f t="shared" si="95"/>
        <v>2.083333333333337E-2</v>
      </c>
    </row>
    <row r="324" spans="2:27" ht="15" customHeight="1">
      <c r="B324" s="224"/>
      <c r="C324" s="276"/>
      <c r="D324" s="81">
        <v>44519</v>
      </c>
      <c r="E324" s="66" t="s">
        <v>39</v>
      </c>
      <c r="F324" s="3">
        <v>0.33333333333333331</v>
      </c>
      <c r="G324" s="3">
        <v>0.8125</v>
      </c>
      <c r="H324" s="3">
        <v>0</v>
      </c>
      <c r="I324" s="5"/>
      <c r="J324" s="5">
        <f t="shared" si="101"/>
        <v>0</v>
      </c>
      <c r="K324" s="21">
        <f t="shared" si="102"/>
        <v>0.45833333333333331</v>
      </c>
      <c r="L324" s="22">
        <f t="shared" si="112"/>
        <v>0.45833333333333331</v>
      </c>
      <c r="M324" s="22">
        <f t="shared" si="99"/>
        <v>-4.1666666666666685E-2</v>
      </c>
      <c r="N324" s="22">
        <f t="shared" si="103"/>
        <v>0</v>
      </c>
      <c r="O324" s="22">
        <f t="shared" si="104"/>
        <v>0.45833333333333331</v>
      </c>
      <c r="P324" s="22">
        <f t="shared" si="105"/>
        <v>0.45833333333333331</v>
      </c>
      <c r="Q324" s="22">
        <f t="shared" si="106"/>
        <v>0.45833333333333331</v>
      </c>
      <c r="R324" s="23">
        <f t="shared" si="107"/>
        <v>0.45833333333333331</v>
      </c>
      <c r="S324" s="22">
        <f t="shared" si="94"/>
        <v>-4.166666666666663E-2</v>
      </c>
      <c r="T324" s="22">
        <f t="shared" si="97"/>
        <v>0</v>
      </c>
      <c r="U324" s="21">
        <f t="shared" si="100"/>
        <v>2.083333333333337E-2</v>
      </c>
      <c r="V324" s="22">
        <f t="shared" si="98"/>
        <v>2.083333333333337E-2</v>
      </c>
      <c r="W324" s="24">
        <f t="shared" si="108"/>
        <v>2.083333333333337E-2</v>
      </c>
      <c r="X324" s="21">
        <f t="shared" si="109"/>
        <v>2.083333333333337E-2</v>
      </c>
      <c r="Y324" s="21">
        <f t="shared" si="110"/>
        <v>-2.083333333333337E-2</v>
      </c>
      <c r="Z324" s="21">
        <f t="shared" si="111"/>
        <v>2.083333333333337E-2</v>
      </c>
      <c r="AA324" s="25">
        <f t="shared" si="95"/>
        <v>2.083333333333337E-2</v>
      </c>
    </row>
    <row r="325" spans="2:27" ht="15" customHeight="1">
      <c r="B325" s="225"/>
      <c r="C325" s="276"/>
      <c r="D325" s="20">
        <v>44520</v>
      </c>
      <c r="E325" s="66" t="s">
        <v>39</v>
      </c>
      <c r="F325" s="3">
        <v>0.33333333333333331</v>
      </c>
      <c r="G325" s="3">
        <v>0.8125</v>
      </c>
      <c r="H325" s="3">
        <v>0</v>
      </c>
      <c r="I325" s="5">
        <f t="shared" si="96"/>
        <v>0.47916666666666669</v>
      </c>
      <c r="J325" s="5">
        <f t="shared" si="101"/>
        <v>0.47916666666666669</v>
      </c>
      <c r="K325" s="21">
        <f t="shared" si="102"/>
        <v>0.45833333333333331</v>
      </c>
      <c r="L325" s="22">
        <f t="shared" si="112"/>
        <v>0.45833333333333331</v>
      </c>
      <c r="M325" s="22">
        <f t="shared" si="99"/>
        <v>-4.1666666666666685E-2</v>
      </c>
      <c r="N325" s="22">
        <f t="shared" si="103"/>
        <v>0</v>
      </c>
      <c r="O325" s="22">
        <f t="shared" si="104"/>
        <v>0.45833333333333331</v>
      </c>
      <c r="P325" s="22">
        <f t="shared" si="105"/>
        <v>-2.083333333333337E-2</v>
      </c>
      <c r="Q325" s="22">
        <f t="shared" si="106"/>
        <v>0</v>
      </c>
      <c r="R325" s="23">
        <f t="shared" si="107"/>
        <v>0</v>
      </c>
      <c r="S325" s="22">
        <f t="shared" si="94"/>
        <v>-4.166666666666663E-2</v>
      </c>
      <c r="T325" s="22">
        <f t="shared" si="97"/>
        <v>0</v>
      </c>
      <c r="U325" s="21">
        <f t="shared" si="100"/>
        <v>2.083333333333337E-2</v>
      </c>
      <c r="V325" s="22">
        <f t="shared" si="98"/>
        <v>2.083333333333337E-2</v>
      </c>
      <c r="W325" s="24">
        <f t="shared" si="108"/>
        <v>2.083333333333337E-2</v>
      </c>
      <c r="X325" s="21">
        <f t="shared" si="109"/>
        <v>2.083333333333337E-2</v>
      </c>
      <c r="Y325" s="21">
        <f t="shared" si="110"/>
        <v>0.45833333333333331</v>
      </c>
      <c r="Z325" s="21">
        <f t="shared" si="111"/>
        <v>0.45833333333333331</v>
      </c>
      <c r="AA325" s="25">
        <f t="shared" si="95"/>
        <v>0.45833333333333331</v>
      </c>
    </row>
    <row r="326" spans="2:27" ht="15" customHeight="1">
      <c r="B326" s="99" t="s">
        <v>9</v>
      </c>
      <c r="C326" s="276"/>
      <c r="D326" s="20">
        <v>44521</v>
      </c>
      <c r="E326" s="66" t="s">
        <v>39</v>
      </c>
      <c r="F326" s="3">
        <v>0.33333333333333331</v>
      </c>
      <c r="G326" s="3">
        <v>0.8125</v>
      </c>
      <c r="H326" s="3">
        <v>0</v>
      </c>
      <c r="I326" s="5">
        <f t="shared" si="96"/>
        <v>0.47916666666666669</v>
      </c>
      <c r="J326" s="5">
        <f t="shared" si="101"/>
        <v>0.47916666666666669</v>
      </c>
      <c r="K326" s="21">
        <f t="shared" si="102"/>
        <v>0.45833333333333331</v>
      </c>
      <c r="L326" s="22">
        <f t="shared" si="112"/>
        <v>0.45833333333333331</v>
      </c>
      <c r="M326" s="22">
        <f t="shared" si="99"/>
        <v>-4.1666666666666685E-2</v>
      </c>
      <c r="N326" s="22">
        <f t="shared" si="103"/>
        <v>0</v>
      </c>
      <c r="O326" s="22">
        <f t="shared" si="104"/>
        <v>0.45833333333333331</v>
      </c>
      <c r="P326" s="22">
        <f t="shared" si="105"/>
        <v>-2.083333333333337E-2</v>
      </c>
      <c r="Q326" s="22">
        <f t="shared" si="106"/>
        <v>0</v>
      </c>
      <c r="R326" s="23">
        <f t="shared" si="107"/>
        <v>0</v>
      </c>
      <c r="S326" s="22">
        <f t="shared" si="94"/>
        <v>-4.166666666666663E-2</v>
      </c>
      <c r="T326" s="22">
        <f t="shared" si="97"/>
        <v>0</v>
      </c>
      <c r="U326" s="21">
        <f t="shared" si="100"/>
        <v>2.083333333333337E-2</v>
      </c>
      <c r="V326" s="22">
        <f t="shared" si="98"/>
        <v>2.083333333333337E-2</v>
      </c>
      <c r="W326" s="24">
        <f t="shared" si="108"/>
        <v>2.083333333333337E-2</v>
      </c>
      <c r="X326" s="21">
        <f t="shared" si="109"/>
        <v>2.083333333333337E-2</v>
      </c>
      <c r="Y326" s="21">
        <f t="shared" si="110"/>
        <v>0.45833333333333331</v>
      </c>
      <c r="Z326" s="21">
        <f t="shared" si="111"/>
        <v>0.45833333333333331</v>
      </c>
      <c r="AA326" s="25">
        <f t="shared" si="95"/>
        <v>0.45833333333333331</v>
      </c>
    </row>
    <row r="327" spans="2:27" ht="15" customHeight="1">
      <c r="B327" s="223">
        <f>SUM(AA306:AA335)</f>
        <v>5.2909722222222211</v>
      </c>
      <c r="C327" s="276"/>
      <c r="D327" s="81">
        <v>44522</v>
      </c>
      <c r="E327" s="66" t="s">
        <v>39</v>
      </c>
      <c r="F327" s="3">
        <v>0.33333333333333331</v>
      </c>
      <c r="G327" s="3">
        <v>0.8125</v>
      </c>
      <c r="H327" s="3">
        <v>0</v>
      </c>
      <c r="I327" s="5"/>
      <c r="J327" s="5">
        <f t="shared" si="101"/>
        <v>0</v>
      </c>
      <c r="K327" s="21">
        <f t="shared" si="102"/>
        <v>0.45833333333333331</v>
      </c>
      <c r="L327" s="22">
        <f t="shared" si="112"/>
        <v>0.45833333333333331</v>
      </c>
      <c r="M327" s="22">
        <f t="shared" si="99"/>
        <v>-4.1666666666666685E-2</v>
      </c>
      <c r="N327" s="22">
        <f t="shared" si="103"/>
        <v>0</v>
      </c>
      <c r="O327" s="22">
        <f t="shared" si="104"/>
        <v>0.45833333333333331</v>
      </c>
      <c r="P327" s="22">
        <f t="shared" si="105"/>
        <v>0.45833333333333331</v>
      </c>
      <c r="Q327" s="22">
        <f t="shared" si="106"/>
        <v>0.45833333333333331</v>
      </c>
      <c r="R327" s="23">
        <f t="shared" si="107"/>
        <v>0.45833333333333331</v>
      </c>
      <c r="S327" s="22">
        <f t="shared" si="94"/>
        <v>-4.166666666666663E-2</v>
      </c>
      <c r="T327" s="22">
        <f t="shared" si="97"/>
        <v>0</v>
      </c>
      <c r="U327" s="21">
        <f t="shared" si="100"/>
        <v>2.083333333333337E-2</v>
      </c>
      <c r="V327" s="22">
        <f t="shared" si="98"/>
        <v>2.083333333333337E-2</v>
      </c>
      <c r="W327" s="24">
        <f t="shared" si="108"/>
        <v>2.083333333333337E-2</v>
      </c>
      <c r="X327" s="21">
        <f t="shared" si="109"/>
        <v>2.083333333333337E-2</v>
      </c>
      <c r="Y327" s="21">
        <f t="shared" si="110"/>
        <v>-2.083333333333337E-2</v>
      </c>
      <c r="Z327" s="21">
        <f t="shared" si="111"/>
        <v>2.083333333333337E-2</v>
      </c>
      <c r="AA327" s="25">
        <f t="shared" si="95"/>
        <v>2.083333333333337E-2</v>
      </c>
    </row>
    <row r="328" spans="2:27" ht="15" customHeight="1">
      <c r="B328" s="224"/>
      <c r="C328" s="276"/>
      <c r="D328" s="81">
        <v>44523</v>
      </c>
      <c r="E328" s="66" t="s">
        <v>39</v>
      </c>
      <c r="F328" s="3">
        <v>0.33333333333333331</v>
      </c>
      <c r="G328" s="3">
        <v>0.8125</v>
      </c>
      <c r="H328" s="3">
        <v>0</v>
      </c>
      <c r="I328" s="5"/>
      <c r="J328" s="5">
        <f t="shared" si="101"/>
        <v>0</v>
      </c>
      <c r="K328" s="21">
        <f t="shared" si="102"/>
        <v>0.45833333333333331</v>
      </c>
      <c r="L328" s="22">
        <f t="shared" si="112"/>
        <v>0.45833333333333331</v>
      </c>
      <c r="M328" s="22">
        <f t="shared" si="99"/>
        <v>-4.1666666666666685E-2</v>
      </c>
      <c r="N328" s="22">
        <f t="shared" si="103"/>
        <v>0</v>
      </c>
      <c r="O328" s="22">
        <f t="shared" si="104"/>
        <v>0.45833333333333331</v>
      </c>
      <c r="P328" s="22">
        <f t="shared" si="105"/>
        <v>0.45833333333333331</v>
      </c>
      <c r="Q328" s="22">
        <f t="shared" si="106"/>
        <v>0.45833333333333331</v>
      </c>
      <c r="R328" s="23">
        <f t="shared" si="107"/>
        <v>0.45833333333333331</v>
      </c>
      <c r="S328" s="22">
        <f t="shared" si="94"/>
        <v>-4.166666666666663E-2</v>
      </c>
      <c r="T328" s="22">
        <f t="shared" si="97"/>
        <v>0</v>
      </c>
      <c r="U328" s="21">
        <f t="shared" si="100"/>
        <v>2.083333333333337E-2</v>
      </c>
      <c r="V328" s="22">
        <f t="shared" si="98"/>
        <v>2.083333333333337E-2</v>
      </c>
      <c r="W328" s="24">
        <f t="shared" si="108"/>
        <v>2.083333333333337E-2</v>
      </c>
      <c r="X328" s="21">
        <f t="shared" si="109"/>
        <v>2.083333333333337E-2</v>
      </c>
      <c r="Y328" s="21">
        <f t="shared" si="110"/>
        <v>-2.083333333333337E-2</v>
      </c>
      <c r="Z328" s="21">
        <f t="shared" si="111"/>
        <v>2.083333333333337E-2</v>
      </c>
      <c r="AA328" s="25">
        <f t="shared" si="95"/>
        <v>2.083333333333337E-2</v>
      </c>
    </row>
    <row r="329" spans="2:27" ht="15" customHeight="1">
      <c r="B329" s="224"/>
      <c r="C329" s="276"/>
      <c r="D329" s="81">
        <v>44524</v>
      </c>
      <c r="E329" s="66" t="s">
        <v>39</v>
      </c>
      <c r="F329" s="3">
        <v>0.25</v>
      </c>
      <c r="G329" s="3">
        <v>0.8125</v>
      </c>
      <c r="H329" s="3">
        <v>0</v>
      </c>
      <c r="I329" s="5"/>
      <c r="J329" s="5">
        <f t="shared" si="101"/>
        <v>0</v>
      </c>
      <c r="K329" s="21">
        <f t="shared" si="102"/>
        <v>0.49999999999999994</v>
      </c>
      <c r="L329" s="22">
        <f t="shared" si="112"/>
        <v>0.49999999999999994</v>
      </c>
      <c r="M329" s="22">
        <f t="shared" si="99"/>
        <v>-5.5511151231257827E-17</v>
      </c>
      <c r="N329" s="22">
        <f t="shared" si="103"/>
        <v>0</v>
      </c>
      <c r="O329" s="22">
        <f t="shared" si="104"/>
        <v>0.49999999999999994</v>
      </c>
      <c r="P329" s="22">
        <f t="shared" si="105"/>
        <v>0.49999999999999994</v>
      </c>
      <c r="Q329" s="22">
        <f t="shared" si="106"/>
        <v>0.49999999999999994</v>
      </c>
      <c r="R329" s="23">
        <f t="shared" si="107"/>
        <v>0.49999999999999994</v>
      </c>
      <c r="S329" s="22">
        <f t="shared" si="94"/>
        <v>4.1666666666666685E-2</v>
      </c>
      <c r="T329" s="22">
        <f t="shared" si="97"/>
        <v>4.1666666666666685E-2</v>
      </c>
      <c r="U329" s="21">
        <f t="shared" si="100"/>
        <v>2.083333333333337E-2</v>
      </c>
      <c r="V329" s="22">
        <f t="shared" si="98"/>
        <v>2.083333333333337E-2</v>
      </c>
      <c r="W329" s="24">
        <f t="shared" si="108"/>
        <v>6.2500000000000056E-2</v>
      </c>
      <c r="X329" s="21">
        <f t="shared" si="109"/>
        <v>6.2500000000000056E-2</v>
      </c>
      <c r="Y329" s="21">
        <f t="shared" si="110"/>
        <v>-6.2500000000000056E-2</v>
      </c>
      <c r="Z329" s="21">
        <f t="shared" si="111"/>
        <v>6.2500000000000056E-2</v>
      </c>
      <c r="AA329" s="25">
        <f t="shared" si="95"/>
        <v>6.2500000000000056E-2</v>
      </c>
    </row>
    <row r="330" spans="2:27" ht="15" customHeight="1">
      <c r="B330" s="224"/>
      <c r="C330" s="276"/>
      <c r="D330" s="81">
        <v>44525</v>
      </c>
      <c r="E330" s="66" t="s">
        <v>39</v>
      </c>
      <c r="F330" s="3">
        <v>0.33333333333333331</v>
      </c>
      <c r="G330" s="3">
        <v>0.8125</v>
      </c>
      <c r="H330" s="3">
        <v>0</v>
      </c>
      <c r="I330" s="5"/>
      <c r="J330" s="5">
        <f t="shared" si="101"/>
        <v>0</v>
      </c>
      <c r="K330" s="21">
        <f t="shared" si="102"/>
        <v>0.45833333333333331</v>
      </c>
      <c r="L330" s="22">
        <f t="shared" si="112"/>
        <v>0.45833333333333331</v>
      </c>
      <c r="M330" s="22">
        <f t="shared" si="99"/>
        <v>-4.1666666666666685E-2</v>
      </c>
      <c r="N330" s="22">
        <f t="shared" si="103"/>
        <v>0</v>
      </c>
      <c r="O330" s="22">
        <f t="shared" si="104"/>
        <v>0.45833333333333331</v>
      </c>
      <c r="P330" s="22">
        <f t="shared" si="105"/>
        <v>0.45833333333333331</v>
      </c>
      <c r="Q330" s="22">
        <f t="shared" si="106"/>
        <v>0.45833333333333331</v>
      </c>
      <c r="R330" s="23">
        <f t="shared" si="107"/>
        <v>0.45833333333333331</v>
      </c>
      <c r="S330" s="22">
        <f t="shared" si="94"/>
        <v>-4.166666666666663E-2</v>
      </c>
      <c r="T330" s="22">
        <f t="shared" si="97"/>
        <v>0</v>
      </c>
      <c r="U330" s="21">
        <f t="shared" si="100"/>
        <v>2.083333333333337E-2</v>
      </c>
      <c r="V330" s="22">
        <f t="shared" si="98"/>
        <v>2.083333333333337E-2</v>
      </c>
      <c r="W330" s="24">
        <f t="shared" si="108"/>
        <v>2.083333333333337E-2</v>
      </c>
      <c r="X330" s="21">
        <f t="shared" si="109"/>
        <v>2.083333333333337E-2</v>
      </c>
      <c r="Y330" s="21">
        <f t="shared" si="110"/>
        <v>-2.083333333333337E-2</v>
      </c>
      <c r="Z330" s="21">
        <f t="shared" si="111"/>
        <v>2.083333333333337E-2</v>
      </c>
      <c r="AA330" s="25">
        <f t="shared" si="95"/>
        <v>2.083333333333337E-2</v>
      </c>
    </row>
    <row r="331" spans="2:27" ht="15" customHeight="1">
      <c r="B331" s="224"/>
      <c r="C331" s="276"/>
      <c r="D331" s="81">
        <v>44526</v>
      </c>
      <c r="E331" s="66" t="s">
        <v>39</v>
      </c>
      <c r="F331" s="3">
        <v>0.33333333333333331</v>
      </c>
      <c r="G331" s="3">
        <v>0.8125</v>
      </c>
      <c r="H331" s="3">
        <v>0</v>
      </c>
      <c r="I331" s="5"/>
      <c r="J331" s="5">
        <f t="shared" si="101"/>
        <v>0</v>
      </c>
      <c r="K331" s="21">
        <f t="shared" si="102"/>
        <v>0.45833333333333331</v>
      </c>
      <c r="L331" s="22">
        <f t="shared" si="112"/>
        <v>0.45833333333333331</v>
      </c>
      <c r="M331" s="22">
        <f t="shared" si="99"/>
        <v>-4.1666666666666685E-2</v>
      </c>
      <c r="N331" s="22">
        <f t="shared" si="103"/>
        <v>0</v>
      </c>
      <c r="O331" s="22">
        <f t="shared" si="104"/>
        <v>0.45833333333333331</v>
      </c>
      <c r="P331" s="22">
        <f t="shared" si="105"/>
        <v>0.45833333333333331</v>
      </c>
      <c r="Q331" s="22">
        <f t="shared" si="106"/>
        <v>0.45833333333333331</v>
      </c>
      <c r="R331" s="23">
        <f t="shared" si="107"/>
        <v>0.45833333333333331</v>
      </c>
      <c r="S331" s="22">
        <f t="shared" si="94"/>
        <v>-4.166666666666663E-2</v>
      </c>
      <c r="T331" s="22">
        <f t="shared" si="97"/>
        <v>0</v>
      </c>
      <c r="U331" s="21">
        <f t="shared" si="100"/>
        <v>2.083333333333337E-2</v>
      </c>
      <c r="V331" s="22">
        <f t="shared" si="98"/>
        <v>2.083333333333337E-2</v>
      </c>
      <c r="W331" s="24">
        <f t="shared" si="108"/>
        <v>2.083333333333337E-2</v>
      </c>
      <c r="X331" s="21">
        <f t="shared" si="109"/>
        <v>2.083333333333337E-2</v>
      </c>
      <c r="Y331" s="21">
        <f t="shared" si="110"/>
        <v>-2.083333333333337E-2</v>
      </c>
      <c r="Z331" s="21">
        <f t="shared" si="111"/>
        <v>2.083333333333337E-2</v>
      </c>
      <c r="AA331" s="25">
        <f t="shared" si="95"/>
        <v>2.083333333333337E-2</v>
      </c>
    </row>
    <row r="332" spans="2:27" ht="15" customHeight="1">
      <c r="B332" s="224"/>
      <c r="C332" s="276"/>
      <c r="D332" s="20">
        <v>44527</v>
      </c>
      <c r="E332" s="66" t="s">
        <v>39</v>
      </c>
      <c r="F332" s="3">
        <v>0.33333333333333331</v>
      </c>
      <c r="G332" s="3">
        <v>0.8125</v>
      </c>
      <c r="H332" s="3">
        <v>0</v>
      </c>
      <c r="I332" s="5">
        <f t="shared" si="96"/>
        <v>0.47916666666666669</v>
      </c>
      <c r="J332" s="5">
        <f t="shared" si="101"/>
        <v>0.47916666666666669</v>
      </c>
      <c r="K332" s="21">
        <f t="shared" si="102"/>
        <v>0.45833333333333331</v>
      </c>
      <c r="L332" s="22">
        <f t="shared" si="112"/>
        <v>0.45833333333333331</v>
      </c>
      <c r="M332" s="22">
        <f t="shared" si="99"/>
        <v>-4.1666666666666685E-2</v>
      </c>
      <c r="N332" s="22">
        <f t="shared" si="103"/>
        <v>0</v>
      </c>
      <c r="O332" s="22">
        <f t="shared" si="104"/>
        <v>0.45833333333333331</v>
      </c>
      <c r="P332" s="22">
        <f t="shared" si="105"/>
        <v>-2.083333333333337E-2</v>
      </c>
      <c r="Q332" s="22">
        <f t="shared" si="106"/>
        <v>0</v>
      </c>
      <c r="R332" s="23">
        <f t="shared" si="107"/>
        <v>0</v>
      </c>
      <c r="S332" s="22">
        <f t="shared" si="94"/>
        <v>-4.166666666666663E-2</v>
      </c>
      <c r="T332" s="22">
        <f t="shared" si="97"/>
        <v>0</v>
      </c>
      <c r="U332" s="21">
        <f t="shared" si="100"/>
        <v>2.083333333333337E-2</v>
      </c>
      <c r="V332" s="22">
        <f t="shared" si="98"/>
        <v>2.083333333333337E-2</v>
      </c>
      <c r="W332" s="24">
        <f t="shared" si="108"/>
        <v>2.083333333333337E-2</v>
      </c>
      <c r="X332" s="21">
        <f t="shared" si="109"/>
        <v>2.083333333333337E-2</v>
      </c>
      <c r="Y332" s="21">
        <f t="shared" si="110"/>
        <v>0.45833333333333331</v>
      </c>
      <c r="Z332" s="21">
        <f t="shared" si="111"/>
        <v>0.45833333333333331</v>
      </c>
      <c r="AA332" s="25">
        <f t="shared" si="95"/>
        <v>0.45833333333333331</v>
      </c>
    </row>
    <row r="333" spans="2:27" ht="15" customHeight="1">
      <c r="B333" s="224"/>
      <c r="C333" s="276"/>
      <c r="D333" s="20">
        <v>44528</v>
      </c>
      <c r="E333" s="66" t="s">
        <v>39</v>
      </c>
      <c r="F333" s="3">
        <v>0.33333333333333331</v>
      </c>
      <c r="G333" s="3">
        <v>0.8125</v>
      </c>
      <c r="H333" s="3">
        <v>0</v>
      </c>
      <c r="I333" s="5">
        <f t="shared" si="96"/>
        <v>0.47916666666666669</v>
      </c>
      <c r="J333" s="5">
        <f t="shared" si="101"/>
        <v>0.47916666666666669</v>
      </c>
      <c r="K333" s="21">
        <f t="shared" si="102"/>
        <v>0.45833333333333331</v>
      </c>
      <c r="L333" s="22">
        <f t="shared" si="112"/>
        <v>0.45833333333333331</v>
      </c>
      <c r="M333" s="22">
        <f t="shared" si="99"/>
        <v>-4.1666666666666685E-2</v>
      </c>
      <c r="N333" s="22">
        <f t="shared" si="103"/>
        <v>0</v>
      </c>
      <c r="O333" s="22">
        <f t="shared" si="104"/>
        <v>0.45833333333333331</v>
      </c>
      <c r="P333" s="22">
        <f t="shared" si="105"/>
        <v>-2.083333333333337E-2</v>
      </c>
      <c r="Q333" s="22">
        <f t="shared" si="106"/>
        <v>0</v>
      </c>
      <c r="R333" s="23">
        <f t="shared" si="107"/>
        <v>0</v>
      </c>
      <c r="S333" s="22">
        <f t="shared" si="94"/>
        <v>-4.166666666666663E-2</v>
      </c>
      <c r="T333" s="22">
        <f t="shared" si="97"/>
        <v>0</v>
      </c>
      <c r="U333" s="21">
        <f t="shared" si="100"/>
        <v>2.083333333333337E-2</v>
      </c>
      <c r="V333" s="22">
        <f t="shared" si="98"/>
        <v>2.083333333333337E-2</v>
      </c>
      <c r="W333" s="24">
        <f t="shared" si="108"/>
        <v>2.083333333333337E-2</v>
      </c>
      <c r="X333" s="21">
        <f t="shared" si="109"/>
        <v>2.083333333333337E-2</v>
      </c>
      <c r="Y333" s="21">
        <f t="shared" si="110"/>
        <v>0.45833333333333331</v>
      </c>
      <c r="Z333" s="21">
        <f t="shared" si="111"/>
        <v>0.45833333333333331</v>
      </c>
      <c r="AA333" s="25">
        <f t="shared" si="95"/>
        <v>0.45833333333333331</v>
      </c>
    </row>
    <row r="334" spans="2:27" ht="15" customHeight="1">
      <c r="B334" s="224"/>
      <c r="C334" s="276"/>
      <c r="D334" s="81">
        <v>44529</v>
      </c>
      <c r="E334" s="66" t="s">
        <v>40</v>
      </c>
      <c r="F334" s="3">
        <v>0.33333333333333331</v>
      </c>
      <c r="G334" s="3">
        <v>0.8125</v>
      </c>
      <c r="H334" s="3">
        <v>0</v>
      </c>
      <c r="I334" s="5"/>
      <c r="J334" s="5">
        <f t="shared" si="101"/>
        <v>0</v>
      </c>
      <c r="K334" s="21">
        <f t="shared" si="102"/>
        <v>0.45833333333333331</v>
      </c>
      <c r="L334" s="22">
        <f t="shared" si="112"/>
        <v>0.45833333333333331</v>
      </c>
      <c r="M334" s="22">
        <f t="shared" si="99"/>
        <v>-4.1666666666666685E-2</v>
      </c>
      <c r="N334" s="22">
        <f t="shared" si="103"/>
        <v>0</v>
      </c>
      <c r="O334" s="22">
        <f t="shared" si="104"/>
        <v>0.45833333333333331</v>
      </c>
      <c r="P334" s="22">
        <f t="shared" si="105"/>
        <v>0.45833333333333331</v>
      </c>
      <c r="Q334" s="22">
        <f t="shared" si="106"/>
        <v>0.45833333333333331</v>
      </c>
      <c r="R334" s="23">
        <f t="shared" si="107"/>
        <v>0</v>
      </c>
      <c r="S334" s="22">
        <f t="shared" si="94"/>
        <v>-4.166666666666663E-2</v>
      </c>
      <c r="T334" s="22">
        <f t="shared" si="97"/>
        <v>0</v>
      </c>
      <c r="U334" s="21">
        <f t="shared" si="100"/>
        <v>2.083333333333337E-2</v>
      </c>
      <c r="V334" s="22">
        <f t="shared" si="98"/>
        <v>2.083333333333337E-2</v>
      </c>
      <c r="W334" s="24">
        <f t="shared" si="108"/>
        <v>2.083333333333337E-2</v>
      </c>
      <c r="X334" s="21">
        <f t="shared" si="109"/>
        <v>2.083333333333337E-2</v>
      </c>
      <c r="Y334" s="21">
        <f t="shared" si="110"/>
        <v>-2.083333333333337E-2</v>
      </c>
      <c r="Z334" s="21">
        <f t="shared" si="111"/>
        <v>2.083333333333337E-2</v>
      </c>
      <c r="AA334" s="25">
        <f t="shared" si="95"/>
        <v>0</v>
      </c>
    </row>
    <row r="335" spans="2:27" ht="15" customHeight="1" thickBot="1">
      <c r="B335" s="226"/>
      <c r="C335" s="277"/>
      <c r="D335" s="82">
        <v>44530</v>
      </c>
      <c r="E335" s="67" t="s">
        <v>39</v>
      </c>
      <c r="F335" s="4">
        <v>0.75</v>
      </c>
      <c r="G335" s="4">
        <v>0.99930555555555556</v>
      </c>
      <c r="H335" s="4">
        <v>0</v>
      </c>
      <c r="I335" s="8"/>
      <c r="J335" s="8">
        <f t="shared" si="101"/>
        <v>0</v>
      </c>
      <c r="K335" s="30">
        <f t="shared" si="102"/>
        <v>4.166666666666663E-2</v>
      </c>
      <c r="L335" s="31">
        <f t="shared" si="112"/>
        <v>4.166666666666663E-2</v>
      </c>
      <c r="M335" s="31">
        <f t="shared" si="99"/>
        <v>-0.45833333333333337</v>
      </c>
      <c r="N335" s="31">
        <f t="shared" si="103"/>
        <v>0</v>
      </c>
      <c r="O335" s="31">
        <f t="shared" si="104"/>
        <v>4.166666666666663E-2</v>
      </c>
      <c r="P335" s="31">
        <f t="shared" si="105"/>
        <v>4.166666666666663E-2</v>
      </c>
      <c r="Q335" s="31">
        <f t="shared" si="106"/>
        <v>4.166666666666663E-2</v>
      </c>
      <c r="R335" s="32">
        <f t="shared" si="107"/>
        <v>4.166666666666663E-2</v>
      </c>
      <c r="S335" s="31">
        <f t="shared" si="94"/>
        <v>-0.45833333333333331</v>
      </c>
      <c r="T335" s="31">
        <f t="shared" si="97"/>
        <v>0</v>
      </c>
      <c r="U335" s="30">
        <f t="shared" si="100"/>
        <v>0.20763888888888893</v>
      </c>
      <c r="V335" s="31">
        <f t="shared" si="98"/>
        <v>0.20763888888888893</v>
      </c>
      <c r="W335" s="33">
        <f t="shared" si="108"/>
        <v>0.20763888888888893</v>
      </c>
      <c r="X335" s="30">
        <f t="shared" si="109"/>
        <v>0.20763888888888893</v>
      </c>
      <c r="Y335" s="30">
        <f t="shared" si="110"/>
        <v>-0.20763888888888893</v>
      </c>
      <c r="Z335" s="30">
        <f t="shared" si="111"/>
        <v>0.20763888888888893</v>
      </c>
      <c r="AA335" s="34">
        <f t="shared" si="95"/>
        <v>0.20763888888888893</v>
      </c>
    </row>
    <row r="336" spans="2:27" ht="15" customHeight="1" thickBot="1">
      <c r="B336" s="98" t="s">
        <v>10</v>
      </c>
      <c r="C336" s="275" t="s">
        <v>30</v>
      </c>
      <c r="D336" s="80">
        <v>44531</v>
      </c>
      <c r="E336" s="51" t="s">
        <v>39</v>
      </c>
      <c r="F336" s="4">
        <v>0.75</v>
      </c>
      <c r="G336" s="4">
        <v>0.99930555555555556</v>
      </c>
      <c r="H336" s="6">
        <v>0</v>
      </c>
      <c r="I336" s="7"/>
      <c r="J336" s="7">
        <f t="shared" si="101"/>
        <v>0</v>
      </c>
      <c r="K336" s="15">
        <f t="shared" si="102"/>
        <v>4.166666666666663E-2</v>
      </c>
      <c r="L336" s="16">
        <f t="shared" si="112"/>
        <v>4.166666666666663E-2</v>
      </c>
      <c r="M336" s="16">
        <f t="shared" si="99"/>
        <v>-0.45833333333333337</v>
      </c>
      <c r="N336" s="16">
        <f t="shared" si="103"/>
        <v>0</v>
      </c>
      <c r="O336" s="16">
        <f t="shared" si="104"/>
        <v>4.166666666666663E-2</v>
      </c>
      <c r="P336" s="16">
        <f t="shared" si="105"/>
        <v>4.166666666666663E-2</v>
      </c>
      <c r="Q336" s="16">
        <f t="shared" si="106"/>
        <v>4.166666666666663E-2</v>
      </c>
      <c r="R336" s="17">
        <f t="shared" si="107"/>
        <v>4.166666666666663E-2</v>
      </c>
      <c r="S336" s="16">
        <f t="shared" ref="S336:S366" si="113">($AB$5-F336)</f>
        <v>-0.45833333333333331</v>
      </c>
      <c r="T336" s="16">
        <f t="shared" si="97"/>
        <v>0</v>
      </c>
      <c r="U336" s="15">
        <f t="shared" si="100"/>
        <v>0.20763888888888893</v>
      </c>
      <c r="V336" s="16">
        <f t="shared" si="98"/>
        <v>0.20763888888888893</v>
      </c>
      <c r="W336" s="18">
        <f t="shared" si="108"/>
        <v>0.20763888888888893</v>
      </c>
      <c r="X336" s="15">
        <f t="shared" si="109"/>
        <v>0.20763888888888893</v>
      </c>
      <c r="Y336" s="15">
        <f t="shared" si="110"/>
        <v>-0.20763888888888893</v>
      </c>
      <c r="Z336" s="15">
        <f t="shared" si="111"/>
        <v>0.20763888888888893</v>
      </c>
      <c r="AA336" s="19">
        <f t="shared" si="95"/>
        <v>0.20763888888888893</v>
      </c>
    </row>
    <row r="337" spans="1:27" ht="15" customHeight="1">
      <c r="B337" s="223">
        <f>SUM(R336:R366)</f>
        <v>8.9791666666666661</v>
      </c>
      <c r="C337" s="276"/>
      <c r="D337" s="81">
        <v>44532</v>
      </c>
      <c r="E337" s="66" t="s">
        <v>39</v>
      </c>
      <c r="F337" s="3">
        <v>6.9444444444444447E-4</v>
      </c>
      <c r="G337" s="3">
        <v>0.4375</v>
      </c>
      <c r="H337" s="3">
        <v>0</v>
      </c>
      <c r="I337" s="5"/>
      <c r="J337" s="5">
        <f t="shared" si="101"/>
        <v>0</v>
      </c>
      <c r="K337" s="21">
        <f t="shared" si="102"/>
        <v>0.14583333333333331</v>
      </c>
      <c r="L337" s="22">
        <f t="shared" si="112"/>
        <v>0.14583333333333331</v>
      </c>
      <c r="M337" s="22">
        <f t="shared" si="99"/>
        <v>-0.35416666666666669</v>
      </c>
      <c r="N337" s="22">
        <f t="shared" si="103"/>
        <v>0</v>
      </c>
      <c r="O337" s="22">
        <f t="shared" si="104"/>
        <v>0.14583333333333331</v>
      </c>
      <c r="P337" s="22">
        <f t="shared" si="105"/>
        <v>0.14583333333333331</v>
      </c>
      <c r="Q337" s="22">
        <f t="shared" si="106"/>
        <v>0.14583333333333331</v>
      </c>
      <c r="R337" s="23">
        <f t="shared" si="107"/>
        <v>0.14583333333333331</v>
      </c>
      <c r="S337" s="22">
        <f t="shared" si="113"/>
        <v>0.29097222222222224</v>
      </c>
      <c r="T337" s="22">
        <f t="shared" si="97"/>
        <v>0.29097222222222224</v>
      </c>
      <c r="U337" s="21">
        <f t="shared" si="100"/>
        <v>-0.35416666666666663</v>
      </c>
      <c r="V337" s="22">
        <f>IF(U337&lt;0,0,U337)</f>
        <v>0</v>
      </c>
      <c r="W337" s="24">
        <f t="shared" si="108"/>
        <v>0.29097222222222224</v>
      </c>
      <c r="X337" s="21">
        <f t="shared" si="109"/>
        <v>0.29097222222222224</v>
      </c>
      <c r="Y337" s="21">
        <f t="shared" si="110"/>
        <v>-0.29097222222222224</v>
      </c>
      <c r="Z337" s="21">
        <f t="shared" si="111"/>
        <v>0.29097222222222224</v>
      </c>
      <c r="AA337" s="25">
        <f t="shared" si="95"/>
        <v>0.29097222222222224</v>
      </c>
    </row>
    <row r="338" spans="1:27" ht="15" customHeight="1">
      <c r="B338" s="224"/>
      <c r="C338" s="276"/>
      <c r="D338" s="81">
        <v>44533</v>
      </c>
      <c r="E338" s="66" t="s">
        <v>39</v>
      </c>
      <c r="F338" s="3">
        <v>0.33333333333333331</v>
      </c>
      <c r="G338" s="3">
        <v>0.8125</v>
      </c>
      <c r="H338" s="3">
        <v>0</v>
      </c>
      <c r="I338" s="5"/>
      <c r="J338" s="5">
        <f t="shared" si="101"/>
        <v>0</v>
      </c>
      <c r="K338" s="21">
        <f t="shared" si="102"/>
        <v>0.45833333333333331</v>
      </c>
      <c r="L338" s="22">
        <f t="shared" si="112"/>
        <v>0.45833333333333331</v>
      </c>
      <c r="M338" s="22">
        <f t="shared" si="99"/>
        <v>-4.1666666666666685E-2</v>
      </c>
      <c r="N338" s="22">
        <f t="shared" si="103"/>
        <v>0</v>
      </c>
      <c r="O338" s="22">
        <f t="shared" si="104"/>
        <v>0.45833333333333331</v>
      </c>
      <c r="P338" s="22">
        <f t="shared" si="105"/>
        <v>0.45833333333333331</v>
      </c>
      <c r="Q338" s="22">
        <f t="shared" si="106"/>
        <v>0.45833333333333331</v>
      </c>
      <c r="R338" s="23">
        <f t="shared" si="107"/>
        <v>0.45833333333333331</v>
      </c>
      <c r="S338" s="22">
        <f t="shared" si="113"/>
        <v>-4.166666666666663E-2</v>
      </c>
      <c r="T338" s="22">
        <f t="shared" si="97"/>
        <v>0</v>
      </c>
      <c r="U338" s="21">
        <f t="shared" si="100"/>
        <v>2.083333333333337E-2</v>
      </c>
      <c r="V338" s="22">
        <f t="shared" si="98"/>
        <v>2.083333333333337E-2</v>
      </c>
      <c r="W338" s="24">
        <f t="shared" si="108"/>
        <v>2.083333333333337E-2</v>
      </c>
      <c r="X338" s="21">
        <f t="shared" si="109"/>
        <v>2.083333333333337E-2</v>
      </c>
      <c r="Y338" s="21">
        <f t="shared" si="110"/>
        <v>-2.083333333333337E-2</v>
      </c>
      <c r="Z338" s="21">
        <f t="shared" si="111"/>
        <v>2.083333333333337E-2</v>
      </c>
      <c r="AA338" s="25">
        <f t="shared" si="95"/>
        <v>2.083333333333337E-2</v>
      </c>
    </row>
    <row r="339" spans="1:27" ht="15" customHeight="1">
      <c r="B339" s="224"/>
      <c r="C339" s="276"/>
      <c r="D339" s="20">
        <v>44534</v>
      </c>
      <c r="E339" s="66" t="s">
        <v>39</v>
      </c>
      <c r="F339" s="3">
        <v>0.33333333333333331</v>
      </c>
      <c r="G339" s="3">
        <v>0.8125</v>
      </c>
      <c r="H339" s="3">
        <v>0</v>
      </c>
      <c r="I339" s="5">
        <f t="shared" si="96"/>
        <v>0.47916666666666669</v>
      </c>
      <c r="J339" s="5">
        <f t="shared" si="101"/>
        <v>0.47916666666666669</v>
      </c>
      <c r="K339" s="21">
        <f t="shared" si="102"/>
        <v>0.45833333333333331</v>
      </c>
      <c r="L339" s="22">
        <f t="shared" si="112"/>
        <v>0.45833333333333331</v>
      </c>
      <c r="M339" s="22">
        <f t="shared" si="99"/>
        <v>-4.1666666666666685E-2</v>
      </c>
      <c r="N339" s="22">
        <f t="shared" si="103"/>
        <v>0</v>
      </c>
      <c r="O339" s="22">
        <f t="shared" si="104"/>
        <v>0.45833333333333331</v>
      </c>
      <c r="P339" s="22">
        <f t="shared" si="105"/>
        <v>-2.083333333333337E-2</v>
      </c>
      <c r="Q339" s="22">
        <f t="shared" si="106"/>
        <v>0</v>
      </c>
      <c r="R339" s="23">
        <f t="shared" si="107"/>
        <v>0</v>
      </c>
      <c r="S339" s="22">
        <f t="shared" si="113"/>
        <v>-4.166666666666663E-2</v>
      </c>
      <c r="T339" s="22">
        <f t="shared" si="97"/>
        <v>0</v>
      </c>
      <c r="U339" s="21">
        <f t="shared" si="100"/>
        <v>2.083333333333337E-2</v>
      </c>
      <c r="V339" s="22">
        <f t="shared" si="98"/>
        <v>2.083333333333337E-2</v>
      </c>
      <c r="W339" s="24">
        <f t="shared" si="108"/>
        <v>2.083333333333337E-2</v>
      </c>
      <c r="X339" s="21">
        <f t="shared" si="109"/>
        <v>2.083333333333337E-2</v>
      </c>
      <c r="Y339" s="21">
        <f t="shared" si="110"/>
        <v>0.45833333333333331</v>
      </c>
      <c r="Z339" s="21">
        <f t="shared" si="111"/>
        <v>0.45833333333333331</v>
      </c>
      <c r="AA339" s="25">
        <f t="shared" si="95"/>
        <v>0.45833333333333331</v>
      </c>
    </row>
    <row r="340" spans="1:27" ht="15" customHeight="1">
      <c r="A340" s="78"/>
      <c r="B340" s="224"/>
      <c r="C340" s="276"/>
      <c r="D340" s="20">
        <v>44535</v>
      </c>
      <c r="E340" s="66" t="s">
        <v>40</v>
      </c>
      <c r="F340" s="3">
        <v>0.33333333333333331</v>
      </c>
      <c r="G340" s="3">
        <v>0.8125</v>
      </c>
      <c r="H340" s="3">
        <v>0</v>
      </c>
      <c r="I340" s="5">
        <f t="shared" si="96"/>
        <v>0.47916666666666669</v>
      </c>
      <c r="J340" s="5">
        <f t="shared" si="101"/>
        <v>0.47916666666666669</v>
      </c>
      <c r="K340" s="21">
        <f t="shared" si="102"/>
        <v>0.45833333333333331</v>
      </c>
      <c r="L340" s="22">
        <f t="shared" si="112"/>
        <v>0.45833333333333331</v>
      </c>
      <c r="M340" s="22">
        <f t="shared" si="99"/>
        <v>-4.1666666666666685E-2</v>
      </c>
      <c r="N340" s="22">
        <f t="shared" si="103"/>
        <v>0</v>
      </c>
      <c r="O340" s="22">
        <f t="shared" si="104"/>
        <v>0.45833333333333331</v>
      </c>
      <c r="P340" s="22">
        <f t="shared" si="105"/>
        <v>-2.083333333333337E-2</v>
      </c>
      <c r="Q340" s="22">
        <f t="shared" si="106"/>
        <v>0</v>
      </c>
      <c r="R340" s="23">
        <f t="shared" si="107"/>
        <v>0</v>
      </c>
      <c r="S340" s="22">
        <f t="shared" si="113"/>
        <v>-4.166666666666663E-2</v>
      </c>
      <c r="T340" s="22">
        <f t="shared" si="97"/>
        <v>0</v>
      </c>
      <c r="U340" s="21">
        <f t="shared" si="100"/>
        <v>2.083333333333337E-2</v>
      </c>
      <c r="V340" s="22">
        <f t="shared" si="98"/>
        <v>2.083333333333337E-2</v>
      </c>
      <c r="W340" s="24">
        <f t="shared" si="108"/>
        <v>2.083333333333337E-2</v>
      </c>
      <c r="X340" s="21">
        <f t="shared" si="109"/>
        <v>2.083333333333337E-2</v>
      </c>
      <c r="Y340" s="21">
        <f t="shared" si="110"/>
        <v>0.45833333333333331</v>
      </c>
      <c r="Z340" s="21">
        <f t="shared" si="111"/>
        <v>0.45833333333333331</v>
      </c>
      <c r="AA340" s="25">
        <f t="shared" si="95"/>
        <v>0</v>
      </c>
    </row>
    <row r="341" spans="1:27" ht="15" customHeight="1">
      <c r="A341" s="79"/>
      <c r="B341" s="224"/>
      <c r="C341" s="276"/>
      <c r="D341" s="81">
        <v>44536</v>
      </c>
      <c r="E341" s="66" t="s">
        <v>40</v>
      </c>
      <c r="F341" s="3">
        <v>0.33333333333333331</v>
      </c>
      <c r="G341" s="3">
        <v>0.8125</v>
      </c>
      <c r="H341" s="3">
        <v>0</v>
      </c>
      <c r="I341" s="5"/>
      <c r="J341" s="5">
        <f t="shared" si="101"/>
        <v>0</v>
      </c>
      <c r="K341" s="21">
        <f t="shared" si="102"/>
        <v>0.45833333333333331</v>
      </c>
      <c r="L341" s="22">
        <f t="shared" si="112"/>
        <v>0.45833333333333331</v>
      </c>
      <c r="M341" s="22">
        <f t="shared" si="99"/>
        <v>-4.1666666666666685E-2</v>
      </c>
      <c r="N341" s="22">
        <f t="shared" si="103"/>
        <v>0</v>
      </c>
      <c r="O341" s="22">
        <f t="shared" si="104"/>
        <v>0.45833333333333331</v>
      </c>
      <c r="P341" s="22">
        <f t="shared" si="105"/>
        <v>0.45833333333333331</v>
      </c>
      <c r="Q341" s="22">
        <f t="shared" si="106"/>
        <v>0.45833333333333331</v>
      </c>
      <c r="R341" s="23">
        <f t="shared" si="107"/>
        <v>0</v>
      </c>
      <c r="S341" s="22">
        <f t="shared" si="113"/>
        <v>-4.166666666666663E-2</v>
      </c>
      <c r="T341" s="22">
        <f t="shared" si="97"/>
        <v>0</v>
      </c>
      <c r="U341" s="21">
        <f t="shared" si="100"/>
        <v>2.083333333333337E-2</v>
      </c>
      <c r="V341" s="22">
        <f t="shared" si="98"/>
        <v>2.083333333333337E-2</v>
      </c>
      <c r="W341" s="24">
        <f t="shared" si="108"/>
        <v>2.083333333333337E-2</v>
      </c>
      <c r="X341" s="21">
        <f t="shared" si="109"/>
        <v>2.083333333333337E-2</v>
      </c>
      <c r="Y341" s="21">
        <f t="shared" si="110"/>
        <v>-2.083333333333337E-2</v>
      </c>
      <c r="Z341" s="21">
        <f t="shared" si="111"/>
        <v>2.083333333333337E-2</v>
      </c>
      <c r="AA341" s="25">
        <f t="shared" si="95"/>
        <v>0</v>
      </c>
    </row>
    <row r="342" spans="1:27" ht="15" customHeight="1">
      <c r="A342" s="79"/>
      <c r="B342" s="224"/>
      <c r="C342" s="276"/>
      <c r="D342" s="81">
        <v>44537</v>
      </c>
      <c r="E342" s="66" t="s">
        <v>39</v>
      </c>
      <c r="F342" s="3">
        <v>0.33333333333333331</v>
      </c>
      <c r="G342" s="3">
        <v>0.8125</v>
      </c>
      <c r="H342" s="3">
        <v>0</v>
      </c>
      <c r="I342" s="5"/>
      <c r="J342" s="5">
        <f t="shared" si="101"/>
        <v>0</v>
      </c>
      <c r="K342" s="21">
        <f t="shared" si="102"/>
        <v>0.45833333333333331</v>
      </c>
      <c r="L342" s="22">
        <f t="shared" si="112"/>
        <v>0.45833333333333331</v>
      </c>
      <c r="M342" s="22">
        <f t="shared" si="99"/>
        <v>-4.1666666666666685E-2</v>
      </c>
      <c r="N342" s="22">
        <f t="shared" si="103"/>
        <v>0</v>
      </c>
      <c r="O342" s="22">
        <f t="shared" si="104"/>
        <v>0.45833333333333331</v>
      </c>
      <c r="P342" s="22">
        <f t="shared" si="105"/>
        <v>0.45833333333333331</v>
      </c>
      <c r="Q342" s="22">
        <f t="shared" si="106"/>
        <v>0.45833333333333331</v>
      </c>
      <c r="R342" s="23">
        <f t="shared" si="107"/>
        <v>0.45833333333333331</v>
      </c>
      <c r="S342" s="22">
        <f t="shared" si="113"/>
        <v>-4.166666666666663E-2</v>
      </c>
      <c r="T342" s="22">
        <f t="shared" si="97"/>
        <v>0</v>
      </c>
      <c r="U342" s="21">
        <f t="shared" si="100"/>
        <v>2.083333333333337E-2</v>
      </c>
      <c r="V342" s="22">
        <f t="shared" si="98"/>
        <v>2.083333333333337E-2</v>
      </c>
      <c r="W342" s="24">
        <f t="shared" si="108"/>
        <v>2.083333333333337E-2</v>
      </c>
      <c r="X342" s="21">
        <f t="shared" si="109"/>
        <v>2.083333333333337E-2</v>
      </c>
      <c r="Y342" s="21">
        <f t="shared" si="110"/>
        <v>-2.083333333333337E-2</v>
      </c>
      <c r="Z342" s="21">
        <f t="shared" si="111"/>
        <v>2.083333333333337E-2</v>
      </c>
      <c r="AA342" s="25">
        <f t="shared" si="95"/>
        <v>2.083333333333337E-2</v>
      </c>
    </row>
    <row r="343" spans="1:27" ht="15" customHeight="1">
      <c r="B343" s="224"/>
      <c r="C343" s="276"/>
      <c r="D343" s="81">
        <v>44538</v>
      </c>
      <c r="E343" s="66" t="s">
        <v>39</v>
      </c>
      <c r="F343" s="3">
        <v>0.33333333333333331</v>
      </c>
      <c r="G343" s="3">
        <v>0.8125</v>
      </c>
      <c r="H343" s="3">
        <v>0</v>
      </c>
      <c r="I343" s="5"/>
      <c r="J343" s="5">
        <f t="shared" si="101"/>
        <v>0</v>
      </c>
      <c r="K343" s="21">
        <f t="shared" si="102"/>
        <v>0.45833333333333331</v>
      </c>
      <c r="L343" s="22">
        <f t="shared" si="112"/>
        <v>0.45833333333333331</v>
      </c>
      <c r="M343" s="22">
        <f t="shared" si="99"/>
        <v>-4.1666666666666685E-2</v>
      </c>
      <c r="N343" s="22">
        <f t="shared" si="103"/>
        <v>0</v>
      </c>
      <c r="O343" s="22">
        <f t="shared" si="104"/>
        <v>0.45833333333333331</v>
      </c>
      <c r="P343" s="22">
        <f t="shared" si="105"/>
        <v>0.45833333333333331</v>
      </c>
      <c r="Q343" s="22">
        <f t="shared" si="106"/>
        <v>0.45833333333333331</v>
      </c>
      <c r="R343" s="23">
        <f t="shared" si="107"/>
        <v>0.45833333333333331</v>
      </c>
      <c r="S343" s="22">
        <f t="shared" si="113"/>
        <v>-4.166666666666663E-2</v>
      </c>
      <c r="T343" s="22">
        <f t="shared" si="97"/>
        <v>0</v>
      </c>
      <c r="U343" s="21">
        <f t="shared" si="100"/>
        <v>2.083333333333337E-2</v>
      </c>
      <c r="V343" s="22">
        <f t="shared" si="98"/>
        <v>2.083333333333337E-2</v>
      </c>
      <c r="W343" s="24">
        <f t="shared" si="108"/>
        <v>2.083333333333337E-2</v>
      </c>
      <c r="X343" s="21">
        <f t="shared" si="109"/>
        <v>2.083333333333337E-2</v>
      </c>
      <c r="Y343" s="21">
        <f t="shared" si="110"/>
        <v>-2.083333333333337E-2</v>
      </c>
      <c r="Z343" s="21">
        <f t="shared" si="111"/>
        <v>2.083333333333337E-2</v>
      </c>
      <c r="AA343" s="25">
        <f t="shared" si="95"/>
        <v>2.083333333333337E-2</v>
      </c>
    </row>
    <row r="344" spans="1:27" ht="15" customHeight="1">
      <c r="B344" s="224"/>
      <c r="C344" s="276"/>
      <c r="D344" s="81">
        <v>44539</v>
      </c>
      <c r="E344" s="66" t="s">
        <v>39</v>
      </c>
      <c r="F344" s="3">
        <v>0.25</v>
      </c>
      <c r="G344" s="3">
        <v>0.8125</v>
      </c>
      <c r="H344" s="3">
        <v>0</v>
      </c>
      <c r="I344" s="5"/>
      <c r="J344" s="5">
        <f t="shared" si="101"/>
        <v>0</v>
      </c>
      <c r="K344" s="21">
        <f t="shared" si="102"/>
        <v>0.49999999999999994</v>
      </c>
      <c r="L344" s="22">
        <f t="shared" si="112"/>
        <v>0.49999999999999994</v>
      </c>
      <c r="M344" s="22">
        <f t="shared" si="99"/>
        <v>-5.5511151231257827E-17</v>
      </c>
      <c r="N344" s="22">
        <f t="shared" si="103"/>
        <v>0</v>
      </c>
      <c r="O344" s="22">
        <f t="shared" si="104"/>
        <v>0.49999999999999994</v>
      </c>
      <c r="P344" s="22">
        <f t="shared" si="105"/>
        <v>0.49999999999999994</v>
      </c>
      <c r="Q344" s="22">
        <f t="shared" si="106"/>
        <v>0.49999999999999994</v>
      </c>
      <c r="R344" s="23">
        <f t="shared" si="107"/>
        <v>0.49999999999999994</v>
      </c>
      <c r="S344" s="22">
        <f t="shared" si="113"/>
        <v>4.1666666666666685E-2</v>
      </c>
      <c r="T344" s="22">
        <f t="shared" si="97"/>
        <v>4.1666666666666685E-2</v>
      </c>
      <c r="U344" s="21">
        <f t="shared" si="100"/>
        <v>2.083333333333337E-2</v>
      </c>
      <c r="V344" s="22">
        <f t="shared" si="98"/>
        <v>2.083333333333337E-2</v>
      </c>
      <c r="W344" s="24">
        <f t="shared" si="108"/>
        <v>6.2500000000000056E-2</v>
      </c>
      <c r="X344" s="21">
        <f t="shared" si="109"/>
        <v>6.2500000000000056E-2</v>
      </c>
      <c r="Y344" s="21">
        <f t="shared" si="110"/>
        <v>-6.2500000000000056E-2</v>
      </c>
      <c r="Z344" s="21">
        <f t="shared" si="111"/>
        <v>6.2500000000000056E-2</v>
      </c>
      <c r="AA344" s="25">
        <f t="shared" si="95"/>
        <v>6.2500000000000056E-2</v>
      </c>
    </row>
    <row r="345" spans="1:27" ht="15" customHeight="1">
      <c r="B345" s="224"/>
      <c r="C345" s="276"/>
      <c r="D345" s="81">
        <v>44540</v>
      </c>
      <c r="E345" s="66" t="s">
        <v>39</v>
      </c>
      <c r="F345" s="3">
        <v>0.33333333333333331</v>
      </c>
      <c r="G345" s="3">
        <v>0.8125</v>
      </c>
      <c r="H345" s="3">
        <v>0</v>
      </c>
      <c r="I345" s="5"/>
      <c r="J345" s="5">
        <f t="shared" si="101"/>
        <v>0</v>
      </c>
      <c r="K345" s="21">
        <f t="shared" si="102"/>
        <v>0.45833333333333331</v>
      </c>
      <c r="L345" s="22">
        <f t="shared" si="112"/>
        <v>0.45833333333333331</v>
      </c>
      <c r="M345" s="22">
        <f t="shared" si="99"/>
        <v>-4.1666666666666685E-2</v>
      </c>
      <c r="N345" s="22">
        <f t="shared" si="103"/>
        <v>0</v>
      </c>
      <c r="O345" s="22">
        <f t="shared" si="104"/>
        <v>0.45833333333333331</v>
      </c>
      <c r="P345" s="22">
        <f t="shared" si="105"/>
        <v>0.45833333333333331</v>
      </c>
      <c r="Q345" s="22">
        <f t="shared" si="106"/>
        <v>0.45833333333333331</v>
      </c>
      <c r="R345" s="23">
        <f t="shared" si="107"/>
        <v>0.45833333333333331</v>
      </c>
      <c r="S345" s="22">
        <f t="shared" si="113"/>
        <v>-4.166666666666663E-2</v>
      </c>
      <c r="T345" s="22">
        <f t="shared" si="97"/>
        <v>0</v>
      </c>
      <c r="U345" s="21">
        <f t="shared" si="100"/>
        <v>2.083333333333337E-2</v>
      </c>
      <c r="V345" s="22">
        <f t="shared" si="98"/>
        <v>2.083333333333337E-2</v>
      </c>
      <c r="W345" s="24">
        <f t="shared" si="108"/>
        <v>2.083333333333337E-2</v>
      </c>
      <c r="X345" s="21">
        <f t="shared" si="109"/>
        <v>2.083333333333337E-2</v>
      </c>
      <c r="Y345" s="21">
        <f t="shared" si="110"/>
        <v>-2.083333333333337E-2</v>
      </c>
      <c r="Z345" s="21">
        <f t="shared" si="111"/>
        <v>2.083333333333337E-2</v>
      </c>
      <c r="AA345" s="25">
        <f t="shared" si="95"/>
        <v>2.083333333333337E-2</v>
      </c>
    </row>
    <row r="346" spans="1:27" ht="15" customHeight="1">
      <c r="B346" s="224"/>
      <c r="C346" s="276"/>
      <c r="D346" s="20">
        <v>44541</v>
      </c>
      <c r="E346" s="66" t="s">
        <v>39</v>
      </c>
      <c r="F346" s="3">
        <v>0.25</v>
      </c>
      <c r="G346" s="3">
        <v>0.8125</v>
      </c>
      <c r="H346" s="3">
        <v>0</v>
      </c>
      <c r="I346" s="5">
        <f t="shared" si="96"/>
        <v>0.5625</v>
      </c>
      <c r="J346" s="5">
        <f t="shared" si="101"/>
        <v>0.5625</v>
      </c>
      <c r="K346" s="21">
        <f t="shared" si="102"/>
        <v>0.49999999999999994</v>
      </c>
      <c r="L346" s="22">
        <f t="shared" si="112"/>
        <v>0.49999999999999994</v>
      </c>
      <c r="M346" s="22">
        <f t="shared" si="99"/>
        <v>-5.5511151231257827E-17</v>
      </c>
      <c r="N346" s="22">
        <f t="shared" si="103"/>
        <v>0</v>
      </c>
      <c r="O346" s="22">
        <f t="shared" si="104"/>
        <v>0.49999999999999994</v>
      </c>
      <c r="P346" s="22">
        <f t="shared" si="105"/>
        <v>-6.2500000000000056E-2</v>
      </c>
      <c r="Q346" s="22">
        <f t="shared" si="106"/>
        <v>0</v>
      </c>
      <c r="R346" s="23">
        <f t="shared" si="107"/>
        <v>0</v>
      </c>
      <c r="S346" s="22">
        <f t="shared" si="113"/>
        <v>4.1666666666666685E-2</v>
      </c>
      <c r="T346" s="22">
        <f t="shared" si="97"/>
        <v>4.1666666666666685E-2</v>
      </c>
      <c r="U346" s="21">
        <f t="shared" si="100"/>
        <v>2.083333333333337E-2</v>
      </c>
      <c r="V346" s="22">
        <f t="shared" si="98"/>
        <v>2.083333333333337E-2</v>
      </c>
      <c r="W346" s="24">
        <f t="shared" si="108"/>
        <v>6.2500000000000056E-2</v>
      </c>
      <c r="X346" s="21">
        <f t="shared" si="109"/>
        <v>6.2500000000000056E-2</v>
      </c>
      <c r="Y346" s="21">
        <f t="shared" si="110"/>
        <v>0.49999999999999994</v>
      </c>
      <c r="Z346" s="21">
        <f t="shared" si="111"/>
        <v>0.49999999999999994</v>
      </c>
      <c r="AA346" s="25">
        <f t="shared" si="95"/>
        <v>0.49999999999999994</v>
      </c>
    </row>
    <row r="347" spans="1:27" ht="15" customHeight="1">
      <c r="B347" s="224"/>
      <c r="C347" s="276"/>
      <c r="D347" s="20">
        <v>44542</v>
      </c>
      <c r="E347" s="66" t="s">
        <v>39</v>
      </c>
      <c r="F347" s="3">
        <v>0.375</v>
      </c>
      <c r="G347" s="3">
        <v>0.8125</v>
      </c>
      <c r="H347" s="3">
        <v>0</v>
      </c>
      <c r="I347" s="5">
        <f t="shared" si="96"/>
        <v>0.4375</v>
      </c>
      <c r="J347" s="5">
        <f t="shared" si="101"/>
        <v>0.4375</v>
      </c>
      <c r="K347" s="21">
        <f t="shared" si="102"/>
        <v>0.41666666666666663</v>
      </c>
      <c r="L347" s="22">
        <f t="shared" si="112"/>
        <v>0.41666666666666663</v>
      </c>
      <c r="M347" s="22">
        <f t="shared" si="99"/>
        <v>-8.333333333333337E-2</v>
      </c>
      <c r="N347" s="22">
        <f t="shared" si="103"/>
        <v>0</v>
      </c>
      <c r="O347" s="22">
        <f t="shared" si="104"/>
        <v>0.41666666666666663</v>
      </c>
      <c r="P347" s="22">
        <f t="shared" si="105"/>
        <v>-2.083333333333337E-2</v>
      </c>
      <c r="Q347" s="22">
        <f t="shared" si="106"/>
        <v>0</v>
      </c>
      <c r="R347" s="23">
        <f t="shared" si="107"/>
        <v>0</v>
      </c>
      <c r="S347" s="22">
        <f t="shared" si="113"/>
        <v>-8.3333333333333315E-2</v>
      </c>
      <c r="T347" s="22">
        <f t="shared" si="97"/>
        <v>0</v>
      </c>
      <c r="U347" s="21">
        <f t="shared" si="100"/>
        <v>2.083333333333337E-2</v>
      </c>
      <c r="V347" s="22">
        <f t="shared" si="98"/>
        <v>2.083333333333337E-2</v>
      </c>
      <c r="W347" s="24">
        <f t="shared" si="108"/>
        <v>2.083333333333337E-2</v>
      </c>
      <c r="X347" s="21">
        <f t="shared" si="109"/>
        <v>2.083333333333337E-2</v>
      </c>
      <c r="Y347" s="21">
        <f t="shared" si="110"/>
        <v>0.41666666666666663</v>
      </c>
      <c r="Z347" s="21">
        <f t="shared" si="111"/>
        <v>0.41666666666666663</v>
      </c>
      <c r="AA347" s="25">
        <f t="shared" si="95"/>
        <v>0.41666666666666663</v>
      </c>
    </row>
    <row r="348" spans="1:27" ht="15" customHeight="1">
      <c r="B348" s="224"/>
      <c r="C348" s="276"/>
      <c r="D348" s="81">
        <v>44543</v>
      </c>
      <c r="E348" s="66" t="s">
        <v>39</v>
      </c>
      <c r="F348" s="3">
        <v>0.33333333333333331</v>
      </c>
      <c r="G348" s="3">
        <v>0.8125</v>
      </c>
      <c r="H348" s="3">
        <v>0</v>
      </c>
      <c r="I348" s="5"/>
      <c r="J348" s="5">
        <f t="shared" si="101"/>
        <v>0</v>
      </c>
      <c r="K348" s="21">
        <f t="shared" si="102"/>
        <v>0.45833333333333331</v>
      </c>
      <c r="L348" s="22">
        <f t="shared" si="112"/>
        <v>0.45833333333333331</v>
      </c>
      <c r="M348" s="22">
        <f t="shared" si="99"/>
        <v>-4.1666666666666685E-2</v>
      </c>
      <c r="N348" s="22">
        <f t="shared" si="103"/>
        <v>0</v>
      </c>
      <c r="O348" s="22">
        <f t="shared" si="104"/>
        <v>0.45833333333333331</v>
      </c>
      <c r="P348" s="22">
        <f t="shared" si="105"/>
        <v>0.45833333333333331</v>
      </c>
      <c r="Q348" s="22">
        <f t="shared" si="106"/>
        <v>0.45833333333333331</v>
      </c>
      <c r="R348" s="23">
        <f t="shared" si="107"/>
        <v>0.45833333333333331</v>
      </c>
      <c r="S348" s="22">
        <f t="shared" si="113"/>
        <v>-4.166666666666663E-2</v>
      </c>
      <c r="T348" s="22">
        <f t="shared" si="97"/>
        <v>0</v>
      </c>
      <c r="U348" s="21">
        <f t="shared" si="100"/>
        <v>2.083333333333337E-2</v>
      </c>
      <c r="V348" s="22">
        <f t="shared" si="98"/>
        <v>2.083333333333337E-2</v>
      </c>
      <c r="W348" s="24">
        <f t="shared" si="108"/>
        <v>2.083333333333337E-2</v>
      </c>
      <c r="X348" s="21">
        <f t="shared" si="109"/>
        <v>2.083333333333337E-2</v>
      </c>
      <c r="Y348" s="21">
        <f t="shared" si="110"/>
        <v>-2.083333333333337E-2</v>
      </c>
      <c r="Z348" s="21">
        <f t="shared" si="111"/>
        <v>2.083333333333337E-2</v>
      </c>
      <c r="AA348" s="25">
        <f t="shared" si="95"/>
        <v>2.083333333333337E-2</v>
      </c>
    </row>
    <row r="349" spans="1:27" ht="15" customHeight="1">
      <c r="B349" s="224"/>
      <c r="C349" s="276"/>
      <c r="D349" s="81">
        <v>44544</v>
      </c>
      <c r="E349" s="66" t="s">
        <v>39</v>
      </c>
      <c r="F349" s="3">
        <v>0.33333333333333331</v>
      </c>
      <c r="G349" s="3">
        <v>0.8125</v>
      </c>
      <c r="H349" s="3">
        <v>0</v>
      </c>
      <c r="I349" s="5"/>
      <c r="J349" s="5">
        <f t="shared" si="101"/>
        <v>0</v>
      </c>
      <c r="K349" s="21">
        <f t="shared" si="102"/>
        <v>0.45833333333333331</v>
      </c>
      <c r="L349" s="22">
        <f t="shared" si="112"/>
        <v>0.45833333333333331</v>
      </c>
      <c r="M349" s="22">
        <f t="shared" si="99"/>
        <v>-4.1666666666666685E-2</v>
      </c>
      <c r="N349" s="22">
        <f t="shared" si="103"/>
        <v>0</v>
      </c>
      <c r="O349" s="22">
        <f t="shared" si="104"/>
        <v>0.45833333333333331</v>
      </c>
      <c r="P349" s="22">
        <f t="shared" si="105"/>
        <v>0.45833333333333331</v>
      </c>
      <c r="Q349" s="22">
        <f t="shared" si="106"/>
        <v>0.45833333333333331</v>
      </c>
      <c r="R349" s="23">
        <f t="shared" si="107"/>
        <v>0.45833333333333331</v>
      </c>
      <c r="S349" s="22">
        <f t="shared" si="113"/>
        <v>-4.166666666666663E-2</v>
      </c>
      <c r="T349" s="22">
        <f t="shared" si="97"/>
        <v>0</v>
      </c>
      <c r="U349" s="21">
        <f t="shared" si="100"/>
        <v>2.083333333333337E-2</v>
      </c>
      <c r="V349" s="22">
        <f t="shared" si="98"/>
        <v>2.083333333333337E-2</v>
      </c>
      <c r="W349" s="24">
        <f t="shared" si="108"/>
        <v>2.083333333333337E-2</v>
      </c>
      <c r="X349" s="21">
        <f t="shared" si="109"/>
        <v>2.083333333333337E-2</v>
      </c>
      <c r="Y349" s="21">
        <f t="shared" si="110"/>
        <v>-2.083333333333337E-2</v>
      </c>
      <c r="Z349" s="21">
        <f t="shared" si="111"/>
        <v>2.083333333333337E-2</v>
      </c>
      <c r="AA349" s="25">
        <f t="shared" si="95"/>
        <v>2.083333333333337E-2</v>
      </c>
    </row>
    <row r="350" spans="1:27" ht="15" customHeight="1">
      <c r="B350" s="224"/>
      <c r="C350" s="276"/>
      <c r="D350" s="81">
        <v>44545</v>
      </c>
      <c r="E350" s="66" t="s">
        <v>39</v>
      </c>
      <c r="F350" s="3">
        <v>0.20833333333333334</v>
      </c>
      <c r="G350" s="3">
        <v>0.8125</v>
      </c>
      <c r="H350" s="3">
        <v>0</v>
      </c>
      <c r="I350" s="5"/>
      <c r="J350" s="5">
        <f t="shared" si="101"/>
        <v>0</v>
      </c>
      <c r="K350" s="21">
        <f t="shared" si="102"/>
        <v>0.49999999999999989</v>
      </c>
      <c r="L350" s="22">
        <f t="shared" si="112"/>
        <v>0.49999999999999989</v>
      </c>
      <c r="M350" s="22">
        <f t="shared" si="99"/>
        <v>-1.1102230246251565E-16</v>
      </c>
      <c r="N350" s="22">
        <f t="shared" si="103"/>
        <v>0</v>
      </c>
      <c r="O350" s="22">
        <f t="shared" si="104"/>
        <v>0.49999999999999989</v>
      </c>
      <c r="P350" s="22">
        <f t="shared" si="105"/>
        <v>0.49999999999999989</v>
      </c>
      <c r="Q350" s="22">
        <f t="shared" si="106"/>
        <v>0.49999999999999989</v>
      </c>
      <c r="R350" s="23">
        <f t="shared" si="107"/>
        <v>0.49999999999999989</v>
      </c>
      <c r="S350" s="22">
        <f t="shared" si="113"/>
        <v>8.3333333333333343E-2</v>
      </c>
      <c r="T350" s="22">
        <f t="shared" si="97"/>
        <v>8.3333333333333343E-2</v>
      </c>
      <c r="U350" s="21">
        <f t="shared" si="100"/>
        <v>2.083333333333337E-2</v>
      </c>
      <c r="V350" s="22">
        <f t="shared" si="98"/>
        <v>2.083333333333337E-2</v>
      </c>
      <c r="W350" s="24">
        <f t="shared" si="108"/>
        <v>0.10416666666666671</v>
      </c>
      <c r="X350" s="21">
        <f t="shared" si="109"/>
        <v>0.10416666666666671</v>
      </c>
      <c r="Y350" s="21">
        <f t="shared" si="110"/>
        <v>-0.10416666666666671</v>
      </c>
      <c r="Z350" s="21">
        <f t="shared" si="111"/>
        <v>0.10416666666666671</v>
      </c>
      <c r="AA350" s="25">
        <f t="shared" si="95"/>
        <v>0.10416666666666671</v>
      </c>
    </row>
    <row r="351" spans="1:27" ht="15" customHeight="1">
      <c r="B351" s="224"/>
      <c r="C351" s="276"/>
      <c r="D351" s="81">
        <v>44546</v>
      </c>
      <c r="E351" s="66" t="s">
        <v>39</v>
      </c>
      <c r="F351" s="3">
        <v>0.33333333333333331</v>
      </c>
      <c r="G351" s="3">
        <v>0.8125</v>
      </c>
      <c r="H351" s="3">
        <v>0</v>
      </c>
      <c r="I351" s="5"/>
      <c r="J351" s="5">
        <f t="shared" si="101"/>
        <v>0</v>
      </c>
      <c r="K351" s="21">
        <f t="shared" si="102"/>
        <v>0.45833333333333331</v>
      </c>
      <c r="L351" s="22">
        <f t="shared" si="112"/>
        <v>0.45833333333333331</v>
      </c>
      <c r="M351" s="22">
        <f t="shared" si="99"/>
        <v>-4.1666666666666685E-2</v>
      </c>
      <c r="N351" s="22">
        <f t="shared" si="103"/>
        <v>0</v>
      </c>
      <c r="O351" s="22">
        <f t="shared" si="104"/>
        <v>0.45833333333333331</v>
      </c>
      <c r="P351" s="22">
        <f t="shared" si="105"/>
        <v>0.45833333333333331</v>
      </c>
      <c r="Q351" s="22">
        <f t="shared" si="106"/>
        <v>0.45833333333333331</v>
      </c>
      <c r="R351" s="23">
        <f t="shared" si="107"/>
        <v>0.45833333333333331</v>
      </c>
      <c r="S351" s="22">
        <f t="shared" si="113"/>
        <v>-4.166666666666663E-2</v>
      </c>
      <c r="T351" s="22">
        <f t="shared" si="97"/>
        <v>0</v>
      </c>
      <c r="U351" s="21">
        <f t="shared" si="100"/>
        <v>2.083333333333337E-2</v>
      </c>
      <c r="V351" s="22">
        <f t="shared" si="98"/>
        <v>2.083333333333337E-2</v>
      </c>
      <c r="W351" s="24">
        <f t="shared" si="108"/>
        <v>2.083333333333337E-2</v>
      </c>
      <c r="X351" s="21">
        <f t="shared" si="109"/>
        <v>2.083333333333337E-2</v>
      </c>
      <c r="Y351" s="21">
        <f t="shared" si="110"/>
        <v>-2.083333333333337E-2</v>
      </c>
      <c r="Z351" s="21">
        <f t="shared" si="111"/>
        <v>2.083333333333337E-2</v>
      </c>
      <c r="AA351" s="25">
        <f t="shared" si="95"/>
        <v>2.083333333333337E-2</v>
      </c>
    </row>
    <row r="352" spans="1:27" ht="15" customHeight="1">
      <c r="B352" s="225"/>
      <c r="C352" s="276"/>
      <c r="D352" s="81">
        <v>44547</v>
      </c>
      <c r="E352" s="66" t="s">
        <v>39</v>
      </c>
      <c r="F352" s="3">
        <v>0.33333333333333331</v>
      </c>
      <c r="G352" s="3">
        <v>0.8125</v>
      </c>
      <c r="H352" s="3">
        <v>0</v>
      </c>
      <c r="I352" s="5"/>
      <c r="J352" s="5">
        <f t="shared" si="101"/>
        <v>0</v>
      </c>
      <c r="K352" s="21">
        <f t="shared" si="102"/>
        <v>0.45833333333333331</v>
      </c>
      <c r="L352" s="22">
        <f t="shared" si="112"/>
        <v>0.45833333333333331</v>
      </c>
      <c r="M352" s="22">
        <f t="shared" si="99"/>
        <v>-4.1666666666666685E-2</v>
      </c>
      <c r="N352" s="22">
        <f t="shared" si="103"/>
        <v>0</v>
      </c>
      <c r="O352" s="22">
        <f t="shared" si="104"/>
        <v>0.45833333333333331</v>
      </c>
      <c r="P352" s="22">
        <f t="shared" si="105"/>
        <v>0.45833333333333331</v>
      </c>
      <c r="Q352" s="22">
        <f t="shared" si="106"/>
        <v>0.45833333333333331</v>
      </c>
      <c r="R352" s="23">
        <f t="shared" si="107"/>
        <v>0.45833333333333331</v>
      </c>
      <c r="S352" s="22">
        <f t="shared" si="113"/>
        <v>-4.166666666666663E-2</v>
      </c>
      <c r="T352" s="22">
        <f t="shared" si="97"/>
        <v>0</v>
      </c>
      <c r="U352" s="21">
        <f t="shared" si="100"/>
        <v>2.083333333333337E-2</v>
      </c>
      <c r="V352" s="22">
        <f t="shared" si="98"/>
        <v>2.083333333333337E-2</v>
      </c>
      <c r="W352" s="24">
        <f t="shared" si="108"/>
        <v>2.083333333333337E-2</v>
      </c>
      <c r="X352" s="21">
        <f t="shared" si="109"/>
        <v>2.083333333333337E-2</v>
      </c>
      <c r="Y352" s="21">
        <f t="shared" si="110"/>
        <v>-2.083333333333337E-2</v>
      </c>
      <c r="Z352" s="21">
        <f t="shared" si="111"/>
        <v>2.083333333333337E-2</v>
      </c>
      <c r="AA352" s="25">
        <f t="shared" si="95"/>
        <v>2.083333333333337E-2</v>
      </c>
    </row>
    <row r="353" spans="2:27" ht="15" customHeight="1">
      <c r="B353" s="99" t="s">
        <v>9</v>
      </c>
      <c r="C353" s="276"/>
      <c r="D353" s="20">
        <v>44548</v>
      </c>
      <c r="E353" s="66" t="s">
        <v>39</v>
      </c>
      <c r="F353" s="3">
        <v>0.25</v>
      </c>
      <c r="G353" s="3">
        <v>0.8125</v>
      </c>
      <c r="H353" s="3">
        <v>0</v>
      </c>
      <c r="I353" s="5">
        <f t="shared" ref="I353:I361" si="114">(O353+X353)</f>
        <v>0.5625</v>
      </c>
      <c r="J353" s="5">
        <f t="shared" si="101"/>
        <v>0.5625</v>
      </c>
      <c r="K353" s="21">
        <f t="shared" si="102"/>
        <v>0.49999999999999994</v>
      </c>
      <c r="L353" s="22">
        <f t="shared" si="112"/>
        <v>0.49999999999999994</v>
      </c>
      <c r="M353" s="22">
        <f t="shared" si="99"/>
        <v>-5.5511151231257827E-17</v>
      </c>
      <c r="N353" s="22">
        <f t="shared" si="103"/>
        <v>0</v>
      </c>
      <c r="O353" s="22">
        <f t="shared" si="104"/>
        <v>0.49999999999999994</v>
      </c>
      <c r="P353" s="22">
        <f t="shared" si="105"/>
        <v>-6.2500000000000056E-2</v>
      </c>
      <c r="Q353" s="22">
        <f t="shared" si="106"/>
        <v>0</v>
      </c>
      <c r="R353" s="23">
        <f t="shared" si="107"/>
        <v>0</v>
      </c>
      <c r="S353" s="22">
        <f t="shared" si="113"/>
        <v>4.1666666666666685E-2</v>
      </c>
      <c r="T353" s="22">
        <f t="shared" si="97"/>
        <v>4.1666666666666685E-2</v>
      </c>
      <c r="U353" s="21">
        <f t="shared" si="100"/>
        <v>2.083333333333337E-2</v>
      </c>
      <c r="V353" s="22">
        <f t="shared" si="98"/>
        <v>2.083333333333337E-2</v>
      </c>
      <c r="W353" s="24">
        <f t="shared" si="108"/>
        <v>6.2500000000000056E-2</v>
      </c>
      <c r="X353" s="21">
        <f t="shared" si="109"/>
        <v>6.2500000000000056E-2</v>
      </c>
      <c r="Y353" s="21">
        <f t="shared" si="110"/>
        <v>0.49999999999999994</v>
      </c>
      <c r="Z353" s="21">
        <f t="shared" si="111"/>
        <v>0.49999999999999994</v>
      </c>
      <c r="AA353" s="25">
        <f t="shared" ref="AA353:AA366" si="115">IF(E353=$AC$7,Z353,0)</f>
        <v>0.49999999999999994</v>
      </c>
    </row>
    <row r="354" spans="2:27" ht="15" customHeight="1">
      <c r="B354" s="223">
        <f>SUM(AA336:AA366)</f>
        <v>4.3111111111111109</v>
      </c>
      <c r="C354" s="276"/>
      <c r="D354" s="20">
        <v>44549</v>
      </c>
      <c r="E354" s="66" t="s">
        <v>39</v>
      </c>
      <c r="F354" s="3">
        <v>0.33333333333333331</v>
      </c>
      <c r="G354" s="3">
        <v>0.8125</v>
      </c>
      <c r="H354" s="3">
        <v>0</v>
      </c>
      <c r="I354" s="5">
        <f t="shared" si="114"/>
        <v>0.47916666666666669</v>
      </c>
      <c r="J354" s="5">
        <f t="shared" si="101"/>
        <v>0.47916666666666669</v>
      </c>
      <c r="K354" s="21">
        <f t="shared" si="102"/>
        <v>0.45833333333333331</v>
      </c>
      <c r="L354" s="22">
        <f t="shared" si="112"/>
        <v>0.45833333333333331</v>
      </c>
      <c r="M354" s="22">
        <f t="shared" si="99"/>
        <v>-4.1666666666666685E-2</v>
      </c>
      <c r="N354" s="22">
        <f t="shared" si="103"/>
        <v>0</v>
      </c>
      <c r="O354" s="22">
        <f t="shared" si="104"/>
        <v>0.45833333333333331</v>
      </c>
      <c r="P354" s="22">
        <f t="shared" si="105"/>
        <v>-2.083333333333337E-2</v>
      </c>
      <c r="Q354" s="22">
        <f t="shared" si="106"/>
        <v>0</v>
      </c>
      <c r="R354" s="23">
        <f t="shared" si="107"/>
        <v>0</v>
      </c>
      <c r="S354" s="22">
        <f t="shared" si="113"/>
        <v>-4.166666666666663E-2</v>
      </c>
      <c r="T354" s="22">
        <f t="shared" si="97"/>
        <v>0</v>
      </c>
      <c r="U354" s="21">
        <f t="shared" si="100"/>
        <v>2.083333333333337E-2</v>
      </c>
      <c r="V354" s="22">
        <f t="shared" si="98"/>
        <v>2.083333333333337E-2</v>
      </c>
      <c r="W354" s="24">
        <f t="shared" si="108"/>
        <v>2.083333333333337E-2</v>
      </c>
      <c r="X354" s="21">
        <f t="shared" si="109"/>
        <v>2.083333333333337E-2</v>
      </c>
      <c r="Y354" s="21">
        <f t="shared" si="110"/>
        <v>0.45833333333333331</v>
      </c>
      <c r="Z354" s="21">
        <f t="shared" si="111"/>
        <v>0.45833333333333331</v>
      </c>
      <c r="AA354" s="25">
        <f t="shared" si="115"/>
        <v>0.45833333333333331</v>
      </c>
    </row>
    <row r="355" spans="2:27" ht="15" customHeight="1">
      <c r="B355" s="224"/>
      <c r="C355" s="276"/>
      <c r="D355" s="81">
        <v>44550</v>
      </c>
      <c r="E355" s="66" t="s">
        <v>39</v>
      </c>
      <c r="F355" s="3">
        <v>0.33333333333333331</v>
      </c>
      <c r="G355" s="3">
        <v>0.8125</v>
      </c>
      <c r="H355" s="3">
        <v>0</v>
      </c>
      <c r="I355" s="5"/>
      <c r="J355" s="5">
        <f t="shared" si="101"/>
        <v>0</v>
      </c>
      <c r="K355" s="21">
        <f t="shared" si="102"/>
        <v>0.45833333333333331</v>
      </c>
      <c r="L355" s="22">
        <f t="shared" si="112"/>
        <v>0.45833333333333331</v>
      </c>
      <c r="M355" s="22">
        <f t="shared" si="99"/>
        <v>-4.1666666666666685E-2</v>
      </c>
      <c r="N355" s="22">
        <f t="shared" si="103"/>
        <v>0</v>
      </c>
      <c r="O355" s="22">
        <f t="shared" si="104"/>
        <v>0.45833333333333331</v>
      </c>
      <c r="P355" s="22">
        <f t="shared" si="105"/>
        <v>0.45833333333333331</v>
      </c>
      <c r="Q355" s="22">
        <f t="shared" si="106"/>
        <v>0.45833333333333331</v>
      </c>
      <c r="R355" s="23">
        <f t="shared" si="107"/>
        <v>0.45833333333333331</v>
      </c>
      <c r="S355" s="22">
        <f t="shared" si="113"/>
        <v>-4.166666666666663E-2</v>
      </c>
      <c r="T355" s="22">
        <f t="shared" ref="T355:T366" si="116">IF(S355&lt;0,0,S355)</f>
        <v>0</v>
      </c>
      <c r="U355" s="21">
        <f t="shared" si="100"/>
        <v>2.083333333333337E-2</v>
      </c>
      <c r="V355" s="22">
        <f t="shared" ref="V355:V366" si="117">IF(U355&lt;0,0,U355)</f>
        <v>2.083333333333337E-2</v>
      </c>
      <c r="W355" s="24">
        <f t="shared" si="108"/>
        <v>2.083333333333337E-2</v>
      </c>
      <c r="X355" s="21">
        <f t="shared" si="109"/>
        <v>2.083333333333337E-2</v>
      </c>
      <c r="Y355" s="21">
        <f t="shared" si="110"/>
        <v>-2.083333333333337E-2</v>
      </c>
      <c r="Z355" s="21">
        <f t="shared" si="111"/>
        <v>2.083333333333337E-2</v>
      </c>
      <c r="AA355" s="25">
        <f t="shared" si="115"/>
        <v>2.083333333333337E-2</v>
      </c>
    </row>
    <row r="356" spans="2:27" ht="15" customHeight="1">
      <c r="B356" s="224"/>
      <c r="C356" s="276"/>
      <c r="D356" s="81">
        <v>44551</v>
      </c>
      <c r="E356" s="66" t="s">
        <v>39</v>
      </c>
      <c r="F356" s="3">
        <v>0.33333333333333331</v>
      </c>
      <c r="G356" s="3">
        <v>0.8125</v>
      </c>
      <c r="H356" s="3">
        <v>0</v>
      </c>
      <c r="I356" s="5"/>
      <c r="J356" s="5">
        <f t="shared" si="101"/>
        <v>0</v>
      </c>
      <c r="K356" s="21">
        <f t="shared" si="102"/>
        <v>0.45833333333333331</v>
      </c>
      <c r="L356" s="22">
        <f t="shared" si="112"/>
        <v>0.45833333333333331</v>
      </c>
      <c r="M356" s="22">
        <f t="shared" si="99"/>
        <v>-4.1666666666666685E-2</v>
      </c>
      <c r="N356" s="22">
        <f t="shared" si="103"/>
        <v>0</v>
      </c>
      <c r="O356" s="22">
        <f t="shared" si="104"/>
        <v>0.45833333333333331</v>
      </c>
      <c r="P356" s="22">
        <f t="shared" si="105"/>
        <v>0.45833333333333331</v>
      </c>
      <c r="Q356" s="22">
        <f t="shared" si="106"/>
        <v>0.45833333333333331</v>
      </c>
      <c r="R356" s="23">
        <f t="shared" si="107"/>
        <v>0.45833333333333331</v>
      </c>
      <c r="S356" s="22">
        <f t="shared" si="113"/>
        <v>-4.166666666666663E-2</v>
      </c>
      <c r="T356" s="22">
        <f t="shared" si="116"/>
        <v>0</v>
      </c>
      <c r="U356" s="21">
        <f t="shared" si="100"/>
        <v>2.083333333333337E-2</v>
      </c>
      <c r="V356" s="22">
        <f t="shared" si="117"/>
        <v>2.083333333333337E-2</v>
      </c>
      <c r="W356" s="24">
        <f t="shared" si="108"/>
        <v>2.083333333333337E-2</v>
      </c>
      <c r="X356" s="21">
        <f t="shared" si="109"/>
        <v>2.083333333333337E-2</v>
      </c>
      <c r="Y356" s="21">
        <f t="shared" si="110"/>
        <v>-2.083333333333337E-2</v>
      </c>
      <c r="Z356" s="21">
        <f t="shared" si="111"/>
        <v>2.083333333333337E-2</v>
      </c>
      <c r="AA356" s="25">
        <f t="shared" si="115"/>
        <v>2.083333333333337E-2</v>
      </c>
    </row>
    <row r="357" spans="2:27" ht="15" customHeight="1">
      <c r="B357" s="224"/>
      <c r="C357" s="276"/>
      <c r="D357" s="81">
        <v>44552</v>
      </c>
      <c r="E357" s="66" t="s">
        <v>39</v>
      </c>
      <c r="F357" s="3">
        <v>0.33333333333333331</v>
      </c>
      <c r="G357" s="3">
        <v>0.8125</v>
      </c>
      <c r="H357" s="3">
        <v>0</v>
      </c>
      <c r="I357" s="5"/>
      <c r="J357" s="5">
        <f t="shared" si="101"/>
        <v>0</v>
      </c>
      <c r="K357" s="21">
        <f t="shared" si="102"/>
        <v>0.45833333333333331</v>
      </c>
      <c r="L357" s="22">
        <f t="shared" si="112"/>
        <v>0.45833333333333331</v>
      </c>
      <c r="M357" s="22">
        <f t="shared" si="99"/>
        <v>-4.1666666666666685E-2</v>
      </c>
      <c r="N357" s="22">
        <f t="shared" si="103"/>
        <v>0</v>
      </c>
      <c r="O357" s="22">
        <f t="shared" si="104"/>
        <v>0.45833333333333331</v>
      </c>
      <c r="P357" s="22">
        <f t="shared" si="105"/>
        <v>0.45833333333333331</v>
      </c>
      <c r="Q357" s="22">
        <f t="shared" si="106"/>
        <v>0.45833333333333331</v>
      </c>
      <c r="R357" s="23">
        <f t="shared" si="107"/>
        <v>0.45833333333333331</v>
      </c>
      <c r="S357" s="22">
        <f t="shared" si="113"/>
        <v>-4.166666666666663E-2</v>
      </c>
      <c r="T357" s="22">
        <f t="shared" si="116"/>
        <v>0</v>
      </c>
      <c r="U357" s="21">
        <f t="shared" si="100"/>
        <v>2.083333333333337E-2</v>
      </c>
      <c r="V357" s="22">
        <f t="shared" si="117"/>
        <v>2.083333333333337E-2</v>
      </c>
      <c r="W357" s="24">
        <f t="shared" si="108"/>
        <v>2.083333333333337E-2</v>
      </c>
      <c r="X357" s="21">
        <f t="shared" si="109"/>
        <v>2.083333333333337E-2</v>
      </c>
      <c r="Y357" s="21">
        <f t="shared" si="110"/>
        <v>-2.083333333333337E-2</v>
      </c>
      <c r="Z357" s="21">
        <f t="shared" si="111"/>
        <v>2.083333333333337E-2</v>
      </c>
      <c r="AA357" s="25">
        <f t="shared" si="115"/>
        <v>2.083333333333337E-2</v>
      </c>
    </row>
    <row r="358" spans="2:27" ht="15" customHeight="1">
      <c r="B358" s="224"/>
      <c r="C358" s="276"/>
      <c r="D358" s="81">
        <v>44553</v>
      </c>
      <c r="E358" s="66" t="s">
        <v>39</v>
      </c>
      <c r="F358" s="3">
        <v>0.33333333333333331</v>
      </c>
      <c r="G358" s="3">
        <v>0.8125</v>
      </c>
      <c r="H358" s="3">
        <v>0</v>
      </c>
      <c r="I358" s="5"/>
      <c r="J358" s="5">
        <f t="shared" si="101"/>
        <v>0</v>
      </c>
      <c r="K358" s="21">
        <f t="shared" si="102"/>
        <v>0.45833333333333331</v>
      </c>
      <c r="L358" s="22">
        <f t="shared" si="112"/>
        <v>0.45833333333333331</v>
      </c>
      <c r="M358" s="22">
        <f t="shared" si="99"/>
        <v>-4.1666666666666685E-2</v>
      </c>
      <c r="N358" s="22">
        <f t="shared" si="103"/>
        <v>0</v>
      </c>
      <c r="O358" s="22">
        <f t="shared" si="104"/>
        <v>0.45833333333333331</v>
      </c>
      <c r="P358" s="22">
        <f t="shared" si="105"/>
        <v>0.45833333333333331</v>
      </c>
      <c r="Q358" s="22">
        <f t="shared" si="106"/>
        <v>0.45833333333333331</v>
      </c>
      <c r="R358" s="23">
        <f t="shared" si="107"/>
        <v>0.45833333333333331</v>
      </c>
      <c r="S358" s="22">
        <f t="shared" si="113"/>
        <v>-4.166666666666663E-2</v>
      </c>
      <c r="T358" s="22">
        <f t="shared" si="116"/>
        <v>0</v>
      </c>
      <c r="U358" s="21">
        <f t="shared" si="100"/>
        <v>2.083333333333337E-2</v>
      </c>
      <c r="V358" s="22">
        <f t="shared" si="117"/>
        <v>2.083333333333337E-2</v>
      </c>
      <c r="W358" s="24">
        <f t="shared" si="108"/>
        <v>2.083333333333337E-2</v>
      </c>
      <c r="X358" s="21">
        <f t="shared" si="109"/>
        <v>2.083333333333337E-2</v>
      </c>
      <c r="Y358" s="21">
        <f t="shared" si="110"/>
        <v>-2.083333333333337E-2</v>
      </c>
      <c r="Z358" s="21">
        <f t="shared" si="111"/>
        <v>2.083333333333337E-2</v>
      </c>
      <c r="AA358" s="25">
        <f t="shared" si="115"/>
        <v>2.083333333333337E-2</v>
      </c>
    </row>
    <row r="359" spans="2:27" ht="15" customHeight="1">
      <c r="B359" s="224"/>
      <c r="C359" s="276"/>
      <c r="D359" s="81">
        <v>44554</v>
      </c>
      <c r="E359" s="66" t="s">
        <v>39</v>
      </c>
      <c r="F359" s="3">
        <v>0.33333333333333331</v>
      </c>
      <c r="G359" s="3">
        <v>0.8125</v>
      </c>
      <c r="H359" s="3">
        <v>0</v>
      </c>
      <c r="I359" s="5"/>
      <c r="J359" s="5">
        <f t="shared" si="101"/>
        <v>0</v>
      </c>
      <c r="K359" s="21">
        <f t="shared" si="102"/>
        <v>0.45833333333333331</v>
      </c>
      <c r="L359" s="22">
        <f t="shared" si="112"/>
        <v>0.45833333333333331</v>
      </c>
      <c r="M359" s="22">
        <f t="shared" si="99"/>
        <v>-4.1666666666666685E-2</v>
      </c>
      <c r="N359" s="22">
        <f t="shared" si="103"/>
        <v>0</v>
      </c>
      <c r="O359" s="22">
        <f t="shared" si="104"/>
        <v>0.45833333333333331</v>
      </c>
      <c r="P359" s="22">
        <f t="shared" si="105"/>
        <v>0.45833333333333331</v>
      </c>
      <c r="Q359" s="22">
        <f t="shared" si="106"/>
        <v>0.45833333333333331</v>
      </c>
      <c r="R359" s="23">
        <f t="shared" si="107"/>
        <v>0.45833333333333331</v>
      </c>
      <c r="S359" s="22">
        <f t="shared" si="113"/>
        <v>-4.166666666666663E-2</v>
      </c>
      <c r="T359" s="22">
        <f t="shared" si="116"/>
        <v>0</v>
      </c>
      <c r="U359" s="21">
        <f t="shared" si="100"/>
        <v>2.083333333333337E-2</v>
      </c>
      <c r="V359" s="22">
        <f t="shared" si="117"/>
        <v>2.083333333333337E-2</v>
      </c>
      <c r="W359" s="24">
        <f t="shared" si="108"/>
        <v>2.083333333333337E-2</v>
      </c>
      <c r="X359" s="21">
        <f t="shared" si="109"/>
        <v>2.083333333333337E-2</v>
      </c>
      <c r="Y359" s="21">
        <f t="shared" si="110"/>
        <v>-2.083333333333337E-2</v>
      </c>
      <c r="Z359" s="21">
        <f t="shared" si="111"/>
        <v>2.083333333333337E-2</v>
      </c>
      <c r="AA359" s="25">
        <f t="shared" si="115"/>
        <v>2.083333333333337E-2</v>
      </c>
    </row>
    <row r="360" spans="2:27" ht="15" customHeight="1">
      <c r="B360" s="224"/>
      <c r="C360" s="276"/>
      <c r="D360" s="20">
        <v>44555</v>
      </c>
      <c r="E360" s="66" t="s">
        <v>39</v>
      </c>
      <c r="F360" s="3">
        <v>0.25</v>
      </c>
      <c r="G360" s="3">
        <v>0.8125</v>
      </c>
      <c r="H360" s="3">
        <v>0</v>
      </c>
      <c r="I360" s="5">
        <f t="shared" si="114"/>
        <v>0.5625</v>
      </c>
      <c r="J360" s="5">
        <f t="shared" si="101"/>
        <v>0.5625</v>
      </c>
      <c r="K360" s="21">
        <f t="shared" si="102"/>
        <v>0.49999999999999994</v>
      </c>
      <c r="L360" s="22">
        <f t="shared" si="112"/>
        <v>0.49999999999999994</v>
      </c>
      <c r="M360" s="22">
        <f t="shared" si="99"/>
        <v>-5.5511151231257827E-17</v>
      </c>
      <c r="N360" s="22">
        <f t="shared" si="103"/>
        <v>0</v>
      </c>
      <c r="O360" s="22">
        <f t="shared" si="104"/>
        <v>0.49999999999999994</v>
      </c>
      <c r="P360" s="22">
        <f t="shared" si="105"/>
        <v>-6.2500000000000056E-2</v>
      </c>
      <c r="Q360" s="22">
        <f t="shared" si="106"/>
        <v>0</v>
      </c>
      <c r="R360" s="23">
        <f t="shared" si="107"/>
        <v>0</v>
      </c>
      <c r="S360" s="22">
        <f t="shared" si="113"/>
        <v>4.1666666666666685E-2</v>
      </c>
      <c r="T360" s="22">
        <f t="shared" si="116"/>
        <v>4.1666666666666685E-2</v>
      </c>
      <c r="U360" s="21">
        <f t="shared" si="100"/>
        <v>2.083333333333337E-2</v>
      </c>
      <c r="V360" s="22">
        <f t="shared" si="117"/>
        <v>2.083333333333337E-2</v>
      </c>
      <c r="W360" s="24">
        <f t="shared" si="108"/>
        <v>6.2500000000000056E-2</v>
      </c>
      <c r="X360" s="21">
        <f t="shared" si="109"/>
        <v>6.2500000000000056E-2</v>
      </c>
      <c r="Y360" s="21">
        <f t="shared" si="110"/>
        <v>0.49999999999999994</v>
      </c>
      <c r="Z360" s="21">
        <f t="shared" si="111"/>
        <v>0.49999999999999994</v>
      </c>
      <c r="AA360" s="25">
        <f t="shared" si="115"/>
        <v>0.49999999999999994</v>
      </c>
    </row>
    <row r="361" spans="2:27" ht="15" customHeight="1">
      <c r="B361" s="224"/>
      <c r="C361" s="276"/>
      <c r="D361" s="20">
        <v>44556</v>
      </c>
      <c r="E361" s="66" t="s">
        <v>39</v>
      </c>
      <c r="F361" s="3">
        <v>0.33333333333333331</v>
      </c>
      <c r="G361" s="3">
        <v>0.8125</v>
      </c>
      <c r="H361" s="3">
        <v>0</v>
      </c>
      <c r="I361" s="5">
        <f t="shared" si="114"/>
        <v>0.47916666666666669</v>
      </c>
      <c r="J361" s="5">
        <f t="shared" si="101"/>
        <v>0.47916666666666669</v>
      </c>
      <c r="K361" s="21">
        <f t="shared" si="102"/>
        <v>0.45833333333333331</v>
      </c>
      <c r="L361" s="22">
        <f t="shared" si="112"/>
        <v>0.45833333333333331</v>
      </c>
      <c r="M361" s="22">
        <f t="shared" si="99"/>
        <v>-4.1666666666666685E-2</v>
      </c>
      <c r="N361" s="22">
        <f t="shared" si="103"/>
        <v>0</v>
      </c>
      <c r="O361" s="22">
        <f t="shared" si="104"/>
        <v>0.45833333333333331</v>
      </c>
      <c r="P361" s="22">
        <f t="shared" si="105"/>
        <v>-2.083333333333337E-2</v>
      </c>
      <c r="Q361" s="22">
        <f t="shared" si="106"/>
        <v>0</v>
      </c>
      <c r="R361" s="23">
        <f t="shared" si="107"/>
        <v>0</v>
      </c>
      <c r="S361" s="22">
        <f t="shared" si="113"/>
        <v>-4.166666666666663E-2</v>
      </c>
      <c r="T361" s="22">
        <f t="shared" si="116"/>
        <v>0</v>
      </c>
      <c r="U361" s="21">
        <f t="shared" si="100"/>
        <v>2.083333333333337E-2</v>
      </c>
      <c r="V361" s="22">
        <f t="shared" si="117"/>
        <v>2.083333333333337E-2</v>
      </c>
      <c r="W361" s="24">
        <f t="shared" si="108"/>
        <v>2.083333333333337E-2</v>
      </c>
      <c r="X361" s="21">
        <f t="shared" si="109"/>
        <v>2.083333333333337E-2</v>
      </c>
      <c r="Y361" s="21">
        <f t="shared" si="110"/>
        <v>0.45833333333333331</v>
      </c>
      <c r="Z361" s="21">
        <f t="shared" si="111"/>
        <v>0.45833333333333331</v>
      </c>
      <c r="AA361" s="25">
        <f t="shared" si="115"/>
        <v>0.45833333333333331</v>
      </c>
    </row>
    <row r="362" spans="2:27" ht="15" customHeight="1">
      <c r="B362" s="224"/>
      <c r="C362" s="276"/>
      <c r="D362" s="81">
        <v>44557</v>
      </c>
      <c r="E362" s="66" t="s">
        <v>39</v>
      </c>
      <c r="F362" s="3">
        <v>0.33333333333333331</v>
      </c>
      <c r="G362" s="3">
        <v>0.8125</v>
      </c>
      <c r="H362" s="3">
        <v>0</v>
      </c>
      <c r="I362" s="5"/>
      <c r="J362" s="5">
        <f t="shared" si="101"/>
        <v>0</v>
      </c>
      <c r="K362" s="21">
        <f t="shared" si="102"/>
        <v>0.45833333333333331</v>
      </c>
      <c r="L362" s="22">
        <f t="shared" si="112"/>
        <v>0.45833333333333331</v>
      </c>
      <c r="M362" s="22">
        <f t="shared" si="99"/>
        <v>-4.1666666666666685E-2</v>
      </c>
      <c r="N362" s="22">
        <f t="shared" si="103"/>
        <v>0</v>
      </c>
      <c r="O362" s="22">
        <f t="shared" si="104"/>
        <v>0.45833333333333331</v>
      </c>
      <c r="P362" s="22">
        <f t="shared" si="105"/>
        <v>0.45833333333333331</v>
      </c>
      <c r="Q362" s="22">
        <f t="shared" si="106"/>
        <v>0.45833333333333331</v>
      </c>
      <c r="R362" s="23">
        <f t="shared" si="107"/>
        <v>0.45833333333333331</v>
      </c>
      <c r="S362" s="22">
        <f t="shared" si="113"/>
        <v>-4.166666666666663E-2</v>
      </c>
      <c r="T362" s="22">
        <f t="shared" si="116"/>
        <v>0</v>
      </c>
      <c r="U362" s="21">
        <f t="shared" si="100"/>
        <v>2.083333333333337E-2</v>
      </c>
      <c r="V362" s="22">
        <f t="shared" si="117"/>
        <v>2.083333333333337E-2</v>
      </c>
      <c r="W362" s="24">
        <f t="shared" si="108"/>
        <v>2.083333333333337E-2</v>
      </c>
      <c r="X362" s="21">
        <f t="shared" si="109"/>
        <v>2.083333333333337E-2</v>
      </c>
      <c r="Y362" s="21">
        <f t="shared" si="110"/>
        <v>-2.083333333333337E-2</v>
      </c>
      <c r="Z362" s="21">
        <f t="shared" si="111"/>
        <v>2.083333333333337E-2</v>
      </c>
      <c r="AA362" s="25">
        <f t="shared" si="115"/>
        <v>2.083333333333337E-2</v>
      </c>
    </row>
    <row r="363" spans="2:27" ht="15" customHeight="1">
      <c r="B363" s="224"/>
      <c r="C363" s="276"/>
      <c r="D363" s="81">
        <v>44558</v>
      </c>
      <c r="E363" s="66" t="s">
        <v>39</v>
      </c>
      <c r="F363" s="3">
        <v>0.33333333333333331</v>
      </c>
      <c r="G363" s="3">
        <v>0.8125</v>
      </c>
      <c r="H363" s="3">
        <v>0</v>
      </c>
      <c r="I363" s="5"/>
      <c r="J363" s="5">
        <f t="shared" si="101"/>
        <v>0</v>
      </c>
      <c r="K363" s="21">
        <f t="shared" si="102"/>
        <v>0.45833333333333331</v>
      </c>
      <c r="L363" s="22">
        <f t="shared" si="112"/>
        <v>0.45833333333333331</v>
      </c>
      <c r="M363" s="22">
        <f t="shared" si="99"/>
        <v>-4.1666666666666685E-2</v>
      </c>
      <c r="N363" s="22">
        <f t="shared" si="103"/>
        <v>0</v>
      </c>
      <c r="O363" s="22">
        <f t="shared" si="104"/>
        <v>0.45833333333333331</v>
      </c>
      <c r="P363" s="22">
        <f t="shared" si="105"/>
        <v>0.45833333333333331</v>
      </c>
      <c r="Q363" s="22">
        <f t="shared" si="106"/>
        <v>0.45833333333333331</v>
      </c>
      <c r="R363" s="23">
        <f t="shared" si="107"/>
        <v>0.45833333333333331</v>
      </c>
      <c r="S363" s="22">
        <f t="shared" si="113"/>
        <v>-4.166666666666663E-2</v>
      </c>
      <c r="T363" s="22">
        <f t="shared" si="116"/>
        <v>0</v>
      </c>
      <c r="U363" s="21">
        <f t="shared" si="100"/>
        <v>2.083333333333337E-2</v>
      </c>
      <c r="V363" s="22">
        <f t="shared" si="117"/>
        <v>2.083333333333337E-2</v>
      </c>
      <c r="W363" s="24">
        <f t="shared" si="108"/>
        <v>2.083333333333337E-2</v>
      </c>
      <c r="X363" s="21">
        <f t="shared" si="109"/>
        <v>2.083333333333337E-2</v>
      </c>
      <c r="Y363" s="21">
        <f t="shared" si="110"/>
        <v>-2.083333333333337E-2</v>
      </c>
      <c r="Z363" s="21">
        <f t="shared" si="111"/>
        <v>2.083333333333337E-2</v>
      </c>
      <c r="AA363" s="25">
        <f t="shared" si="115"/>
        <v>2.083333333333337E-2</v>
      </c>
    </row>
    <row r="364" spans="2:27" ht="15" customHeight="1">
      <c r="B364" s="224"/>
      <c r="C364" s="276"/>
      <c r="D364" s="81">
        <v>44559</v>
      </c>
      <c r="E364" s="66" t="s">
        <v>39</v>
      </c>
      <c r="F364" s="3">
        <v>0.33333333333333331</v>
      </c>
      <c r="G364" s="3">
        <v>0.8125</v>
      </c>
      <c r="H364" s="3">
        <v>0</v>
      </c>
      <c r="I364" s="5"/>
      <c r="J364" s="5">
        <f t="shared" si="101"/>
        <v>0</v>
      </c>
      <c r="K364" s="21">
        <f t="shared" si="102"/>
        <v>0.45833333333333331</v>
      </c>
      <c r="L364" s="22">
        <f t="shared" si="112"/>
        <v>0.45833333333333331</v>
      </c>
      <c r="M364" s="22">
        <f t="shared" si="99"/>
        <v>-4.1666666666666685E-2</v>
      </c>
      <c r="N364" s="22">
        <f t="shared" si="103"/>
        <v>0</v>
      </c>
      <c r="O364" s="22">
        <f t="shared" si="104"/>
        <v>0.45833333333333331</v>
      </c>
      <c r="P364" s="22">
        <f t="shared" si="105"/>
        <v>0.45833333333333331</v>
      </c>
      <c r="Q364" s="22">
        <f t="shared" si="106"/>
        <v>0.45833333333333331</v>
      </c>
      <c r="R364" s="23">
        <f t="shared" si="107"/>
        <v>0.45833333333333331</v>
      </c>
      <c r="S364" s="22">
        <f t="shared" si="113"/>
        <v>-4.166666666666663E-2</v>
      </c>
      <c r="T364" s="22">
        <f t="shared" si="116"/>
        <v>0</v>
      </c>
      <c r="U364" s="21">
        <f t="shared" si="100"/>
        <v>2.083333333333337E-2</v>
      </c>
      <c r="V364" s="22">
        <f t="shared" si="117"/>
        <v>2.083333333333337E-2</v>
      </c>
      <c r="W364" s="24">
        <f t="shared" si="108"/>
        <v>2.083333333333337E-2</v>
      </c>
      <c r="X364" s="21">
        <f t="shared" si="109"/>
        <v>2.083333333333337E-2</v>
      </c>
      <c r="Y364" s="21">
        <f t="shared" si="110"/>
        <v>-2.083333333333337E-2</v>
      </c>
      <c r="Z364" s="21">
        <f t="shared" si="111"/>
        <v>2.083333333333337E-2</v>
      </c>
      <c r="AA364" s="25">
        <f t="shared" si="115"/>
        <v>2.083333333333337E-2</v>
      </c>
    </row>
    <row r="365" spans="2:27" ht="15" customHeight="1">
      <c r="B365" s="224"/>
      <c r="C365" s="276"/>
      <c r="D365" s="81">
        <v>44560</v>
      </c>
      <c r="E365" s="66" t="s">
        <v>40</v>
      </c>
      <c r="F365" s="3">
        <v>0.33333333333333331</v>
      </c>
      <c r="G365" s="3">
        <v>0.8125</v>
      </c>
      <c r="H365" s="3">
        <v>0</v>
      </c>
      <c r="I365" s="5"/>
      <c r="J365" s="5">
        <f t="shared" si="101"/>
        <v>0</v>
      </c>
      <c r="K365" s="21">
        <f t="shared" si="102"/>
        <v>0.45833333333333331</v>
      </c>
      <c r="L365" s="22">
        <f t="shared" si="112"/>
        <v>0.45833333333333331</v>
      </c>
      <c r="M365" s="22">
        <f t="shared" si="99"/>
        <v>-4.1666666666666685E-2</v>
      </c>
      <c r="N365" s="22">
        <f t="shared" si="103"/>
        <v>0</v>
      </c>
      <c r="O365" s="22">
        <f t="shared" si="104"/>
        <v>0.45833333333333331</v>
      </c>
      <c r="P365" s="22">
        <f t="shared" si="105"/>
        <v>0.45833333333333331</v>
      </c>
      <c r="Q365" s="22">
        <f t="shared" si="106"/>
        <v>0.45833333333333331</v>
      </c>
      <c r="R365" s="23">
        <f t="shared" si="107"/>
        <v>0</v>
      </c>
      <c r="S365" s="22">
        <f t="shared" si="113"/>
        <v>-4.166666666666663E-2</v>
      </c>
      <c r="T365" s="22">
        <f t="shared" si="116"/>
        <v>0</v>
      </c>
      <c r="U365" s="21">
        <f t="shared" si="100"/>
        <v>2.083333333333337E-2</v>
      </c>
      <c r="V365" s="22">
        <f t="shared" si="117"/>
        <v>2.083333333333337E-2</v>
      </c>
      <c r="W365" s="24">
        <f t="shared" si="108"/>
        <v>2.083333333333337E-2</v>
      </c>
      <c r="X365" s="21">
        <f t="shared" si="109"/>
        <v>2.083333333333337E-2</v>
      </c>
      <c r="Y365" s="21">
        <f t="shared" si="110"/>
        <v>-2.083333333333337E-2</v>
      </c>
      <c r="Z365" s="21">
        <f t="shared" si="111"/>
        <v>2.083333333333337E-2</v>
      </c>
      <c r="AA365" s="25">
        <f t="shared" si="115"/>
        <v>0</v>
      </c>
    </row>
    <row r="366" spans="2:27" ht="15" customHeight="1" thickBot="1">
      <c r="B366" s="226"/>
      <c r="C366" s="277"/>
      <c r="D366" s="82">
        <v>44561</v>
      </c>
      <c r="E366" s="67" t="s">
        <v>39</v>
      </c>
      <c r="F366" s="4">
        <v>0.33333333333333331</v>
      </c>
      <c r="G366" s="4">
        <v>0.8125</v>
      </c>
      <c r="H366" s="4">
        <v>0</v>
      </c>
      <c r="I366" s="8"/>
      <c r="J366" s="8">
        <f t="shared" si="101"/>
        <v>0</v>
      </c>
      <c r="K366" s="30">
        <f t="shared" si="102"/>
        <v>0.45833333333333331</v>
      </c>
      <c r="L366" s="31">
        <f t="shared" si="112"/>
        <v>0.45833333333333331</v>
      </c>
      <c r="M366" s="31">
        <f t="shared" si="99"/>
        <v>-4.1666666666666685E-2</v>
      </c>
      <c r="N366" s="31">
        <f t="shared" si="103"/>
        <v>0</v>
      </c>
      <c r="O366" s="31">
        <f t="shared" si="104"/>
        <v>0.45833333333333331</v>
      </c>
      <c r="P366" s="31">
        <f t="shared" si="105"/>
        <v>0.45833333333333331</v>
      </c>
      <c r="Q366" s="31">
        <f t="shared" si="106"/>
        <v>0.45833333333333331</v>
      </c>
      <c r="R366" s="32">
        <f t="shared" si="107"/>
        <v>0.45833333333333331</v>
      </c>
      <c r="S366" s="31">
        <f t="shared" si="113"/>
        <v>-4.166666666666663E-2</v>
      </c>
      <c r="T366" s="31">
        <f t="shared" si="116"/>
        <v>0</v>
      </c>
      <c r="U366" s="30">
        <f t="shared" si="100"/>
        <v>2.083333333333337E-2</v>
      </c>
      <c r="V366" s="31">
        <f t="shared" si="117"/>
        <v>2.083333333333337E-2</v>
      </c>
      <c r="W366" s="33">
        <f t="shared" si="108"/>
        <v>2.083333333333337E-2</v>
      </c>
      <c r="X366" s="30">
        <f t="shared" si="109"/>
        <v>2.083333333333337E-2</v>
      </c>
      <c r="Y366" s="30">
        <f t="shared" si="110"/>
        <v>-2.083333333333337E-2</v>
      </c>
      <c r="Z366" s="30">
        <f t="shared" si="111"/>
        <v>2.083333333333337E-2</v>
      </c>
      <c r="AA366" s="34">
        <f t="shared" si="115"/>
        <v>2.083333333333337E-2</v>
      </c>
    </row>
    <row r="367" spans="2:27" ht="15" customHeight="1">
      <c r="B367" s="45"/>
      <c r="C367" s="87"/>
      <c r="D367" s="85"/>
      <c r="E367" s="86"/>
      <c r="F367" s="88"/>
      <c r="G367" s="88"/>
      <c r="H367" s="88"/>
      <c r="I367" s="89"/>
      <c r="J367" s="89"/>
      <c r="K367" s="44"/>
      <c r="L367" s="43"/>
      <c r="M367" s="43"/>
      <c r="N367" s="43"/>
      <c r="O367" s="43"/>
      <c r="P367" s="43"/>
      <c r="Q367" s="43"/>
      <c r="R367" s="43"/>
      <c r="S367" s="43"/>
      <c r="T367" s="43"/>
      <c r="U367" s="44"/>
      <c r="V367" s="43"/>
      <c r="W367" s="45"/>
      <c r="X367" s="44"/>
      <c r="Y367" s="44"/>
      <c r="Z367" s="44"/>
      <c r="AA367" s="44"/>
    </row>
    <row r="368" spans="2:27" ht="15" customHeight="1">
      <c r="B368" s="45"/>
      <c r="C368" s="87"/>
      <c r="D368" s="85"/>
      <c r="E368" s="86"/>
      <c r="F368" s="88"/>
      <c r="G368" s="88"/>
      <c r="H368" s="88"/>
      <c r="I368" s="89"/>
      <c r="J368" s="89"/>
      <c r="K368" s="44"/>
      <c r="L368" s="43"/>
      <c r="M368" s="43"/>
      <c r="N368" s="43"/>
      <c r="O368" s="43"/>
      <c r="P368" s="43"/>
      <c r="Q368" s="43"/>
      <c r="R368" s="43"/>
      <c r="S368" s="43"/>
      <c r="T368" s="43"/>
      <c r="U368" s="44"/>
      <c r="V368" s="43"/>
      <c r="W368" s="45"/>
      <c r="X368" s="44"/>
      <c r="Y368" s="44"/>
      <c r="Z368" s="44"/>
      <c r="AA368" s="44"/>
    </row>
    <row r="369" spans="2:27" ht="15" customHeight="1">
      <c r="B369" s="45"/>
      <c r="C369" s="87"/>
      <c r="D369" s="85"/>
      <c r="E369" s="86"/>
      <c r="F369" s="88"/>
      <c r="G369" s="88"/>
      <c r="H369" s="88"/>
      <c r="I369" s="89"/>
      <c r="J369" s="89"/>
      <c r="K369" s="44"/>
      <c r="L369" s="43"/>
      <c r="M369" s="43"/>
      <c r="N369" s="43"/>
      <c r="O369" s="43"/>
      <c r="P369" s="43"/>
      <c r="Q369" s="43"/>
      <c r="R369" s="43"/>
      <c r="S369" s="43"/>
      <c r="T369" s="43"/>
      <c r="U369" s="44"/>
      <c r="V369" s="43"/>
      <c r="W369" s="45"/>
      <c r="X369" s="44"/>
      <c r="Y369" s="44"/>
      <c r="Z369" s="44"/>
      <c r="AA369" s="44"/>
    </row>
    <row r="370" spans="2:27" ht="15" customHeight="1">
      <c r="B370" s="45"/>
      <c r="C370" s="87"/>
      <c r="D370" s="85"/>
      <c r="E370" s="86"/>
      <c r="F370" s="88"/>
      <c r="G370" s="88"/>
      <c r="H370" s="88"/>
      <c r="I370" s="89"/>
      <c r="J370" s="89"/>
      <c r="K370" s="44"/>
      <c r="L370" s="43"/>
      <c r="M370" s="43"/>
      <c r="N370" s="43"/>
      <c r="O370" s="43"/>
      <c r="P370" s="43"/>
      <c r="Q370" s="43"/>
      <c r="R370" s="43"/>
      <c r="S370" s="43"/>
      <c r="T370" s="43"/>
      <c r="U370" s="44"/>
      <c r="V370" s="43"/>
      <c r="W370" s="45"/>
      <c r="X370" s="44"/>
      <c r="Y370" s="44"/>
      <c r="Z370" s="44"/>
      <c r="AA370" s="44"/>
    </row>
    <row r="371" spans="2:27" ht="15" customHeight="1">
      <c r="B371" s="45"/>
      <c r="C371" s="87"/>
      <c r="D371" s="85"/>
      <c r="E371" s="86"/>
      <c r="F371" s="88"/>
      <c r="G371" s="88"/>
      <c r="H371" s="88"/>
      <c r="I371" s="89"/>
      <c r="J371" s="89"/>
      <c r="K371" s="44"/>
      <c r="L371" s="43"/>
      <c r="M371" s="43"/>
      <c r="N371" s="43"/>
      <c r="O371" s="43"/>
      <c r="P371" s="43"/>
      <c r="Q371" s="43"/>
      <c r="R371" s="43"/>
      <c r="S371" s="43"/>
      <c r="T371" s="43"/>
      <c r="U371" s="44"/>
      <c r="V371" s="43"/>
      <c r="W371" s="45"/>
      <c r="X371" s="44"/>
      <c r="Y371" s="44"/>
      <c r="Z371" s="44"/>
      <c r="AA371" s="44"/>
    </row>
    <row r="372" spans="2:27" ht="36">
      <c r="B372" s="45"/>
      <c r="C372" s="87"/>
      <c r="D372" s="85"/>
      <c r="E372" s="86"/>
      <c r="F372" s="88"/>
      <c r="G372" s="88"/>
      <c r="H372" s="88"/>
      <c r="I372" s="89"/>
      <c r="J372" s="89"/>
      <c r="K372" s="44"/>
      <c r="L372" s="43"/>
      <c r="M372" s="43"/>
      <c r="N372" s="43"/>
      <c r="O372" s="43"/>
      <c r="P372" s="43"/>
      <c r="Q372" s="43"/>
      <c r="R372" s="43"/>
      <c r="S372" s="43"/>
      <c r="T372" s="43"/>
      <c r="U372" s="44"/>
      <c r="V372" s="43"/>
      <c r="W372" s="45"/>
      <c r="X372" s="44"/>
      <c r="Y372" s="44"/>
      <c r="Z372" s="44"/>
      <c r="AA372" s="44"/>
    </row>
    <row r="373" spans="2:27" ht="36">
      <c r="B373" s="45"/>
      <c r="C373" s="87"/>
      <c r="D373" s="85"/>
      <c r="E373" s="86"/>
      <c r="F373" s="88"/>
      <c r="G373" s="88"/>
      <c r="H373" s="88"/>
      <c r="I373" s="89"/>
      <c r="J373" s="89"/>
      <c r="K373" s="44"/>
      <c r="L373" s="43"/>
      <c r="M373" s="43"/>
      <c r="N373" s="43"/>
      <c r="O373" s="43"/>
      <c r="P373" s="43"/>
      <c r="Q373" s="43"/>
      <c r="R373" s="43"/>
      <c r="S373" s="43"/>
      <c r="T373" s="43"/>
      <c r="U373" s="44"/>
      <c r="V373" s="43"/>
      <c r="W373" s="45"/>
      <c r="X373" s="44"/>
      <c r="Y373" s="44"/>
      <c r="Z373" s="44"/>
      <c r="AA373" s="44"/>
    </row>
    <row r="374" spans="2:27">
      <c r="B374" s="40"/>
      <c r="C374" s="40"/>
      <c r="D374" s="40"/>
      <c r="F374" s="40"/>
      <c r="G374" s="40"/>
      <c r="H374" s="40"/>
      <c r="I374" s="40"/>
      <c r="J374" s="40"/>
      <c r="K374" s="40"/>
      <c r="L374" s="40"/>
      <c r="M374" s="40"/>
      <c r="N374" s="40"/>
      <c r="O374" s="42"/>
      <c r="P374" s="42"/>
      <c r="Q374" s="42"/>
      <c r="R374" s="42"/>
      <c r="S374" s="40"/>
      <c r="T374" s="40"/>
      <c r="U374" s="40"/>
      <c r="V374" s="40"/>
      <c r="W374" s="40"/>
      <c r="X374" s="42"/>
      <c r="Y374" s="42"/>
      <c r="Z374" s="42"/>
      <c r="AA374" s="42"/>
    </row>
    <row r="375" spans="2:27" ht="15.75" customHeight="1">
      <c r="B375" s="40"/>
      <c r="C375" s="40"/>
      <c r="D375" s="40"/>
      <c r="F375" s="40"/>
      <c r="G375" s="40"/>
      <c r="H375" s="40"/>
      <c r="I375" s="40"/>
      <c r="J375" s="40"/>
      <c r="K375" s="40"/>
      <c r="L375" s="40"/>
      <c r="M375" s="40"/>
      <c r="N375" s="40"/>
      <c r="O375" s="42"/>
      <c r="P375" s="42"/>
      <c r="Q375" s="42"/>
      <c r="R375" s="42"/>
      <c r="S375" s="40"/>
      <c r="T375" s="40"/>
      <c r="U375" s="40"/>
      <c r="V375" s="40"/>
      <c r="W375" s="40"/>
      <c r="X375" s="42"/>
      <c r="Y375" s="42"/>
      <c r="Z375" s="42"/>
      <c r="AA375" s="42"/>
    </row>
    <row r="376" spans="2:27" ht="15.75" customHeight="1">
      <c r="B376" s="40"/>
      <c r="C376" s="40"/>
      <c r="D376" s="40"/>
      <c r="F376" s="40"/>
      <c r="G376" s="40"/>
      <c r="H376" s="40"/>
      <c r="I376" s="40"/>
      <c r="J376" s="40"/>
      <c r="K376" s="40"/>
      <c r="L376" s="40"/>
      <c r="M376" s="40"/>
      <c r="N376" s="40"/>
      <c r="O376" s="42"/>
      <c r="P376" s="42"/>
      <c r="Q376" s="42"/>
      <c r="R376" s="42"/>
      <c r="S376" s="40"/>
      <c r="T376" s="40"/>
      <c r="U376" s="40"/>
      <c r="V376" s="40"/>
      <c r="W376" s="40"/>
      <c r="X376" s="42"/>
      <c r="Y376" s="42"/>
      <c r="Z376" s="42"/>
      <c r="AA376" s="42"/>
    </row>
    <row r="377" spans="2:27" ht="15.75" customHeight="1">
      <c r="B377" s="40"/>
      <c r="C377" s="40"/>
      <c r="D377" s="40"/>
      <c r="F377" s="40"/>
      <c r="G377" s="40"/>
      <c r="H377" s="40"/>
      <c r="I377" s="40"/>
      <c r="J377" s="40"/>
      <c r="K377" s="40"/>
      <c r="L377" s="40"/>
      <c r="M377" s="40"/>
      <c r="N377" s="40"/>
      <c r="O377" s="42"/>
      <c r="P377" s="42"/>
      <c r="R377" s="42"/>
      <c r="S377" s="40"/>
      <c r="T377" s="40"/>
      <c r="U377" s="40"/>
      <c r="V377" s="40"/>
      <c r="W377" s="40"/>
      <c r="X377" s="42"/>
      <c r="Y377" s="42"/>
      <c r="AA377" s="42"/>
    </row>
    <row r="378" spans="2:27" ht="15.75" customHeight="1">
      <c r="B378" s="40"/>
      <c r="C378" s="40"/>
      <c r="D378" s="40"/>
      <c r="F378" s="40"/>
      <c r="G378" s="40"/>
      <c r="H378" s="40"/>
      <c r="I378" s="40"/>
      <c r="J378" s="40"/>
      <c r="K378" s="40"/>
      <c r="L378" s="40"/>
      <c r="M378" s="40"/>
      <c r="N378" s="40"/>
      <c r="O378" s="42"/>
      <c r="P378" s="42"/>
      <c r="R378" s="42"/>
      <c r="S378" s="40"/>
      <c r="T378" s="40"/>
      <c r="U378" s="40"/>
      <c r="V378" s="40"/>
      <c r="W378" s="40"/>
      <c r="X378" s="42"/>
      <c r="Y378" s="42"/>
      <c r="AA378" s="42"/>
    </row>
    <row r="379" spans="2:27" ht="15.75" customHeight="1">
      <c r="B379" s="40"/>
      <c r="C379" s="40"/>
      <c r="D379" s="40"/>
      <c r="F379" s="40"/>
      <c r="G379" s="40"/>
      <c r="H379" s="40"/>
      <c r="I379" s="40"/>
      <c r="J379" s="40"/>
      <c r="K379" s="40"/>
      <c r="L379" s="40"/>
      <c r="M379" s="40"/>
      <c r="N379" s="40"/>
      <c r="O379" s="42"/>
      <c r="P379" s="42"/>
      <c r="R379" s="42"/>
      <c r="S379" s="40"/>
      <c r="T379" s="40"/>
      <c r="U379" s="40"/>
      <c r="V379" s="40"/>
      <c r="W379" s="40"/>
      <c r="X379" s="42"/>
      <c r="Y379" s="42"/>
      <c r="AA379" s="42"/>
    </row>
    <row r="380" spans="2:27" ht="15.75" customHeight="1">
      <c r="B380" s="40"/>
      <c r="C380" s="40"/>
      <c r="D380" s="40"/>
      <c r="F380" s="40"/>
      <c r="G380" s="40"/>
      <c r="H380" s="40"/>
      <c r="I380" s="40"/>
      <c r="J380" s="40"/>
      <c r="K380" s="40"/>
      <c r="L380" s="40"/>
      <c r="M380" s="40"/>
      <c r="N380" s="40"/>
      <c r="O380" s="42"/>
      <c r="P380" s="42"/>
      <c r="R380" s="42"/>
      <c r="S380" s="40"/>
      <c r="T380" s="40"/>
      <c r="U380" s="40"/>
      <c r="V380" s="40"/>
      <c r="W380" s="40"/>
      <c r="X380" s="42"/>
      <c r="Y380" s="42"/>
      <c r="AA380" s="42"/>
    </row>
    <row r="381" spans="2:27" ht="15.75" customHeight="1">
      <c r="B381" s="40"/>
      <c r="C381" s="40"/>
      <c r="D381" s="40"/>
      <c r="F381" s="40"/>
      <c r="G381" s="40"/>
      <c r="H381" s="40"/>
      <c r="I381" s="40"/>
      <c r="J381" s="40"/>
      <c r="K381" s="40"/>
      <c r="L381" s="40"/>
      <c r="M381" s="40"/>
      <c r="N381" s="40"/>
      <c r="O381" s="42"/>
      <c r="P381" s="42"/>
      <c r="R381" s="42"/>
      <c r="S381" s="40"/>
      <c r="T381" s="40"/>
      <c r="U381" s="40"/>
      <c r="V381" s="40"/>
      <c r="W381" s="40"/>
      <c r="X381" s="42"/>
      <c r="Y381" s="42"/>
      <c r="AA381" s="42"/>
    </row>
    <row r="382" spans="2:27" ht="15.75" customHeight="1">
      <c r="B382" s="40"/>
      <c r="C382" s="40"/>
      <c r="D382" s="40"/>
      <c r="F382" s="40"/>
      <c r="G382" s="40"/>
      <c r="H382" s="40"/>
      <c r="I382" s="40"/>
      <c r="J382" s="40"/>
      <c r="K382" s="40"/>
      <c r="L382" s="40"/>
      <c r="M382" s="40"/>
      <c r="N382" s="40"/>
      <c r="O382" s="42"/>
      <c r="P382" s="42"/>
      <c r="R382" s="42"/>
      <c r="S382" s="40"/>
      <c r="T382" s="40"/>
      <c r="U382" s="40"/>
      <c r="V382" s="40"/>
      <c r="W382" s="40"/>
      <c r="X382" s="42"/>
      <c r="Y382" s="42"/>
      <c r="AA382" s="42"/>
    </row>
    <row r="383" spans="2:27" ht="15.75" customHeight="1">
      <c r="B383" s="40"/>
      <c r="C383" s="40"/>
      <c r="D383" s="40"/>
      <c r="F383" s="40"/>
      <c r="G383" s="40"/>
      <c r="H383" s="40"/>
      <c r="I383" s="40"/>
      <c r="J383" s="40"/>
      <c r="K383" s="40"/>
      <c r="L383" s="40"/>
      <c r="M383" s="40"/>
      <c r="N383" s="40"/>
      <c r="O383" s="42"/>
      <c r="P383" s="42"/>
      <c r="R383" s="42"/>
      <c r="S383" s="40"/>
      <c r="T383" s="40"/>
      <c r="U383" s="40"/>
      <c r="V383" s="40"/>
      <c r="W383" s="40"/>
      <c r="X383" s="42"/>
      <c r="Y383" s="42"/>
      <c r="AA383" s="42"/>
    </row>
    <row r="384" spans="2:27" ht="15.75" customHeight="1">
      <c r="B384" s="40"/>
      <c r="C384" s="40"/>
      <c r="D384" s="40"/>
      <c r="F384" s="40"/>
      <c r="G384" s="40"/>
      <c r="H384" s="40"/>
      <c r="I384" s="40"/>
      <c r="J384" s="40"/>
      <c r="K384" s="40"/>
      <c r="L384" s="40"/>
      <c r="M384" s="40"/>
      <c r="N384" s="40"/>
      <c r="O384" s="42"/>
      <c r="P384" s="42"/>
      <c r="R384" s="42"/>
      <c r="S384" s="40"/>
      <c r="T384" s="40"/>
      <c r="U384" s="40"/>
      <c r="V384" s="40"/>
      <c r="W384" s="40"/>
      <c r="X384" s="42"/>
      <c r="Y384" s="42"/>
      <c r="AA384" s="42"/>
    </row>
    <row r="385" spans="2:27" ht="15.75" customHeight="1">
      <c r="B385" s="40"/>
      <c r="C385" s="40"/>
      <c r="D385" s="40"/>
      <c r="F385" s="40"/>
      <c r="G385" s="40"/>
      <c r="H385" s="40"/>
      <c r="I385" s="40"/>
      <c r="J385" s="40"/>
      <c r="K385" s="40"/>
      <c r="L385" s="40"/>
      <c r="M385" s="40"/>
      <c r="N385" s="40"/>
      <c r="O385" s="42"/>
      <c r="P385" s="42"/>
      <c r="R385" s="42"/>
      <c r="S385" s="40"/>
      <c r="T385" s="40"/>
      <c r="U385" s="40"/>
      <c r="V385" s="40"/>
      <c r="W385" s="40"/>
      <c r="X385" s="42"/>
      <c r="Y385" s="42"/>
      <c r="AA385" s="42"/>
    </row>
    <row r="386" spans="2:27" ht="15.75" customHeight="1">
      <c r="B386" s="40"/>
      <c r="C386" s="40"/>
      <c r="D386" s="40"/>
      <c r="F386" s="40"/>
      <c r="G386" s="40"/>
      <c r="H386" s="40"/>
      <c r="I386" s="40"/>
      <c r="J386" s="40"/>
      <c r="K386" s="40"/>
      <c r="L386" s="40"/>
      <c r="M386" s="40"/>
      <c r="N386" s="40"/>
      <c r="O386" s="42"/>
      <c r="P386" s="42"/>
      <c r="R386" s="42"/>
      <c r="S386" s="40"/>
      <c r="T386" s="40"/>
      <c r="U386" s="40"/>
      <c r="V386" s="40"/>
      <c r="W386" s="40"/>
      <c r="X386" s="42"/>
      <c r="Y386" s="42"/>
      <c r="AA386" s="42"/>
    </row>
    <row r="387" spans="2:27" ht="15.75" customHeight="1">
      <c r="B387" s="40"/>
      <c r="C387" s="40"/>
      <c r="D387" s="40"/>
      <c r="F387" s="40"/>
      <c r="G387" s="40"/>
      <c r="H387" s="40"/>
      <c r="I387" s="40"/>
      <c r="J387" s="40"/>
      <c r="K387" s="40"/>
      <c r="L387" s="40"/>
      <c r="M387" s="40"/>
      <c r="N387" s="40"/>
      <c r="O387" s="42"/>
      <c r="P387" s="42"/>
      <c r="R387" s="42"/>
      <c r="S387" s="40"/>
      <c r="T387" s="40"/>
      <c r="U387" s="40"/>
      <c r="V387" s="40"/>
      <c r="W387" s="40"/>
      <c r="X387" s="42"/>
      <c r="Y387" s="42"/>
      <c r="AA387" s="42"/>
    </row>
    <row r="388" spans="2:27" ht="15.75" customHeight="1">
      <c r="B388" s="40"/>
      <c r="C388" s="40"/>
      <c r="D388" s="40"/>
      <c r="F388" s="40"/>
      <c r="G388" s="40"/>
      <c r="H388" s="40"/>
      <c r="I388" s="40"/>
      <c r="J388" s="40"/>
      <c r="K388" s="40"/>
      <c r="L388" s="40"/>
      <c r="M388" s="40"/>
      <c r="N388" s="40"/>
      <c r="O388" s="42"/>
      <c r="P388" s="42"/>
      <c r="R388" s="42"/>
      <c r="S388" s="40"/>
      <c r="T388" s="40"/>
      <c r="U388" s="40"/>
      <c r="V388" s="40"/>
      <c r="W388" s="40"/>
      <c r="X388" s="42"/>
      <c r="Y388" s="42"/>
      <c r="AA388" s="42"/>
    </row>
    <row r="389" spans="2:27" ht="15.75" customHeight="1">
      <c r="B389" s="40"/>
      <c r="C389" s="40"/>
      <c r="D389" s="40"/>
      <c r="F389" s="40"/>
      <c r="G389" s="40"/>
      <c r="H389" s="40"/>
      <c r="I389" s="40"/>
      <c r="J389" s="40"/>
      <c r="K389" s="40"/>
      <c r="L389" s="40"/>
      <c r="M389" s="40"/>
      <c r="N389" s="40"/>
      <c r="O389" s="42"/>
      <c r="P389" s="42"/>
      <c r="R389" s="42"/>
      <c r="S389" s="40"/>
      <c r="T389" s="40"/>
      <c r="U389" s="40"/>
      <c r="V389" s="40"/>
      <c r="W389" s="40"/>
      <c r="X389" s="42"/>
      <c r="Y389" s="42"/>
      <c r="AA389" s="42"/>
    </row>
    <row r="390" spans="2:27" ht="15.75" customHeight="1">
      <c r="B390" s="40"/>
      <c r="C390" s="40"/>
      <c r="D390" s="40"/>
      <c r="F390" s="40"/>
      <c r="G390" s="40"/>
      <c r="H390" s="40"/>
      <c r="I390" s="40"/>
      <c r="J390" s="40"/>
      <c r="K390" s="40"/>
      <c r="L390" s="40"/>
      <c r="M390" s="40"/>
      <c r="N390" s="40"/>
      <c r="O390" s="42"/>
      <c r="P390" s="42"/>
      <c r="R390" s="42"/>
      <c r="S390" s="40"/>
      <c r="T390" s="40"/>
      <c r="U390" s="40"/>
      <c r="V390" s="40"/>
      <c r="W390" s="40"/>
      <c r="X390" s="42"/>
      <c r="Y390" s="42"/>
      <c r="AA390" s="42"/>
    </row>
    <row r="391" spans="2:27" ht="15.75" customHeight="1">
      <c r="B391" s="40"/>
      <c r="C391" s="40"/>
      <c r="D391" s="40"/>
      <c r="F391" s="40"/>
      <c r="G391" s="40"/>
      <c r="H391" s="40"/>
      <c r="I391" s="40"/>
      <c r="J391" s="40"/>
      <c r="K391" s="40"/>
      <c r="L391" s="40"/>
      <c r="M391" s="40"/>
      <c r="N391" s="40"/>
      <c r="O391" s="42"/>
      <c r="P391" s="42"/>
      <c r="R391" s="42"/>
      <c r="S391" s="40"/>
      <c r="T391" s="40"/>
      <c r="U391" s="40"/>
      <c r="V391" s="40"/>
      <c r="W391" s="40"/>
      <c r="X391" s="42"/>
      <c r="Y391" s="42"/>
      <c r="AA391" s="42"/>
    </row>
    <row r="392" spans="2:27" ht="15.75" customHeight="1">
      <c r="B392" s="40"/>
      <c r="C392" s="40"/>
      <c r="D392" s="40"/>
      <c r="F392" s="40"/>
      <c r="G392" s="40"/>
      <c r="H392" s="40"/>
      <c r="I392" s="40"/>
      <c r="J392" s="40"/>
      <c r="K392" s="40"/>
      <c r="L392" s="40"/>
      <c r="M392" s="40"/>
      <c r="N392" s="40"/>
      <c r="O392" s="42"/>
      <c r="P392" s="42"/>
      <c r="R392" s="42"/>
      <c r="S392" s="40"/>
      <c r="T392" s="40"/>
      <c r="U392" s="40"/>
      <c r="V392" s="40"/>
      <c r="W392" s="40"/>
      <c r="X392" s="42"/>
      <c r="Y392" s="42"/>
      <c r="AA392" s="42"/>
    </row>
    <row r="393" spans="2:27" ht="15.75" customHeight="1">
      <c r="B393" s="40"/>
      <c r="C393" s="40"/>
      <c r="D393" s="40"/>
      <c r="F393" s="40"/>
      <c r="G393" s="40"/>
      <c r="H393" s="40"/>
      <c r="I393" s="40"/>
      <c r="J393" s="40"/>
      <c r="K393" s="40"/>
      <c r="L393" s="40"/>
      <c r="M393" s="40"/>
      <c r="N393" s="40"/>
      <c r="O393" s="42"/>
      <c r="P393" s="42"/>
      <c r="R393" s="42"/>
      <c r="S393" s="40"/>
      <c r="T393" s="40"/>
      <c r="U393" s="40"/>
      <c r="V393" s="40"/>
      <c r="W393" s="40"/>
      <c r="X393" s="42"/>
      <c r="Y393" s="42"/>
      <c r="AA393" s="42"/>
    </row>
    <row r="394" spans="2:27" ht="15.75" customHeight="1">
      <c r="B394" s="40"/>
      <c r="C394" s="40"/>
      <c r="D394" s="40"/>
      <c r="F394" s="40"/>
      <c r="G394" s="40"/>
      <c r="H394" s="40"/>
      <c r="I394" s="40"/>
      <c r="J394" s="40"/>
      <c r="K394" s="40"/>
      <c r="L394" s="40"/>
      <c r="M394" s="40"/>
      <c r="N394" s="40"/>
      <c r="O394" s="42"/>
      <c r="P394" s="42"/>
      <c r="R394" s="42"/>
      <c r="S394" s="40"/>
      <c r="T394" s="40"/>
      <c r="U394" s="40"/>
      <c r="V394" s="40"/>
      <c r="W394" s="40"/>
      <c r="X394" s="42"/>
      <c r="Y394" s="42"/>
      <c r="AA394" s="42"/>
    </row>
    <row r="395" spans="2:27" ht="15.75" customHeight="1">
      <c r="B395" s="40"/>
      <c r="C395" s="40"/>
      <c r="D395" s="40"/>
      <c r="F395" s="40"/>
      <c r="G395" s="40"/>
      <c r="H395" s="40"/>
      <c r="I395" s="40"/>
      <c r="J395" s="40"/>
      <c r="K395" s="40"/>
      <c r="L395" s="40"/>
      <c r="M395" s="40"/>
      <c r="N395" s="40"/>
      <c r="O395" s="42"/>
      <c r="P395" s="42"/>
      <c r="R395" s="42"/>
      <c r="S395" s="40"/>
      <c r="T395" s="40"/>
      <c r="U395" s="40"/>
      <c r="V395" s="40"/>
      <c r="W395" s="40"/>
      <c r="X395" s="42"/>
      <c r="Y395" s="42"/>
      <c r="AA395" s="42"/>
    </row>
    <row r="396" spans="2:27" ht="15.75" customHeight="1">
      <c r="B396" s="40"/>
      <c r="C396" s="40"/>
      <c r="D396" s="40"/>
      <c r="F396" s="40"/>
      <c r="G396" s="40"/>
      <c r="H396" s="40"/>
      <c r="I396" s="40"/>
      <c r="J396" s="40"/>
      <c r="K396" s="40"/>
      <c r="L396" s="40"/>
      <c r="M396" s="40"/>
      <c r="N396" s="40"/>
      <c r="O396" s="42"/>
      <c r="P396" s="42"/>
      <c r="R396" s="42"/>
      <c r="S396" s="40"/>
      <c r="T396" s="40"/>
      <c r="U396" s="40"/>
      <c r="V396" s="40"/>
      <c r="W396" s="40"/>
      <c r="X396" s="42"/>
      <c r="Y396" s="42"/>
      <c r="AA396" s="42"/>
    </row>
    <row r="397" spans="2:27" ht="15.75" customHeight="1">
      <c r="B397" s="40"/>
      <c r="C397" s="40"/>
      <c r="D397" s="40"/>
      <c r="F397" s="40"/>
      <c r="G397" s="40"/>
      <c r="H397" s="40"/>
      <c r="I397" s="40"/>
      <c r="J397" s="40"/>
      <c r="K397" s="40"/>
      <c r="L397" s="40"/>
      <c r="M397" s="40"/>
      <c r="N397" s="40"/>
      <c r="O397" s="42"/>
      <c r="P397" s="42"/>
      <c r="R397" s="42"/>
      <c r="S397" s="40"/>
      <c r="T397" s="40"/>
      <c r="U397" s="40"/>
      <c r="V397" s="40"/>
      <c r="W397" s="40"/>
      <c r="X397" s="42"/>
      <c r="Y397" s="42"/>
      <c r="AA397" s="42"/>
    </row>
    <row r="398" spans="2:27" ht="15.75" customHeight="1">
      <c r="B398" s="40"/>
      <c r="C398" s="40"/>
      <c r="D398" s="40"/>
      <c r="F398" s="40"/>
      <c r="G398" s="40"/>
      <c r="H398" s="40"/>
      <c r="I398" s="40"/>
      <c r="J398" s="40"/>
      <c r="K398" s="40"/>
      <c r="L398" s="40"/>
      <c r="M398" s="40"/>
      <c r="N398" s="40"/>
      <c r="O398" s="42"/>
      <c r="P398" s="42"/>
      <c r="R398" s="42"/>
      <c r="S398" s="40"/>
      <c r="T398" s="40"/>
      <c r="U398" s="40"/>
      <c r="V398" s="40"/>
      <c r="W398" s="40"/>
      <c r="X398" s="42"/>
      <c r="Y398" s="42"/>
      <c r="AA398" s="42"/>
    </row>
    <row r="399" spans="2:27" ht="15.75" customHeight="1">
      <c r="B399" s="40"/>
      <c r="C399" s="40"/>
      <c r="D399" s="40"/>
      <c r="F399" s="40"/>
      <c r="G399" s="40"/>
      <c r="H399" s="40"/>
      <c r="I399" s="40"/>
      <c r="J399" s="40"/>
      <c r="K399" s="40"/>
      <c r="L399" s="40"/>
      <c r="M399" s="40"/>
      <c r="N399" s="40"/>
      <c r="O399" s="42"/>
      <c r="P399" s="42"/>
      <c r="R399" s="42"/>
      <c r="S399" s="40"/>
      <c r="T399" s="40"/>
      <c r="U399" s="40"/>
      <c r="V399" s="40"/>
      <c r="W399" s="40"/>
      <c r="X399" s="42"/>
      <c r="Y399" s="42"/>
      <c r="AA399" s="42"/>
    </row>
    <row r="400" spans="2:27" ht="15.75" customHeight="1">
      <c r="B400" s="40"/>
      <c r="C400" s="40"/>
      <c r="D400" s="40"/>
      <c r="F400" s="40"/>
      <c r="G400" s="40"/>
      <c r="H400" s="40"/>
      <c r="I400" s="40"/>
      <c r="J400" s="40"/>
      <c r="K400" s="40"/>
      <c r="L400" s="40"/>
      <c r="M400" s="40"/>
      <c r="N400" s="40"/>
      <c r="O400" s="42"/>
      <c r="P400" s="42"/>
      <c r="R400" s="42"/>
      <c r="S400" s="40"/>
      <c r="T400" s="40"/>
      <c r="U400" s="40"/>
      <c r="V400" s="40"/>
      <c r="W400" s="40"/>
      <c r="X400" s="42"/>
      <c r="Y400" s="42"/>
      <c r="AA400" s="42"/>
    </row>
    <row r="401" spans="2:27" ht="15.75" customHeight="1">
      <c r="B401" s="40"/>
      <c r="C401" s="40"/>
      <c r="D401" s="40"/>
      <c r="F401" s="40"/>
      <c r="G401" s="40"/>
      <c r="H401" s="40"/>
      <c r="I401" s="40"/>
      <c r="J401" s="40"/>
      <c r="K401" s="40"/>
      <c r="L401" s="40"/>
      <c r="M401" s="40"/>
      <c r="N401" s="40"/>
      <c r="O401" s="42"/>
      <c r="P401" s="42"/>
      <c r="R401" s="42"/>
      <c r="S401" s="40"/>
      <c r="T401" s="40"/>
      <c r="U401" s="40"/>
      <c r="V401" s="40"/>
      <c r="W401" s="40"/>
      <c r="X401" s="42"/>
      <c r="Y401" s="42"/>
      <c r="AA401" s="42"/>
    </row>
    <row r="402" spans="2:27" ht="15.75" customHeight="1">
      <c r="B402" s="40"/>
      <c r="C402" s="40"/>
      <c r="D402" s="40"/>
      <c r="F402" s="40"/>
      <c r="G402" s="40"/>
      <c r="H402" s="40"/>
      <c r="I402" s="40"/>
      <c r="J402" s="40"/>
      <c r="K402" s="40"/>
      <c r="L402" s="40"/>
      <c r="M402" s="40"/>
      <c r="N402" s="40"/>
      <c r="O402" s="42"/>
      <c r="P402" s="42"/>
      <c r="R402" s="42"/>
      <c r="S402" s="40"/>
      <c r="T402" s="40"/>
      <c r="U402" s="40"/>
      <c r="V402" s="40"/>
      <c r="W402" s="40"/>
      <c r="X402" s="42"/>
      <c r="Y402" s="42"/>
      <c r="AA402" s="42"/>
    </row>
    <row r="403" spans="2:27" ht="15.75" customHeight="1">
      <c r="B403" s="40"/>
      <c r="C403" s="40"/>
      <c r="D403" s="40"/>
      <c r="F403" s="40"/>
      <c r="G403" s="40"/>
      <c r="H403" s="40"/>
      <c r="I403" s="40"/>
      <c r="J403" s="40"/>
      <c r="K403" s="40"/>
      <c r="L403" s="40"/>
      <c r="M403" s="40"/>
      <c r="N403" s="40"/>
      <c r="O403" s="42"/>
      <c r="P403" s="42"/>
      <c r="R403" s="42"/>
      <c r="S403" s="40"/>
      <c r="T403" s="40"/>
      <c r="U403" s="40"/>
      <c r="V403" s="40"/>
      <c r="W403" s="40"/>
      <c r="X403" s="42"/>
      <c r="Y403" s="42"/>
      <c r="AA403" s="42"/>
    </row>
    <row r="404" spans="2:27" ht="15.75" customHeight="1">
      <c r="B404" s="40"/>
      <c r="C404" s="40"/>
      <c r="D404" s="40"/>
      <c r="F404" s="40"/>
      <c r="G404" s="40"/>
      <c r="H404" s="40"/>
      <c r="I404" s="40"/>
      <c r="J404" s="40"/>
      <c r="K404" s="40"/>
      <c r="L404" s="40"/>
      <c r="M404" s="40"/>
      <c r="N404" s="40"/>
      <c r="O404" s="42"/>
      <c r="P404" s="42"/>
      <c r="R404" s="42"/>
      <c r="S404" s="40"/>
      <c r="T404" s="40"/>
      <c r="U404" s="40"/>
      <c r="V404" s="40"/>
      <c r="W404" s="40"/>
      <c r="X404" s="42"/>
      <c r="Y404" s="42"/>
      <c r="AA404" s="42"/>
    </row>
    <row r="405" spans="2:27" ht="15.75" customHeight="1">
      <c r="B405" s="40"/>
      <c r="C405" s="40"/>
      <c r="D405" s="40"/>
      <c r="F405" s="40"/>
      <c r="G405" s="40"/>
      <c r="H405" s="40"/>
      <c r="I405" s="40"/>
      <c r="J405" s="40"/>
      <c r="K405" s="40"/>
      <c r="L405" s="40"/>
      <c r="M405" s="40"/>
      <c r="N405" s="40"/>
      <c r="O405" s="42"/>
      <c r="P405" s="42"/>
      <c r="R405" s="42"/>
      <c r="S405" s="40"/>
      <c r="T405" s="40"/>
      <c r="U405" s="40"/>
      <c r="V405" s="40"/>
      <c r="W405" s="40"/>
      <c r="X405" s="42"/>
      <c r="Y405" s="42"/>
      <c r="AA405" s="42"/>
    </row>
    <row r="406" spans="2:27" ht="15.75" customHeight="1">
      <c r="B406" s="40"/>
      <c r="C406" s="40"/>
      <c r="D406" s="40"/>
      <c r="F406" s="40"/>
      <c r="G406" s="40"/>
      <c r="H406" s="40"/>
      <c r="I406" s="40"/>
      <c r="J406" s="40"/>
      <c r="K406" s="40"/>
      <c r="L406" s="40"/>
      <c r="M406" s="40"/>
      <c r="N406" s="40"/>
      <c r="O406" s="42"/>
      <c r="P406" s="42"/>
      <c r="R406" s="42"/>
      <c r="S406" s="40"/>
      <c r="T406" s="40"/>
      <c r="U406" s="40"/>
      <c r="V406" s="40"/>
      <c r="W406" s="40"/>
      <c r="X406" s="42"/>
      <c r="Y406" s="42"/>
      <c r="AA406" s="42"/>
    </row>
    <row r="407" spans="2:27" ht="15.75" customHeight="1">
      <c r="B407" s="40"/>
      <c r="C407" s="40"/>
      <c r="D407" s="40"/>
      <c r="F407" s="40"/>
      <c r="G407" s="40"/>
      <c r="H407" s="40"/>
      <c r="I407" s="40"/>
      <c r="J407" s="40"/>
      <c r="K407" s="40"/>
      <c r="L407" s="40"/>
      <c r="M407" s="40"/>
      <c r="N407" s="40"/>
      <c r="O407" s="42"/>
      <c r="P407" s="42"/>
      <c r="R407" s="42"/>
      <c r="S407" s="40"/>
      <c r="T407" s="40"/>
      <c r="U407" s="40"/>
      <c r="V407" s="40"/>
      <c r="W407" s="40"/>
      <c r="X407" s="42"/>
      <c r="Y407" s="42"/>
      <c r="AA407" s="42"/>
    </row>
    <row r="408" spans="2:27" ht="15.75" customHeight="1">
      <c r="B408" s="40"/>
      <c r="C408" s="40"/>
      <c r="D408" s="40"/>
      <c r="F408" s="40"/>
      <c r="G408" s="40"/>
      <c r="H408" s="40"/>
      <c r="I408" s="40"/>
      <c r="J408" s="40"/>
      <c r="K408" s="40"/>
      <c r="L408" s="40"/>
      <c r="M408" s="40"/>
      <c r="N408" s="40"/>
      <c r="O408" s="42"/>
      <c r="P408" s="42"/>
      <c r="R408" s="42"/>
      <c r="S408" s="40"/>
      <c r="T408" s="40"/>
      <c r="U408" s="40"/>
      <c r="V408" s="40"/>
      <c r="W408" s="40"/>
      <c r="X408" s="42"/>
      <c r="Y408" s="42"/>
      <c r="AA408" s="42"/>
    </row>
    <row r="409" spans="2:27" ht="15.75" customHeight="1">
      <c r="B409" s="40"/>
      <c r="C409" s="40"/>
      <c r="D409" s="40"/>
      <c r="F409" s="40"/>
      <c r="G409" s="40"/>
      <c r="H409" s="40"/>
      <c r="I409" s="40"/>
      <c r="J409" s="40"/>
      <c r="K409" s="40"/>
      <c r="L409" s="40"/>
      <c r="M409" s="40"/>
      <c r="N409" s="40"/>
      <c r="O409" s="42"/>
      <c r="P409" s="42"/>
      <c r="R409" s="42"/>
      <c r="S409" s="40"/>
      <c r="T409" s="40"/>
      <c r="U409" s="40"/>
      <c r="V409" s="40"/>
      <c r="W409" s="40"/>
      <c r="X409" s="42"/>
      <c r="Y409" s="42"/>
      <c r="AA409" s="42"/>
    </row>
    <row r="410" spans="2:27" ht="15.75" customHeight="1">
      <c r="B410" s="40"/>
      <c r="C410" s="40"/>
      <c r="D410" s="40"/>
      <c r="F410" s="40"/>
      <c r="G410" s="40"/>
      <c r="H410" s="40"/>
      <c r="I410" s="40"/>
      <c r="J410" s="40"/>
      <c r="K410" s="40"/>
      <c r="L410" s="40"/>
      <c r="M410" s="40"/>
      <c r="N410" s="40"/>
      <c r="O410" s="42"/>
      <c r="P410" s="42"/>
      <c r="R410" s="42"/>
      <c r="S410" s="40"/>
      <c r="T410" s="40"/>
      <c r="U410" s="40"/>
      <c r="V410" s="40"/>
      <c r="W410" s="40"/>
      <c r="X410" s="42"/>
      <c r="Y410" s="42"/>
      <c r="AA410" s="42"/>
    </row>
    <row r="411" spans="2:27" ht="15.75" customHeight="1">
      <c r="B411" s="40"/>
      <c r="C411" s="40"/>
      <c r="D411" s="40"/>
      <c r="F411" s="40"/>
      <c r="G411" s="40"/>
      <c r="H411" s="40"/>
      <c r="I411" s="40"/>
      <c r="J411" s="40"/>
      <c r="K411" s="40"/>
      <c r="L411" s="40"/>
      <c r="M411" s="40"/>
      <c r="N411" s="40"/>
      <c r="O411" s="42"/>
      <c r="P411" s="42"/>
      <c r="R411" s="42"/>
      <c r="S411" s="40"/>
      <c r="T411" s="40"/>
      <c r="U411" s="40"/>
      <c r="V411" s="40"/>
      <c r="W411" s="40"/>
      <c r="X411" s="42"/>
      <c r="Y411" s="42"/>
      <c r="AA411" s="42"/>
    </row>
    <row r="412" spans="2:27" ht="15.75" customHeight="1">
      <c r="B412" s="40"/>
      <c r="C412" s="40"/>
      <c r="D412" s="40"/>
      <c r="F412" s="40"/>
      <c r="G412" s="40"/>
      <c r="H412" s="40"/>
      <c r="I412" s="40"/>
      <c r="J412" s="40"/>
      <c r="K412" s="40"/>
      <c r="L412" s="40"/>
      <c r="M412" s="40"/>
      <c r="N412" s="40"/>
      <c r="O412" s="42"/>
      <c r="P412" s="42"/>
      <c r="R412" s="42"/>
      <c r="S412" s="40"/>
      <c r="T412" s="40"/>
      <c r="U412" s="40"/>
      <c r="V412" s="40"/>
      <c r="W412" s="40"/>
      <c r="X412" s="42"/>
      <c r="Y412" s="42"/>
      <c r="AA412" s="42"/>
    </row>
    <row r="413" spans="2:27" ht="15.75" customHeight="1">
      <c r="B413" s="40"/>
      <c r="C413" s="40"/>
      <c r="D413" s="40"/>
      <c r="F413" s="40"/>
      <c r="G413" s="40"/>
      <c r="H413" s="40"/>
      <c r="I413" s="40"/>
      <c r="J413" s="40"/>
      <c r="K413" s="40"/>
      <c r="L413" s="40"/>
      <c r="M413" s="40"/>
      <c r="N413" s="40"/>
      <c r="O413" s="42"/>
      <c r="P413" s="42"/>
      <c r="R413" s="42"/>
      <c r="S413" s="40"/>
      <c r="T413" s="40"/>
      <c r="U413" s="40"/>
      <c r="V413" s="40"/>
      <c r="W413" s="40"/>
      <c r="X413" s="42"/>
      <c r="Y413" s="42"/>
      <c r="AA413" s="42"/>
    </row>
    <row r="414" spans="2:27" ht="15.75" customHeight="1">
      <c r="B414" s="40"/>
      <c r="C414" s="40"/>
      <c r="D414" s="40"/>
      <c r="F414" s="40"/>
      <c r="G414" s="40"/>
      <c r="H414" s="40"/>
      <c r="I414" s="40"/>
      <c r="J414" s="40"/>
      <c r="K414" s="40"/>
      <c r="L414" s="40"/>
      <c r="M414" s="40"/>
      <c r="N414" s="40"/>
      <c r="O414" s="42"/>
      <c r="P414" s="42"/>
      <c r="R414" s="42"/>
      <c r="S414" s="40"/>
      <c r="T414" s="40"/>
      <c r="U414" s="40"/>
      <c r="V414" s="40"/>
      <c r="W414" s="40"/>
      <c r="X414" s="42"/>
      <c r="Y414" s="42"/>
      <c r="AA414" s="42"/>
    </row>
    <row r="415" spans="2:27" ht="15.75" customHeight="1">
      <c r="B415" s="40"/>
      <c r="C415" s="40"/>
      <c r="D415" s="40"/>
      <c r="F415" s="40"/>
      <c r="G415" s="40"/>
      <c r="H415" s="40"/>
      <c r="I415" s="40"/>
      <c r="J415" s="40"/>
      <c r="K415" s="40"/>
      <c r="L415" s="40"/>
      <c r="M415" s="40"/>
      <c r="N415" s="40"/>
      <c r="O415" s="42"/>
      <c r="P415" s="42"/>
      <c r="R415" s="42"/>
      <c r="S415" s="40"/>
      <c r="T415" s="40"/>
      <c r="U415" s="40"/>
      <c r="V415" s="40"/>
      <c r="W415" s="40"/>
      <c r="X415" s="42"/>
      <c r="Y415" s="42"/>
      <c r="AA415" s="42"/>
    </row>
    <row r="416" spans="2:27" ht="15.75" customHeight="1">
      <c r="B416" s="40"/>
      <c r="C416" s="40"/>
      <c r="D416" s="40"/>
      <c r="F416" s="40"/>
      <c r="G416" s="40"/>
      <c r="H416" s="40"/>
      <c r="I416" s="40"/>
      <c r="J416" s="40"/>
      <c r="K416" s="40"/>
      <c r="L416" s="40"/>
      <c r="M416" s="40"/>
      <c r="N416" s="40"/>
      <c r="O416" s="42"/>
      <c r="P416" s="42"/>
      <c r="R416" s="42"/>
      <c r="S416" s="40"/>
      <c r="T416" s="40"/>
      <c r="U416" s="40"/>
      <c r="V416" s="40"/>
      <c r="W416" s="40"/>
      <c r="X416" s="42"/>
      <c r="Y416" s="42"/>
      <c r="AA416" s="42"/>
    </row>
    <row r="417" spans="2:27" ht="15.75" customHeight="1">
      <c r="B417" s="40"/>
      <c r="C417" s="40"/>
      <c r="D417" s="40"/>
      <c r="F417" s="40"/>
      <c r="G417" s="40"/>
      <c r="H417" s="40"/>
      <c r="I417" s="40"/>
      <c r="J417" s="40"/>
      <c r="K417" s="40"/>
      <c r="L417" s="40"/>
      <c r="M417" s="40"/>
      <c r="N417" s="40"/>
      <c r="O417" s="42"/>
      <c r="P417" s="42"/>
      <c r="R417" s="42"/>
      <c r="S417" s="40"/>
      <c r="T417" s="40"/>
      <c r="U417" s="40"/>
      <c r="V417" s="40"/>
      <c r="W417" s="40"/>
      <c r="X417" s="42"/>
      <c r="Y417" s="42"/>
      <c r="AA417" s="42"/>
    </row>
    <row r="418" spans="2:27" ht="15.75" customHeight="1">
      <c r="B418" s="40"/>
      <c r="C418" s="40"/>
      <c r="D418" s="40"/>
      <c r="F418" s="40"/>
      <c r="G418" s="40"/>
      <c r="H418" s="40"/>
      <c r="I418" s="40"/>
      <c r="J418" s="40"/>
      <c r="K418" s="40"/>
      <c r="L418" s="40"/>
      <c r="M418" s="40"/>
      <c r="N418" s="40"/>
      <c r="O418" s="42"/>
      <c r="P418" s="42"/>
      <c r="R418" s="42"/>
      <c r="S418" s="40"/>
      <c r="T418" s="40"/>
      <c r="U418" s="40"/>
      <c r="V418" s="40"/>
      <c r="W418" s="40"/>
      <c r="X418" s="42"/>
      <c r="Y418" s="42"/>
      <c r="AA418" s="42"/>
    </row>
    <row r="419" spans="2:27" ht="15.75" customHeight="1">
      <c r="B419" s="40"/>
      <c r="C419" s="40"/>
      <c r="D419" s="40"/>
      <c r="F419" s="40"/>
      <c r="G419" s="40"/>
      <c r="H419" s="40"/>
      <c r="I419" s="40"/>
      <c r="J419" s="40"/>
      <c r="K419" s="40"/>
      <c r="L419" s="40"/>
      <c r="M419" s="40"/>
      <c r="N419" s="40"/>
      <c r="O419" s="42"/>
      <c r="P419" s="42"/>
      <c r="R419" s="42"/>
      <c r="S419" s="40"/>
      <c r="T419" s="40"/>
      <c r="U419" s="40"/>
      <c r="V419" s="40"/>
      <c r="W419" s="40"/>
      <c r="X419" s="42"/>
      <c r="Y419" s="42"/>
      <c r="AA419" s="42"/>
    </row>
    <row r="420" spans="2:27" ht="15.75" customHeight="1">
      <c r="B420" s="40"/>
      <c r="C420" s="40"/>
      <c r="D420" s="40"/>
      <c r="F420" s="40"/>
      <c r="G420" s="40"/>
      <c r="H420" s="40"/>
      <c r="I420" s="40"/>
      <c r="J420" s="40"/>
      <c r="K420" s="40"/>
      <c r="L420" s="40"/>
      <c r="M420" s="40"/>
      <c r="N420" s="40"/>
      <c r="O420" s="42"/>
      <c r="P420" s="42"/>
      <c r="R420" s="42"/>
      <c r="S420" s="40"/>
      <c r="T420" s="40"/>
      <c r="U420" s="40"/>
      <c r="V420" s="40"/>
      <c r="W420" s="40"/>
      <c r="X420" s="42"/>
      <c r="Y420" s="42"/>
      <c r="AA420" s="42"/>
    </row>
    <row r="421" spans="2:27" ht="15.75" customHeight="1">
      <c r="B421" s="40"/>
      <c r="C421" s="40"/>
      <c r="D421" s="40"/>
      <c r="F421" s="40"/>
      <c r="G421" s="40"/>
      <c r="H421" s="40"/>
      <c r="I421" s="40"/>
      <c r="J421" s="40"/>
      <c r="K421" s="40"/>
      <c r="L421" s="40"/>
      <c r="M421" s="40"/>
      <c r="N421" s="40"/>
      <c r="O421" s="42"/>
      <c r="P421" s="42"/>
      <c r="R421" s="42"/>
      <c r="S421" s="40"/>
      <c r="T421" s="40"/>
      <c r="U421" s="40"/>
      <c r="V421" s="40"/>
      <c r="W421" s="40"/>
      <c r="X421" s="42"/>
      <c r="Y421" s="42"/>
      <c r="AA421" s="42"/>
    </row>
    <row r="422" spans="2:27" ht="15.75" customHeight="1">
      <c r="B422" s="40"/>
      <c r="C422" s="40"/>
      <c r="D422" s="40"/>
      <c r="F422" s="40"/>
      <c r="G422" s="40"/>
      <c r="H422" s="40"/>
      <c r="I422" s="40"/>
      <c r="J422" s="40"/>
      <c r="K422" s="40"/>
      <c r="L422" s="40"/>
      <c r="M422" s="40"/>
      <c r="N422" s="40"/>
      <c r="O422" s="42"/>
      <c r="P422" s="42"/>
      <c r="R422" s="42"/>
      <c r="S422" s="40"/>
      <c r="T422" s="40"/>
      <c r="U422" s="40"/>
      <c r="V422" s="40"/>
      <c r="W422" s="40"/>
      <c r="X422" s="42"/>
      <c r="Y422" s="42"/>
      <c r="AA422" s="42"/>
    </row>
    <row r="423" spans="2:27" ht="15.75" customHeight="1">
      <c r="B423" s="40"/>
      <c r="C423" s="40"/>
      <c r="D423" s="40"/>
      <c r="F423" s="40"/>
      <c r="G423" s="40"/>
      <c r="H423" s="40"/>
      <c r="I423" s="40"/>
      <c r="J423" s="40"/>
      <c r="K423" s="40"/>
      <c r="L423" s="40"/>
      <c r="M423" s="40"/>
      <c r="N423" s="40"/>
      <c r="O423" s="42"/>
      <c r="P423" s="42"/>
      <c r="R423" s="42"/>
      <c r="S423" s="40"/>
      <c r="T423" s="40"/>
      <c r="U423" s="40"/>
      <c r="V423" s="40"/>
      <c r="W423" s="40"/>
      <c r="X423" s="42"/>
      <c r="Y423" s="42"/>
      <c r="AA423" s="42"/>
    </row>
    <row r="424" spans="2:27" ht="15.75" customHeight="1">
      <c r="B424" s="40"/>
      <c r="C424" s="40"/>
      <c r="D424" s="40"/>
      <c r="F424" s="40"/>
      <c r="G424" s="40"/>
      <c r="H424" s="40"/>
      <c r="I424" s="40"/>
      <c r="J424" s="40"/>
      <c r="K424" s="40"/>
      <c r="L424" s="40"/>
      <c r="M424" s="40"/>
      <c r="N424" s="40"/>
      <c r="O424" s="42"/>
      <c r="P424" s="42"/>
      <c r="R424" s="42"/>
      <c r="S424" s="40"/>
      <c r="T424" s="40"/>
      <c r="U424" s="40"/>
      <c r="V424" s="40"/>
      <c r="W424" s="40"/>
      <c r="X424" s="42"/>
      <c r="Y424" s="42"/>
      <c r="AA424" s="42"/>
    </row>
    <row r="425" spans="2:27" ht="15.75" customHeight="1">
      <c r="B425" s="40"/>
      <c r="C425" s="40"/>
      <c r="D425" s="40"/>
      <c r="F425" s="40"/>
      <c r="G425" s="40"/>
      <c r="H425" s="40"/>
      <c r="I425" s="40"/>
      <c r="J425" s="40"/>
      <c r="K425" s="40"/>
      <c r="L425" s="40"/>
      <c r="M425" s="40"/>
      <c r="N425" s="40"/>
      <c r="O425" s="42"/>
      <c r="P425" s="42"/>
      <c r="R425" s="42"/>
      <c r="S425" s="40"/>
      <c r="T425" s="40"/>
      <c r="U425" s="40"/>
      <c r="V425" s="40"/>
      <c r="W425" s="40"/>
      <c r="X425" s="42"/>
      <c r="Y425" s="42"/>
      <c r="AA425" s="42"/>
    </row>
    <row r="426" spans="2:27" ht="15.75" customHeight="1">
      <c r="B426" s="40"/>
      <c r="C426" s="40"/>
      <c r="D426" s="40"/>
      <c r="F426" s="40"/>
      <c r="G426" s="40"/>
      <c r="H426" s="40"/>
      <c r="I426" s="40"/>
      <c r="J426" s="40"/>
      <c r="K426" s="40"/>
      <c r="L426" s="40"/>
      <c r="M426" s="40"/>
      <c r="N426" s="40"/>
      <c r="O426" s="42"/>
      <c r="P426" s="42"/>
      <c r="R426" s="42"/>
      <c r="S426" s="40"/>
      <c r="T426" s="40"/>
      <c r="U426" s="40"/>
      <c r="V426" s="40"/>
      <c r="W426" s="40"/>
      <c r="X426" s="42"/>
      <c r="Y426" s="42"/>
      <c r="AA426" s="42"/>
    </row>
    <row r="427" spans="2:27" ht="15.75" customHeight="1">
      <c r="B427" s="40"/>
      <c r="C427" s="40"/>
      <c r="D427" s="40"/>
      <c r="F427" s="40"/>
      <c r="G427" s="40"/>
      <c r="H427" s="40"/>
      <c r="I427" s="40"/>
      <c r="J427" s="40"/>
      <c r="K427" s="40"/>
      <c r="L427" s="40"/>
      <c r="M427" s="40"/>
      <c r="N427" s="40"/>
      <c r="O427" s="42"/>
      <c r="P427" s="42"/>
      <c r="R427" s="42"/>
      <c r="S427" s="40"/>
      <c r="T427" s="40"/>
      <c r="U427" s="40"/>
      <c r="V427" s="40"/>
      <c r="W427" s="40"/>
      <c r="X427" s="42"/>
      <c r="Y427" s="42"/>
      <c r="AA427" s="42"/>
    </row>
    <row r="428" spans="2:27" ht="15.75" customHeight="1">
      <c r="B428" s="40"/>
      <c r="C428" s="40"/>
      <c r="D428" s="40"/>
      <c r="F428" s="40"/>
      <c r="G428" s="40"/>
      <c r="H428" s="40"/>
      <c r="I428" s="40"/>
      <c r="J428" s="40"/>
      <c r="K428" s="40"/>
      <c r="L428" s="40"/>
      <c r="M428" s="40"/>
      <c r="N428" s="40"/>
      <c r="O428" s="42"/>
      <c r="P428" s="42"/>
      <c r="R428" s="42"/>
      <c r="S428" s="40"/>
      <c r="T428" s="40"/>
      <c r="U428" s="40"/>
      <c r="V428" s="40"/>
      <c r="W428" s="40"/>
      <c r="X428" s="42"/>
      <c r="Y428" s="42"/>
      <c r="AA428" s="42"/>
    </row>
    <row r="429" spans="2:27" ht="15.75" customHeight="1">
      <c r="B429" s="40"/>
      <c r="C429" s="40"/>
      <c r="D429" s="40"/>
      <c r="F429" s="40"/>
      <c r="G429" s="40"/>
      <c r="H429" s="40"/>
      <c r="I429" s="40"/>
      <c r="J429" s="40"/>
      <c r="K429" s="40"/>
      <c r="L429" s="40"/>
      <c r="M429" s="40"/>
      <c r="N429" s="40"/>
      <c r="O429" s="42"/>
      <c r="P429" s="42"/>
      <c r="R429" s="42"/>
      <c r="S429" s="40"/>
      <c r="T429" s="40"/>
      <c r="U429" s="40"/>
      <c r="V429" s="40"/>
      <c r="W429" s="40"/>
      <c r="X429" s="42"/>
      <c r="Y429" s="42"/>
      <c r="AA429" s="42"/>
    </row>
    <row r="430" spans="2:27" ht="15.75" customHeight="1">
      <c r="B430" s="40"/>
      <c r="C430" s="40"/>
      <c r="D430" s="40"/>
      <c r="F430" s="40"/>
      <c r="G430" s="40"/>
      <c r="H430" s="40"/>
      <c r="I430" s="40"/>
      <c r="J430" s="40"/>
      <c r="K430" s="40"/>
      <c r="L430" s="40"/>
      <c r="M430" s="40"/>
      <c r="N430" s="40"/>
      <c r="O430" s="42"/>
      <c r="P430" s="42"/>
      <c r="R430" s="42"/>
      <c r="S430" s="40"/>
      <c r="T430" s="40"/>
      <c r="U430" s="40"/>
      <c r="V430" s="40"/>
      <c r="W430" s="40"/>
      <c r="X430" s="42"/>
      <c r="Y430" s="42"/>
      <c r="AA430" s="42"/>
    </row>
    <row r="431" spans="2:27" ht="15.75" customHeight="1">
      <c r="B431" s="40"/>
      <c r="C431" s="40"/>
      <c r="D431" s="40"/>
      <c r="F431" s="40"/>
      <c r="G431" s="40"/>
      <c r="H431" s="40"/>
      <c r="I431" s="40"/>
      <c r="J431" s="40"/>
      <c r="K431" s="40"/>
      <c r="L431" s="40"/>
      <c r="M431" s="40"/>
      <c r="N431" s="40"/>
      <c r="O431" s="42"/>
      <c r="P431" s="42"/>
      <c r="R431" s="42"/>
      <c r="S431" s="40"/>
      <c r="T431" s="40"/>
      <c r="U431" s="40"/>
      <c r="V431" s="40"/>
      <c r="W431" s="40"/>
      <c r="X431" s="42"/>
      <c r="Y431" s="42"/>
      <c r="AA431" s="42"/>
    </row>
    <row r="432" spans="2:27" ht="15.75" customHeight="1">
      <c r="B432" s="40"/>
      <c r="C432" s="40"/>
      <c r="D432" s="40"/>
      <c r="F432" s="40"/>
      <c r="G432" s="40"/>
      <c r="H432" s="40"/>
      <c r="I432" s="40"/>
      <c r="J432" s="40"/>
      <c r="K432" s="40"/>
      <c r="L432" s="40"/>
      <c r="M432" s="40"/>
      <c r="N432" s="40"/>
      <c r="O432" s="42"/>
      <c r="P432" s="42"/>
      <c r="R432" s="42"/>
      <c r="S432" s="40"/>
      <c r="T432" s="40"/>
      <c r="U432" s="40"/>
      <c r="V432" s="40"/>
      <c r="W432" s="40"/>
      <c r="X432" s="42"/>
      <c r="Y432" s="42"/>
      <c r="AA432" s="42"/>
    </row>
    <row r="433" spans="2:27" ht="15.75" customHeight="1">
      <c r="B433" s="40"/>
      <c r="C433" s="40"/>
      <c r="D433" s="40"/>
      <c r="F433" s="40"/>
      <c r="G433" s="40"/>
      <c r="H433" s="40"/>
      <c r="I433" s="40"/>
      <c r="J433" s="40"/>
      <c r="K433" s="40"/>
      <c r="L433" s="40"/>
      <c r="M433" s="40"/>
      <c r="N433" s="40"/>
      <c r="O433" s="42"/>
      <c r="P433" s="42"/>
      <c r="R433" s="42"/>
      <c r="S433" s="40"/>
      <c r="T433" s="40"/>
      <c r="U433" s="40"/>
      <c r="V433" s="40"/>
      <c r="W433" s="40"/>
      <c r="X433" s="42"/>
      <c r="Y433" s="42"/>
      <c r="AA433" s="42"/>
    </row>
    <row r="434" spans="2:27" ht="15.75" customHeight="1">
      <c r="B434" s="40"/>
      <c r="C434" s="40"/>
      <c r="D434" s="40"/>
      <c r="F434" s="40"/>
      <c r="G434" s="40"/>
      <c r="H434" s="40"/>
      <c r="I434" s="40"/>
      <c r="J434" s="40"/>
      <c r="K434" s="40"/>
      <c r="L434" s="40"/>
      <c r="M434" s="40"/>
      <c r="N434" s="40"/>
      <c r="O434" s="42"/>
      <c r="P434" s="42"/>
      <c r="R434" s="42"/>
      <c r="S434" s="40"/>
      <c r="T434" s="40"/>
      <c r="U434" s="40"/>
      <c r="V434" s="40"/>
      <c r="W434" s="40"/>
      <c r="X434" s="42"/>
      <c r="Y434" s="42"/>
      <c r="AA434" s="42"/>
    </row>
    <row r="435" spans="2:27" ht="15.75" customHeight="1">
      <c r="B435" s="40"/>
      <c r="C435" s="40"/>
      <c r="D435" s="40"/>
      <c r="F435" s="40"/>
      <c r="G435" s="40"/>
      <c r="H435" s="40"/>
      <c r="I435" s="40"/>
      <c r="J435" s="40"/>
      <c r="K435" s="40"/>
      <c r="L435" s="40"/>
      <c r="M435" s="40"/>
      <c r="N435" s="40"/>
      <c r="O435" s="42"/>
      <c r="P435" s="42"/>
      <c r="R435" s="42"/>
      <c r="S435" s="40"/>
      <c r="T435" s="40"/>
      <c r="U435" s="40"/>
      <c r="V435" s="40"/>
      <c r="W435" s="40"/>
      <c r="X435" s="42"/>
      <c r="Y435" s="42"/>
      <c r="AA435" s="42"/>
    </row>
    <row r="436" spans="2:27" ht="15.75" customHeight="1">
      <c r="B436" s="40"/>
      <c r="C436" s="40"/>
      <c r="D436" s="40"/>
      <c r="F436" s="40"/>
      <c r="G436" s="40"/>
      <c r="H436" s="40"/>
      <c r="I436" s="40"/>
      <c r="J436" s="40"/>
      <c r="K436" s="40"/>
      <c r="L436" s="40"/>
      <c r="M436" s="40"/>
      <c r="N436" s="40"/>
      <c r="O436" s="42"/>
      <c r="P436" s="42"/>
      <c r="R436" s="42"/>
      <c r="S436" s="40"/>
      <c r="T436" s="40"/>
      <c r="U436" s="40"/>
      <c r="V436" s="40"/>
      <c r="W436" s="40"/>
      <c r="X436" s="42"/>
      <c r="Y436" s="42"/>
      <c r="AA436" s="42"/>
    </row>
    <row r="437" spans="2:27" ht="15.75" customHeight="1">
      <c r="B437" s="40"/>
      <c r="C437" s="40"/>
      <c r="D437" s="40"/>
      <c r="F437" s="40"/>
      <c r="G437" s="40"/>
      <c r="H437" s="40"/>
      <c r="I437" s="40"/>
      <c r="J437" s="40"/>
      <c r="K437" s="40"/>
      <c r="L437" s="40"/>
      <c r="M437" s="40"/>
      <c r="N437" s="40"/>
      <c r="O437" s="42"/>
      <c r="P437" s="42"/>
      <c r="R437" s="42"/>
      <c r="S437" s="40"/>
      <c r="T437" s="40"/>
      <c r="U437" s="40"/>
      <c r="V437" s="40"/>
      <c r="W437" s="40"/>
      <c r="X437" s="42"/>
      <c r="Y437" s="42"/>
      <c r="AA437" s="42"/>
    </row>
    <row r="438" spans="2:27" ht="15.75" customHeight="1">
      <c r="B438" s="40"/>
      <c r="C438" s="40"/>
      <c r="D438" s="40"/>
      <c r="F438" s="40"/>
      <c r="G438" s="40"/>
      <c r="H438" s="40"/>
      <c r="I438" s="40"/>
      <c r="J438" s="40"/>
      <c r="K438" s="40"/>
      <c r="L438" s="40"/>
      <c r="M438" s="40"/>
      <c r="N438" s="40"/>
      <c r="O438" s="42"/>
      <c r="P438" s="42"/>
      <c r="R438" s="42"/>
      <c r="S438" s="40"/>
      <c r="T438" s="40"/>
      <c r="U438" s="40"/>
      <c r="V438" s="40"/>
      <c r="W438" s="40"/>
      <c r="X438" s="42"/>
      <c r="Y438" s="42"/>
      <c r="AA438" s="42"/>
    </row>
    <row r="439" spans="2:27" ht="15.75" customHeight="1">
      <c r="B439" s="40"/>
      <c r="C439" s="40"/>
      <c r="D439" s="40"/>
      <c r="F439" s="40"/>
      <c r="G439" s="40"/>
      <c r="H439" s="40"/>
      <c r="I439" s="40"/>
      <c r="J439" s="40"/>
      <c r="K439" s="40"/>
      <c r="L439" s="40"/>
      <c r="M439" s="40"/>
      <c r="N439" s="40"/>
      <c r="O439" s="42"/>
      <c r="P439" s="42"/>
      <c r="R439" s="42"/>
      <c r="S439" s="40"/>
      <c r="T439" s="40"/>
      <c r="U439" s="40"/>
      <c r="V439" s="40"/>
      <c r="W439" s="40"/>
      <c r="X439" s="42"/>
      <c r="Y439" s="42"/>
      <c r="AA439" s="42"/>
    </row>
    <row r="440" spans="2:27" ht="15.75" customHeight="1">
      <c r="B440" s="40"/>
      <c r="C440" s="40"/>
      <c r="D440" s="40"/>
      <c r="F440" s="40"/>
      <c r="G440" s="40"/>
      <c r="H440" s="40"/>
      <c r="I440" s="40"/>
      <c r="J440" s="40"/>
      <c r="K440" s="40"/>
      <c r="L440" s="40"/>
      <c r="M440" s="40"/>
      <c r="N440" s="40"/>
      <c r="O440" s="42"/>
      <c r="P440" s="42"/>
      <c r="R440" s="42"/>
      <c r="S440" s="40"/>
      <c r="T440" s="40"/>
      <c r="U440" s="40"/>
      <c r="V440" s="40"/>
      <c r="W440" s="40"/>
      <c r="X440" s="42"/>
      <c r="Y440" s="42"/>
      <c r="AA440" s="42"/>
    </row>
    <row r="441" spans="2:27" ht="15.75" customHeight="1">
      <c r="B441" s="40"/>
      <c r="C441" s="40"/>
      <c r="D441" s="40"/>
      <c r="F441" s="40"/>
      <c r="G441" s="40"/>
      <c r="H441" s="40"/>
      <c r="I441" s="40"/>
      <c r="J441" s="40"/>
      <c r="K441" s="40"/>
      <c r="L441" s="40"/>
      <c r="M441" s="40"/>
      <c r="N441" s="40"/>
      <c r="O441" s="42"/>
      <c r="P441" s="42"/>
      <c r="R441" s="42"/>
      <c r="S441" s="40"/>
      <c r="T441" s="40"/>
      <c r="U441" s="40"/>
      <c r="V441" s="40"/>
      <c r="W441" s="40"/>
      <c r="X441" s="42"/>
      <c r="Y441" s="42"/>
      <c r="AA441" s="42"/>
    </row>
    <row r="442" spans="2:27" ht="15.75" customHeight="1">
      <c r="B442" s="40"/>
      <c r="C442" s="40"/>
      <c r="D442" s="40"/>
      <c r="F442" s="40"/>
      <c r="G442" s="40"/>
      <c r="H442" s="40"/>
      <c r="I442" s="40"/>
      <c r="J442" s="40"/>
      <c r="K442" s="40"/>
      <c r="L442" s="40"/>
      <c r="M442" s="40"/>
      <c r="N442" s="40"/>
      <c r="O442" s="42"/>
      <c r="P442" s="42"/>
      <c r="R442" s="42"/>
      <c r="S442" s="40"/>
      <c r="T442" s="40"/>
      <c r="U442" s="40"/>
      <c r="V442" s="40"/>
      <c r="W442" s="40"/>
      <c r="X442" s="42"/>
      <c r="Y442" s="42"/>
      <c r="AA442" s="42"/>
    </row>
    <row r="443" spans="2:27" ht="15.75" customHeight="1">
      <c r="B443" s="40"/>
      <c r="C443" s="40"/>
      <c r="D443" s="40"/>
      <c r="F443" s="40"/>
      <c r="G443" s="40"/>
      <c r="H443" s="40"/>
      <c r="I443" s="40"/>
      <c r="J443" s="40"/>
      <c r="K443" s="40"/>
      <c r="L443" s="40"/>
      <c r="M443" s="40"/>
      <c r="N443" s="40"/>
      <c r="O443" s="42"/>
      <c r="P443" s="42"/>
      <c r="R443" s="42"/>
      <c r="S443" s="40"/>
      <c r="T443" s="40"/>
      <c r="U443" s="40"/>
      <c r="V443" s="40"/>
      <c r="W443" s="40"/>
      <c r="X443" s="42"/>
      <c r="Y443" s="42"/>
      <c r="AA443" s="42"/>
    </row>
    <row r="444" spans="2:27" ht="15.75" customHeight="1">
      <c r="B444" s="40"/>
      <c r="C444" s="40"/>
      <c r="D444" s="40"/>
      <c r="F444" s="40"/>
      <c r="G444" s="40"/>
      <c r="H444" s="40"/>
      <c r="I444" s="40"/>
      <c r="J444" s="40"/>
      <c r="K444" s="40"/>
      <c r="L444" s="40"/>
      <c r="M444" s="40"/>
      <c r="N444" s="40"/>
      <c r="O444" s="42"/>
      <c r="P444" s="42"/>
      <c r="R444" s="42"/>
      <c r="S444" s="40"/>
      <c r="T444" s="40"/>
      <c r="U444" s="40"/>
      <c r="V444" s="40"/>
      <c r="W444" s="40"/>
      <c r="X444" s="42"/>
      <c r="Y444" s="42"/>
      <c r="AA444" s="42"/>
    </row>
    <row r="445" spans="2:27" ht="15.75" customHeight="1">
      <c r="B445" s="40"/>
      <c r="C445" s="40"/>
      <c r="D445" s="40"/>
      <c r="F445" s="40"/>
      <c r="G445" s="40"/>
      <c r="H445" s="40"/>
      <c r="I445" s="40"/>
      <c r="J445" s="40"/>
      <c r="K445" s="40"/>
      <c r="L445" s="40"/>
      <c r="M445" s="40"/>
      <c r="N445" s="40"/>
      <c r="O445" s="42"/>
      <c r="P445" s="42"/>
      <c r="R445" s="42"/>
      <c r="S445" s="40"/>
      <c r="T445" s="40"/>
      <c r="U445" s="40"/>
      <c r="V445" s="40"/>
      <c r="W445" s="40"/>
      <c r="X445" s="42"/>
      <c r="Y445" s="42"/>
      <c r="AA445" s="42"/>
    </row>
    <row r="446" spans="2:27" ht="15.75" customHeight="1">
      <c r="B446" s="40"/>
      <c r="C446" s="40"/>
      <c r="D446" s="40"/>
      <c r="F446" s="40"/>
      <c r="G446" s="40"/>
      <c r="H446" s="40"/>
      <c r="I446" s="40"/>
      <c r="J446" s="40"/>
      <c r="K446" s="40"/>
      <c r="L446" s="40"/>
      <c r="M446" s="40"/>
      <c r="N446" s="40"/>
      <c r="O446" s="42"/>
      <c r="P446" s="42"/>
      <c r="R446" s="42"/>
      <c r="S446" s="40"/>
      <c r="T446" s="40"/>
      <c r="U446" s="40"/>
      <c r="V446" s="40"/>
      <c r="W446" s="40"/>
      <c r="X446" s="42"/>
      <c r="Y446" s="42"/>
      <c r="AA446" s="42"/>
    </row>
    <row r="447" spans="2:27" ht="15.75" customHeight="1">
      <c r="B447" s="40"/>
      <c r="C447" s="40"/>
      <c r="D447" s="40"/>
      <c r="F447" s="40"/>
      <c r="G447" s="40"/>
      <c r="H447" s="40"/>
      <c r="I447" s="40"/>
      <c r="J447" s="40"/>
      <c r="K447" s="40"/>
      <c r="L447" s="40"/>
      <c r="M447" s="40"/>
      <c r="N447" s="40"/>
      <c r="O447" s="42"/>
      <c r="P447" s="42"/>
      <c r="R447" s="42"/>
      <c r="S447" s="40"/>
      <c r="T447" s="40"/>
      <c r="U447" s="40"/>
      <c r="V447" s="40"/>
      <c r="W447" s="40"/>
      <c r="X447" s="42"/>
      <c r="Y447" s="42"/>
      <c r="AA447" s="42"/>
    </row>
    <row r="448" spans="2:27" ht="15.75" customHeight="1">
      <c r="B448" s="40"/>
      <c r="C448" s="40"/>
      <c r="D448" s="40"/>
      <c r="F448" s="40"/>
      <c r="G448" s="40"/>
      <c r="H448" s="40"/>
      <c r="I448" s="40"/>
      <c r="J448" s="40"/>
      <c r="K448" s="40"/>
      <c r="L448" s="40"/>
      <c r="M448" s="40"/>
      <c r="N448" s="40"/>
      <c r="O448" s="42"/>
      <c r="P448" s="42"/>
      <c r="R448" s="42"/>
      <c r="S448" s="40"/>
      <c r="T448" s="40"/>
      <c r="U448" s="40"/>
      <c r="V448" s="40"/>
      <c r="W448" s="40"/>
      <c r="X448" s="42"/>
      <c r="Y448" s="42"/>
      <c r="AA448" s="42"/>
    </row>
    <row r="449" spans="2:27" ht="15.75" customHeight="1">
      <c r="B449" s="40"/>
      <c r="C449" s="40"/>
      <c r="D449" s="40"/>
      <c r="F449" s="40"/>
      <c r="G449" s="40"/>
      <c r="H449" s="40"/>
      <c r="I449" s="40"/>
      <c r="J449" s="40"/>
      <c r="K449" s="40"/>
      <c r="L449" s="40"/>
      <c r="M449" s="40"/>
      <c r="N449" s="40"/>
      <c r="O449" s="42"/>
      <c r="P449" s="42"/>
      <c r="R449" s="42"/>
      <c r="S449" s="40"/>
      <c r="T449" s="40"/>
      <c r="U449" s="40"/>
      <c r="V449" s="40"/>
      <c r="W449" s="40"/>
      <c r="X449" s="42"/>
      <c r="Y449" s="42"/>
      <c r="AA449" s="42"/>
    </row>
    <row r="450" spans="2:27" ht="15.75" customHeight="1">
      <c r="B450" s="40"/>
      <c r="C450" s="40"/>
      <c r="D450" s="40"/>
      <c r="F450" s="40"/>
      <c r="G450" s="40"/>
      <c r="H450" s="40"/>
      <c r="I450" s="40"/>
      <c r="J450" s="40"/>
      <c r="K450" s="40"/>
      <c r="L450" s="40"/>
      <c r="M450" s="40"/>
      <c r="N450" s="40"/>
      <c r="O450" s="42"/>
      <c r="P450" s="42"/>
      <c r="R450" s="42"/>
      <c r="S450" s="40"/>
      <c r="T450" s="40"/>
      <c r="U450" s="40"/>
      <c r="V450" s="40"/>
      <c r="W450" s="40"/>
      <c r="X450" s="42"/>
      <c r="Y450" s="42"/>
      <c r="AA450" s="42"/>
    </row>
    <row r="451" spans="2:27" ht="15.75" customHeight="1">
      <c r="B451" s="40"/>
      <c r="C451" s="40"/>
      <c r="D451" s="40"/>
      <c r="F451" s="40"/>
      <c r="G451" s="40"/>
      <c r="H451" s="40"/>
      <c r="I451" s="40"/>
      <c r="J451" s="40"/>
      <c r="K451" s="40"/>
      <c r="L451" s="40"/>
      <c r="M451" s="40"/>
      <c r="N451" s="40"/>
      <c r="O451" s="42"/>
      <c r="P451" s="42"/>
      <c r="R451" s="42"/>
      <c r="S451" s="40"/>
      <c r="T451" s="40"/>
      <c r="U451" s="40"/>
      <c r="V451" s="40"/>
      <c r="W451" s="40"/>
      <c r="X451" s="42"/>
      <c r="Y451" s="42"/>
      <c r="AA451" s="42"/>
    </row>
    <row r="452" spans="2:27" ht="15.75" customHeight="1">
      <c r="B452" s="40"/>
      <c r="C452" s="40"/>
      <c r="D452" s="40"/>
      <c r="F452" s="40"/>
      <c r="G452" s="40"/>
      <c r="H452" s="40"/>
      <c r="I452" s="40"/>
      <c r="J452" s="40"/>
      <c r="K452" s="40"/>
      <c r="L452" s="40"/>
      <c r="M452" s="40"/>
      <c r="N452" s="40"/>
      <c r="O452" s="42"/>
      <c r="P452" s="42"/>
      <c r="R452" s="42"/>
      <c r="S452" s="40"/>
      <c r="T452" s="40"/>
      <c r="U452" s="40"/>
      <c r="V452" s="40"/>
      <c r="W452" s="40"/>
      <c r="X452" s="42"/>
      <c r="Y452" s="42"/>
      <c r="AA452" s="42"/>
    </row>
    <row r="453" spans="2:27" ht="15.75" customHeight="1">
      <c r="B453" s="40"/>
      <c r="C453" s="40"/>
      <c r="D453" s="40"/>
      <c r="F453" s="40"/>
      <c r="G453" s="40"/>
      <c r="H453" s="40"/>
      <c r="I453" s="40"/>
      <c r="J453" s="40"/>
      <c r="K453" s="40"/>
      <c r="L453" s="40"/>
      <c r="M453" s="40"/>
      <c r="N453" s="40"/>
      <c r="O453" s="42"/>
      <c r="P453" s="42"/>
      <c r="R453" s="42"/>
      <c r="S453" s="40"/>
      <c r="T453" s="40"/>
      <c r="U453" s="40"/>
      <c r="V453" s="40"/>
      <c r="W453" s="40"/>
      <c r="X453" s="42"/>
      <c r="Y453" s="42"/>
      <c r="AA453" s="42"/>
    </row>
    <row r="454" spans="2:27" ht="15.75" customHeight="1">
      <c r="B454" s="40"/>
      <c r="C454" s="40"/>
      <c r="D454" s="40"/>
      <c r="F454" s="40"/>
      <c r="G454" s="40"/>
      <c r="H454" s="40"/>
      <c r="I454" s="40"/>
      <c r="J454" s="40"/>
      <c r="K454" s="40"/>
      <c r="L454" s="40"/>
      <c r="M454" s="40"/>
      <c r="N454" s="40"/>
      <c r="O454" s="42"/>
      <c r="P454" s="42"/>
      <c r="R454" s="42"/>
      <c r="S454" s="40"/>
      <c r="T454" s="40"/>
      <c r="U454" s="40"/>
      <c r="V454" s="40"/>
      <c r="W454" s="40"/>
      <c r="X454" s="42"/>
      <c r="Y454" s="42"/>
      <c r="AA454" s="42"/>
    </row>
    <row r="455" spans="2:27" ht="15.75" customHeight="1">
      <c r="B455" s="40"/>
      <c r="C455" s="40"/>
      <c r="D455" s="40"/>
      <c r="F455" s="40"/>
      <c r="G455" s="40"/>
      <c r="H455" s="40"/>
      <c r="I455" s="40"/>
      <c r="J455" s="40"/>
      <c r="K455" s="40"/>
      <c r="L455" s="40"/>
      <c r="M455" s="40"/>
      <c r="N455" s="40"/>
      <c r="O455" s="42"/>
      <c r="P455" s="42"/>
      <c r="R455" s="42"/>
      <c r="S455" s="40"/>
      <c r="T455" s="40"/>
      <c r="U455" s="40"/>
      <c r="V455" s="40"/>
      <c r="W455" s="40"/>
      <c r="X455" s="42"/>
      <c r="Y455" s="42"/>
      <c r="AA455" s="42"/>
    </row>
    <row r="456" spans="2:27" ht="15.75" customHeight="1">
      <c r="B456" s="40"/>
      <c r="C456" s="40"/>
      <c r="D456" s="40"/>
      <c r="F456" s="40"/>
      <c r="G456" s="40"/>
      <c r="H456" s="40"/>
      <c r="I456" s="40"/>
      <c r="J456" s="40"/>
      <c r="K456" s="40"/>
      <c r="L456" s="40"/>
      <c r="M456" s="40"/>
      <c r="N456" s="40"/>
      <c r="O456" s="42"/>
      <c r="P456" s="42"/>
      <c r="R456" s="42"/>
      <c r="S456" s="40"/>
      <c r="T456" s="40"/>
      <c r="U456" s="40"/>
      <c r="V456" s="40"/>
      <c r="W456" s="40"/>
      <c r="X456" s="42"/>
      <c r="Y456" s="42"/>
      <c r="AA456" s="42"/>
    </row>
    <row r="457" spans="2:27" ht="15.75" customHeight="1">
      <c r="B457" s="40"/>
      <c r="C457" s="40"/>
      <c r="D457" s="40"/>
      <c r="F457" s="40"/>
      <c r="G457" s="40"/>
      <c r="H457" s="40"/>
      <c r="I457" s="40"/>
      <c r="J457" s="40"/>
      <c r="K457" s="40"/>
      <c r="L457" s="40"/>
      <c r="M457" s="40"/>
      <c r="N457" s="40"/>
      <c r="O457" s="42"/>
      <c r="P457" s="42"/>
      <c r="R457" s="42"/>
      <c r="S457" s="40"/>
      <c r="T457" s="40"/>
      <c r="U457" s="40"/>
      <c r="V457" s="40"/>
      <c r="W457" s="40"/>
      <c r="X457" s="42"/>
      <c r="Y457" s="42"/>
      <c r="AA457" s="42"/>
    </row>
    <row r="458" spans="2:27" ht="15.75" customHeight="1">
      <c r="B458" s="40"/>
      <c r="C458" s="40"/>
      <c r="D458" s="40"/>
      <c r="F458" s="40"/>
      <c r="G458" s="40"/>
      <c r="H458" s="40"/>
      <c r="I458" s="40"/>
      <c r="J458" s="40"/>
      <c r="K458" s="40"/>
      <c r="L458" s="40"/>
      <c r="M458" s="40"/>
      <c r="N458" s="40"/>
      <c r="O458" s="42"/>
      <c r="P458" s="42"/>
      <c r="R458" s="42"/>
      <c r="S458" s="40"/>
      <c r="T458" s="40"/>
      <c r="U458" s="40"/>
      <c r="V458" s="40"/>
      <c r="W458" s="40"/>
      <c r="X458" s="42"/>
      <c r="Y458" s="42"/>
      <c r="AA458" s="42"/>
    </row>
    <row r="459" spans="2:27" ht="15.75" customHeight="1">
      <c r="B459" s="40"/>
      <c r="C459" s="40"/>
      <c r="D459" s="40"/>
      <c r="F459" s="40"/>
      <c r="G459" s="40"/>
      <c r="H459" s="40"/>
      <c r="I459" s="40"/>
      <c r="J459" s="40"/>
      <c r="K459" s="40"/>
      <c r="L459" s="40"/>
      <c r="M459" s="40"/>
      <c r="N459" s="40"/>
      <c r="O459" s="42"/>
      <c r="P459" s="42"/>
      <c r="R459" s="42"/>
      <c r="S459" s="40"/>
      <c r="T459" s="40"/>
      <c r="U459" s="40"/>
      <c r="V459" s="40"/>
      <c r="W459" s="40"/>
      <c r="X459" s="42"/>
      <c r="Y459" s="42"/>
      <c r="AA459" s="42"/>
    </row>
    <row r="460" spans="2:27" ht="15.75" customHeight="1">
      <c r="B460" s="40"/>
      <c r="C460" s="40"/>
      <c r="D460" s="40"/>
      <c r="F460" s="40"/>
      <c r="G460" s="40"/>
      <c r="H460" s="40"/>
      <c r="I460" s="40"/>
      <c r="J460" s="40"/>
      <c r="K460" s="40"/>
      <c r="L460" s="40"/>
      <c r="M460" s="40"/>
      <c r="N460" s="40"/>
      <c r="O460" s="42"/>
      <c r="P460" s="42"/>
      <c r="R460" s="42"/>
      <c r="S460" s="40"/>
      <c r="T460" s="40"/>
      <c r="U460" s="40"/>
      <c r="V460" s="40"/>
      <c r="W460" s="40"/>
      <c r="X460" s="42"/>
      <c r="Y460" s="42"/>
      <c r="AA460" s="42"/>
    </row>
    <row r="461" spans="2:27" ht="15.75" customHeight="1">
      <c r="B461" s="40"/>
      <c r="C461" s="40"/>
      <c r="D461" s="40"/>
      <c r="F461" s="40"/>
      <c r="G461" s="40"/>
      <c r="H461" s="40"/>
      <c r="I461" s="40"/>
      <c r="J461" s="40"/>
      <c r="K461" s="40"/>
      <c r="L461" s="40"/>
      <c r="M461" s="40"/>
      <c r="N461" s="40"/>
      <c r="O461" s="42"/>
      <c r="P461" s="42"/>
      <c r="R461" s="42"/>
      <c r="S461" s="40"/>
      <c r="T461" s="40"/>
      <c r="U461" s="40"/>
      <c r="V461" s="40"/>
      <c r="W461" s="40"/>
      <c r="X461" s="42"/>
      <c r="Y461" s="42"/>
      <c r="AA461" s="42"/>
    </row>
    <row r="462" spans="2:27" ht="15.75" customHeight="1">
      <c r="B462" s="40"/>
      <c r="C462" s="40"/>
      <c r="D462" s="40"/>
      <c r="F462" s="40"/>
      <c r="G462" s="40"/>
      <c r="H462" s="40"/>
      <c r="I462" s="40"/>
      <c r="J462" s="40"/>
      <c r="K462" s="40"/>
      <c r="L462" s="40"/>
      <c r="M462" s="40"/>
      <c r="N462" s="40"/>
      <c r="O462" s="42"/>
      <c r="P462" s="42"/>
      <c r="R462" s="42"/>
      <c r="S462" s="40"/>
      <c r="T462" s="40"/>
      <c r="U462" s="40"/>
      <c r="V462" s="40"/>
      <c r="W462" s="40"/>
      <c r="X462" s="42"/>
      <c r="Y462" s="42"/>
      <c r="AA462" s="42"/>
    </row>
    <row r="463" spans="2:27" ht="15.75" customHeight="1">
      <c r="B463" s="40"/>
      <c r="C463" s="40"/>
      <c r="D463" s="40"/>
      <c r="F463" s="40"/>
      <c r="G463" s="40"/>
      <c r="H463" s="40"/>
      <c r="I463" s="40"/>
      <c r="J463" s="40"/>
      <c r="K463" s="40"/>
      <c r="L463" s="40"/>
      <c r="M463" s="40"/>
      <c r="N463" s="40"/>
      <c r="O463" s="42"/>
      <c r="P463" s="42"/>
      <c r="R463" s="42"/>
      <c r="S463" s="40"/>
      <c r="T463" s="40"/>
      <c r="U463" s="40"/>
      <c r="V463" s="40"/>
      <c r="W463" s="40"/>
      <c r="X463" s="42"/>
      <c r="Y463" s="42"/>
      <c r="AA463" s="42"/>
    </row>
    <row r="464" spans="2:27" ht="15.75" customHeight="1">
      <c r="B464" s="40"/>
      <c r="C464" s="40"/>
      <c r="D464" s="40"/>
      <c r="F464" s="40"/>
      <c r="G464" s="40"/>
      <c r="H464" s="40"/>
      <c r="I464" s="40"/>
      <c r="J464" s="40"/>
      <c r="K464" s="40"/>
      <c r="L464" s="40"/>
      <c r="M464" s="40"/>
      <c r="N464" s="40"/>
      <c r="O464" s="42"/>
      <c r="P464" s="42"/>
      <c r="R464" s="42"/>
      <c r="S464" s="40"/>
      <c r="T464" s="40"/>
      <c r="U464" s="40"/>
      <c r="V464" s="40"/>
      <c r="W464" s="40"/>
      <c r="X464" s="42"/>
      <c r="Y464" s="42"/>
      <c r="AA464" s="42"/>
    </row>
    <row r="465" spans="2:27" ht="15.75" customHeight="1">
      <c r="B465" s="40"/>
      <c r="C465" s="40"/>
      <c r="D465" s="40"/>
      <c r="F465" s="40"/>
      <c r="G465" s="40"/>
      <c r="H465" s="40"/>
      <c r="I465" s="40"/>
      <c r="J465" s="40"/>
      <c r="K465" s="40"/>
      <c r="L465" s="40"/>
      <c r="M465" s="40"/>
      <c r="N465" s="40"/>
      <c r="O465" s="42"/>
      <c r="P465" s="42"/>
      <c r="R465" s="42"/>
      <c r="S465" s="40"/>
      <c r="T465" s="40"/>
      <c r="U465" s="40"/>
      <c r="V465" s="40"/>
      <c r="W465" s="40"/>
      <c r="X465" s="42"/>
      <c r="Y465" s="42"/>
      <c r="AA465" s="42"/>
    </row>
    <row r="466" spans="2:27" ht="15.75" customHeight="1">
      <c r="B466" s="40"/>
      <c r="C466" s="40"/>
      <c r="D466" s="40"/>
      <c r="F466" s="40"/>
      <c r="G466" s="40"/>
      <c r="H466" s="40"/>
      <c r="I466" s="40"/>
      <c r="J466" s="40"/>
      <c r="K466" s="40"/>
      <c r="L466" s="40"/>
      <c r="M466" s="40"/>
      <c r="N466" s="40"/>
      <c r="O466" s="42"/>
      <c r="P466" s="42"/>
      <c r="R466" s="42"/>
      <c r="S466" s="40"/>
      <c r="T466" s="40"/>
      <c r="U466" s="40"/>
      <c r="V466" s="40"/>
      <c r="W466" s="40"/>
      <c r="X466" s="42"/>
      <c r="Y466" s="42"/>
      <c r="AA466" s="42"/>
    </row>
    <row r="467" spans="2:27" ht="15.75" customHeight="1">
      <c r="B467" s="40"/>
      <c r="C467" s="40"/>
      <c r="D467" s="40"/>
      <c r="F467" s="40"/>
      <c r="G467" s="40"/>
      <c r="H467" s="40"/>
      <c r="I467" s="40"/>
      <c r="J467" s="40"/>
      <c r="K467" s="40"/>
      <c r="L467" s="40"/>
      <c r="M467" s="40"/>
      <c r="N467" s="40"/>
      <c r="O467" s="42"/>
      <c r="P467" s="42"/>
      <c r="R467" s="42"/>
      <c r="S467" s="40"/>
      <c r="T467" s="40"/>
      <c r="U467" s="40"/>
      <c r="V467" s="40"/>
      <c r="W467" s="40"/>
      <c r="X467" s="42"/>
      <c r="Y467" s="42"/>
      <c r="AA467" s="42"/>
    </row>
    <row r="468" spans="2:27" ht="15.75" customHeight="1">
      <c r="B468" s="40"/>
      <c r="C468" s="40"/>
      <c r="D468" s="40"/>
      <c r="F468" s="40"/>
      <c r="G468" s="40"/>
      <c r="H468" s="40"/>
      <c r="I468" s="40"/>
      <c r="J468" s="40"/>
      <c r="K468" s="40"/>
      <c r="L468" s="40"/>
      <c r="M468" s="40"/>
      <c r="N468" s="40"/>
      <c r="O468" s="42"/>
      <c r="P468" s="42"/>
      <c r="R468" s="42"/>
      <c r="S468" s="40"/>
      <c r="T468" s="40"/>
      <c r="U468" s="40"/>
      <c r="V468" s="40"/>
      <c r="W468" s="40"/>
      <c r="X468" s="42"/>
      <c r="Y468" s="42"/>
      <c r="AA468" s="42"/>
    </row>
    <row r="469" spans="2:27" ht="15.75" customHeight="1">
      <c r="B469" s="40"/>
      <c r="C469" s="40"/>
      <c r="D469" s="40"/>
      <c r="F469" s="40"/>
      <c r="G469" s="40"/>
      <c r="H469" s="40"/>
      <c r="I469" s="40"/>
      <c r="J469" s="40"/>
      <c r="K469" s="40"/>
      <c r="L469" s="40"/>
      <c r="M469" s="40"/>
      <c r="N469" s="40"/>
      <c r="O469" s="42"/>
      <c r="P469" s="42"/>
      <c r="R469" s="42"/>
      <c r="S469" s="40"/>
      <c r="T469" s="40"/>
      <c r="U469" s="40"/>
      <c r="V469" s="40"/>
      <c r="W469" s="40"/>
      <c r="X469" s="42"/>
      <c r="Y469" s="42"/>
      <c r="AA469" s="42"/>
    </row>
    <row r="470" spans="2:27" ht="15.75" customHeight="1">
      <c r="B470" s="40"/>
      <c r="C470" s="40"/>
      <c r="D470" s="40"/>
      <c r="F470" s="40"/>
      <c r="G470" s="40"/>
      <c r="H470" s="40"/>
      <c r="I470" s="40"/>
      <c r="J470" s="40"/>
      <c r="K470" s="40"/>
      <c r="L470" s="40"/>
      <c r="M470" s="40"/>
      <c r="N470" s="40"/>
      <c r="O470" s="42"/>
      <c r="P470" s="42"/>
      <c r="R470" s="42"/>
      <c r="S470" s="40"/>
      <c r="T470" s="40"/>
      <c r="U470" s="40"/>
      <c r="V470" s="40"/>
      <c r="W470" s="40"/>
      <c r="X470" s="42"/>
      <c r="Y470" s="42"/>
      <c r="AA470" s="42"/>
    </row>
    <row r="471" spans="2:27" ht="15.75" customHeight="1">
      <c r="B471" s="40"/>
      <c r="C471" s="40"/>
      <c r="D471" s="40"/>
      <c r="F471" s="40"/>
      <c r="G471" s="40"/>
      <c r="H471" s="40"/>
      <c r="I471" s="40"/>
      <c r="J471" s="40"/>
      <c r="K471" s="40"/>
      <c r="L471" s="40"/>
      <c r="M471" s="40"/>
      <c r="N471" s="40"/>
      <c r="O471" s="42"/>
      <c r="P471" s="42"/>
      <c r="R471" s="42"/>
      <c r="S471" s="40"/>
      <c r="T471" s="40"/>
      <c r="U471" s="40"/>
      <c r="V471" s="40"/>
      <c r="W471" s="40"/>
      <c r="X471" s="42"/>
      <c r="Y471" s="42"/>
      <c r="AA471" s="42"/>
    </row>
    <row r="472" spans="2:27" ht="15.75" customHeight="1">
      <c r="B472" s="40"/>
      <c r="C472" s="40"/>
      <c r="D472" s="40"/>
      <c r="F472" s="40"/>
      <c r="G472" s="40"/>
      <c r="H472" s="40"/>
      <c r="I472" s="40"/>
      <c r="J472" s="40"/>
      <c r="K472" s="40"/>
      <c r="L472" s="40"/>
      <c r="M472" s="40"/>
      <c r="N472" s="40"/>
      <c r="O472" s="42"/>
      <c r="P472" s="42"/>
      <c r="R472" s="42"/>
      <c r="S472" s="40"/>
      <c r="T472" s="40"/>
      <c r="U472" s="40"/>
      <c r="V472" s="40"/>
      <c r="W472" s="40"/>
      <c r="X472" s="42"/>
      <c r="Y472" s="42"/>
      <c r="AA472" s="42"/>
    </row>
    <row r="473" spans="2:27" ht="15.75" customHeight="1">
      <c r="B473" s="40"/>
      <c r="C473" s="40"/>
      <c r="D473" s="40"/>
      <c r="F473" s="40"/>
      <c r="G473" s="40"/>
      <c r="H473" s="40"/>
      <c r="I473" s="40"/>
      <c r="J473" s="40"/>
      <c r="K473" s="40"/>
      <c r="L473" s="40"/>
      <c r="M473" s="40"/>
      <c r="N473" s="40"/>
      <c r="O473" s="42"/>
      <c r="P473" s="42"/>
      <c r="R473" s="42"/>
      <c r="S473" s="40"/>
      <c r="T473" s="40"/>
      <c r="U473" s="40"/>
      <c r="V473" s="40"/>
      <c r="W473" s="40"/>
      <c r="X473" s="42"/>
      <c r="Y473" s="42"/>
      <c r="AA473" s="42"/>
    </row>
    <row r="474" spans="2:27" ht="15.75" customHeight="1">
      <c r="B474" s="40"/>
      <c r="C474" s="40"/>
      <c r="D474" s="40"/>
      <c r="F474" s="40"/>
      <c r="G474" s="40"/>
      <c r="H474" s="40"/>
      <c r="I474" s="40"/>
      <c r="J474" s="40"/>
      <c r="K474" s="40"/>
      <c r="L474" s="40"/>
      <c r="M474" s="40"/>
      <c r="N474" s="40"/>
      <c r="O474" s="42"/>
      <c r="P474" s="42"/>
      <c r="R474" s="42"/>
      <c r="S474" s="40"/>
      <c r="T474" s="40"/>
      <c r="U474" s="40"/>
      <c r="V474" s="40"/>
      <c r="W474" s="40"/>
      <c r="X474" s="42"/>
      <c r="Y474" s="42"/>
      <c r="AA474" s="42"/>
    </row>
    <row r="475" spans="2:27" ht="15.75" customHeight="1">
      <c r="B475" s="40"/>
      <c r="C475" s="40"/>
      <c r="D475" s="40"/>
      <c r="F475" s="40"/>
      <c r="G475" s="40"/>
      <c r="H475" s="40"/>
      <c r="I475" s="40"/>
      <c r="J475" s="40"/>
      <c r="K475" s="40"/>
      <c r="L475" s="40"/>
      <c r="M475" s="40"/>
      <c r="N475" s="40"/>
      <c r="O475" s="42"/>
      <c r="P475" s="42"/>
      <c r="R475" s="42"/>
      <c r="S475" s="40"/>
      <c r="T475" s="40"/>
      <c r="U475" s="40"/>
      <c r="V475" s="40"/>
      <c r="W475" s="40"/>
      <c r="X475" s="42"/>
      <c r="Y475" s="42"/>
      <c r="AA475" s="42"/>
    </row>
    <row r="476" spans="2:27" ht="15.75" customHeight="1">
      <c r="B476" s="40"/>
      <c r="C476" s="40"/>
      <c r="D476" s="40"/>
      <c r="F476" s="40"/>
      <c r="G476" s="40"/>
      <c r="H476" s="40"/>
      <c r="I476" s="40"/>
      <c r="J476" s="40"/>
      <c r="K476" s="40"/>
      <c r="L476" s="40"/>
      <c r="M476" s="40"/>
      <c r="N476" s="40"/>
      <c r="O476" s="42"/>
      <c r="P476" s="42"/>
      <c r="R476" s="42"/>
      <c r="S476" s="40"/>
      <c r="T476" s="40"/>
      <c r="U476" s="40"/>
      <c r="V476" s="40"/>
      <c r="W476" s="40"/>
      <c r="X476" s="42"/>
      <c r="Y476" s="42"/>
      <c r="AA476" s="42"/>
    </row>
    <row r="477" spans="2:27" ht="15.75" customHeight="1">
      <c r="B477" s="40"/>
      <c r="C477" s="40"/>
      <c r="D477" s="40"/>
      <c r="F477" s="40"/>
      <c r="G477" s="40"/>
      <c r="H477" s="40"/>
      <c r="I477" s="40"/>
      <c r="J477" s="40"/>
      <c r="K477" s="40"/>
      <c r="L477" s="40"/>
      <c r="M477" s="40"/>
      <c r="N477" s="40"/>
      <c r="O477" s="42"/>
      <c r="P477" s="42"/>
      <c r="R477" s="42"/>
      <c r="S477" s="40"/>
      <c r="T477" s="40"/>
      <c r="U477" s="40"/>
      <c r="V477" s="40"/>
      <c r="W477" s="40"/>
      <c r="X477" s="42"/>
      <c r="Y477" s="42"/>
      <c r="AA477" s="42"/>
    </row>
    <row r="478" spans="2:27" ht="15.75" customHeight="1">
      <c r="B478" s="40"/>
      <c r="C478" s="40"/>
      <c r="D478" s="40"/>
      <c r="F478" s="40"/>
      <c r="G478" s="40"/>
      <c r="H478" s="40"/>
      <c r="I478" s="40"/>
      <c r="J478" s="40"/>
      <c r="K478" s="40"/>
      <c r="L478" s="40"/>
      <c r="M478" s="40"/>
      <c r="N478" s="40"/>
      <c r="O478" s="42"/>
      <c r="P478" s="42"/>
      <c r="R478" s="42"/>
      <c r="S478" s="40"/>
      <c r="T478" s="40"/>
      <c r="U478" s="40"/>
      <c r="V478" s="40"/>
      <c r="W478" s="40"/>
      <c r="X478" s="42"/>
      <c r="Y478" s="42"/>
      <c r="AA478" s="42"/>
    </row>
    <row r="479" spans="2:27" ht="15.75" customHeight="1">
      <c r="B479" s="40"/>
      <c r="C479" s="40"/>
      <c r="D479" s="40"/>
      <c r="F479" s="40"/>
      <c r="G479" s="40"/>
      <c r="H479" s="40"/>
      <c r="I479" s="40"/>
      <c r="J479" s="40"/>
      <c r="K479" s="40"/>
      <c r="L479" s="40"/>
      <c r="M479" s="40"/>
      <c r="N479" s="40"/>
      <c r="O479" s="42"/>
      <c r="P479" s="42"/>
      <c r="R479" s="42"/>
      <c r="S479" s="40"/>
      <c r="T479" s="40"/>
      <c r="U479" s="40"/>
      <c r="V479" s="40"/>
      <c r="W479" s="40"/>
      <c r="X479" s="42"/>
      <c r="Y479" s="42"/>
      <c r="AA479" s="42"/>
    </row>
    <row r="480" spans="2:27" ht="15.75" customHeight="1">
      <c r="B480" s="40"/>
      <c r="C480" s="40"/>
      <c r="D480" s="40"/>
      <c r="F480" s="40"/>
      <c r="G480" s="40"/>
      <c r="H480" s="40"/>
      <c r="I480" s="40"/>
      <c r="J480" s="40"/>
      <c r="K480" s="40"/>
      <c r="L480" s="40"/>
      <c r="M480" s="40"/>
      <c r="N480" s="40"/>
      <c r="O480" s="42"/>
      <c r="P480" s="42"/>
      <c r="R480" s="42"/>
      <c r="S480" s="40"/>
      <c r="T480" s="40"/>
      <c r="U480" s="40"/>
      <c r="V480" s="40"/>
      <c r="W480" s="40"/>
      <c r="X480" s="42"/>
      <c r="Y480" s="42"/>
      <c r="AA480" s="42"/>
    </row>
    <row r="481" spans="2:27" ht="15.75" customHeight="1">
      <c r="B481" s="40"/>
      <c r="C481" s="40"/>
      <c r="D481" s="40"/>
      <c r="F481" s="40"/>
      <c r="G481" s="40"/>
      <c r="H481" s="40"/>
      <c r="I481" s="40"/>
      <c r="J481" s="40"/>
      <c r="K481" s="40"/>
      <c r="L481" s="40"/>
      <c r="M481" s="40"/>
      <c r="N481" s="40"/>
      <c r="O481" s="42"/>
      <c r="P481" s="42"/>
      <c r="R481" s="42"/>
      <c r="S481" s="40"/>
      <c r="T481" s="40"/>
      <c r="U481" s="40"/>
      <c r="V481" s="40"/>
      <c r="W481" s="40"/>
      <c r="X481" s="42"/>
      <c r="Y481" s="42"/>
      <c r="AA481" s="42"/>
    </row>
    <row r="482" spans="2:27" ht="15.75" customHeight="1">
      <c r="B482" s="40"/>
      <c r="C482" s="40"/>
      <c r="D482" s="40"/>
      <c r="F482" s="40"/>
      <c r="G482" s="40"/>
      <c r="H482" s="40"/>
      <c r="I482" s="40"/>
      <c r="J482" s="40"/>
      <c r="K482" s="40"/>
      <c r="L482" s="40"/>
      <c r="M482" s="40"/>
      <c r="N482" s="40"/>
      <c r="O482" s="42"/>
      <c r="P482" s="42"/>
      <c r="R482" s="42"/>
      <c r="S482" s="40"/>
      <c r="T482" s="40"/>
      <c r="U482" s="40"/>
      <c r="V482" s="40"/>
      <c r="W482" s="40"/>
      <c r="X482" s="42"/>
      <c r="Y482" s="42"/>
      <c r="AA482" s="42"/>
    </row>
    <row r="483" spans="2:27" ht="15.75" customHeight="1">
      <c r="B483" s="40"/>
      <c r="C483" s="40"/>
      <c r="D483" s="40"/>
      <c r="F483" s="40"/>
      <c r="G483" s="40"/>
      <c r="H483" s="40"/>
      <c r="I483" s="40"/>
      <c r="J483" s="40"/>
      <c r="K483" s="40"/>
      <c r="L483" s="40"/>
      <c r="M483" s="40"/>
      <c r="N483" s="40"/>
      <c r="O483" s="42"/>
      <c r="P483" s="42"/>
      <c r="R483" s="42"/>
      <c r="S483" s="40"/>
      <c r="T483" s="40"/>
      <c r="U483" s="40"/>
      <c r="V483" s="40"/>
      <c r="W483" s="40"/>
      <c r="X483" s="42"/>
      <c r="Y483" s="42"/>
      <c r="AA483" s="42"/>
    </row>
    <row r="484" spans="2:27" ht="15.75" customHeight="1">
      <c r="B484" s="40"/>
      <c r="C484" s="40"/>
      <c r="D484" s="40"/>
      <c r="F484" s="40"/>
      <c r="G484" s="40"/>
      <c r="H484" s="40"/>
      <c r="I484" s="40"/>
      <c r="J484" s="40"/>
      <c r="K484" s="40"/>
      <c r="L484" s="40"/>
      <c r="M484" s="40"/>
      <c r="N484" s="40"/>
      <c r="O484" s="42"/>
      <c r="P484" s="42"/>
      <c r="R484" s="42"/>
      <c r="S484" s="40"/>
      <c r="T484" s="40"/>
      <c r="U484" s="40"/>
      <c r="V484" s="40"/>
      <c r="W484" s="40"/>
      <c r="X484" s="42"/>
      <c r="Y484" s="42"/>
      <c r="AA484" s="42"/>
    </row>
    <row r="485" spans="2:27" ht="15.75" customHeight="1">
      <c r="B485" s="40"/>
      <c r="C485" s="40"/>
      <c r="D485" s="40"/>
      <c r="F485" s="40"/>
      <c r="G485" s="40"/>
      <c r="H485" s="40"/>
      <c r="I485" s="40"/>
      <c r="J485" s="40"/>
      <c r="K485" s="40"/>
      <c r="L485" s="40"/>
      <c r="M485" s="40"/>
      <c r="N485" s="40"/>
      <c r="O485" s="42"/>
      <c r="P485" s="42"/>
      <c r="R485" s="42"/>
      <c r="S485" s="40"/>
      <c r="T485" s="40"/>
      <c r="U485" s="40"/>
      <c r="V485" s="40"/>
      <c r="W485" s="40"/>
      <c r="X485" s="42"/>
      <c r="Y485" s="42"/>
      <c r="AA485" s="42"/>
    </row>
    <row r="486" spans="2:27" ht="15.75" customHeight="1">
      <c r="B486" s="40"/>
      <c r="C486" s="40"/>
      <c r="D486" s="40"/>
      <c r="F486" s="40"/>
      <c r="G486" s="40"/>
      <c r="H486" s="40"/>
      <c r="I486" s="40"/>
      <c r="J486" s="40"/>
      <c r="K486" s="40"/>
      <c r="L486" s="40"/>
      <c r="M486" s="40"/>
      <c r="N486" s="40"/>
      <c r="O486" s="42"/>
      <c r="P486" s="42"/>
      <c r="R486" s="42"/>
      <c r="S486" s="40"/>
      <c r="T486" s="40"/>
      <c r="U486" s="40"/>
      <c r="V486" s="40"/>
      <c r="W486" s="40"/>
      <c r="X486" s="42"/>
      <c r="Y486" s="42"/>
      <c r="AA486" s="42"/>
    </row>
    <row r="487" spans="2:27" ht="15.75" customHeight="1">
      <c r="B487" s="40"/>
      <c r="C487" s="40"/>
      <c r="D487" s="40"/>
      <c r="F487" s="40"/>
      <c r="G487" s="40"/>
      <c r="H487" s="40"/>
      <c r="I487" s="40"/>
      <c r="J487" s="40"/>
      <c r="K487" s="40"/>
      <c r="L487" s="40"/>
      <c r="M487" s="40"/>
      <c r="N487" s="40"/>
      <c r="O487" s="42"/>
      <c r="P487" s="42"/>
      <c r="R487" s="42"/>
      <c r="S487" s="40"/>
      <c r="T487" s="40"/>
      <c r="U487" s="40"/>
      <c r="V487" s="40"/>
      <c r="W487" s="40"/>
      <c r="X487" s="42"/>
      <c r="Y487" s="42"/>
      <c r="AA487" s="42"/>
    </row>
    <row r="488" spans="2:27" ht="15.75" customHeight="1">
      <c r="B488" s="40"/>
      <c r="C488" s="40"/>
      <c r="D488" s="40"/>
      <c r="F488" s="40"/>
      <c r="G488" s="40"/>
      <c r="H488" s="40"/>
      <c r="I488" s="40"/>
      <c r="J488" s="40"/>
      <c r="K488" s="40"/>
      <c r="L488" s="40"/>
      <c r="M488" s="40"/>
      <c r="N488" s="40"/>
      <c r="O488" s="42"/>
      <c r="P488" s="42"/>
      <c r="R488" s="42"/>
      <c r="S488" s="40"/>
      <c r="T488" s="40"/>
      <c r="U488" s="40"/>
      <c r="V488" s="40"/>
      <c r="W488" s="40"/>
      <c r="X488" s="42"/>
      <c r="Y488" s="42"/>
      <c r="AA488" s="42"/>
    </row>
    <row r="489" spans="2:27" ht="15.75" customHeight="1">
      <c r="B489" s="40"/>
      <c r="C489" s="40"/>
      <c r="D489" s="40"/>
      <c r="F489" s="40"/>
      <c r="G489" s="40"/>
      <c r="H489" s="40"/>
      <c r="I489" s="40"/>
      <c r="J489" s="40"/>
      <c r="K489" s="40"/>
      <c r="L489" s="40"/>
      <c r="M489" s="40"/>
      <c r="N489" s="40"/>
      <c r="O489" s="42"/>
      <c r="P489" s="42"/>
      <c r="R489" s="42"/>
      <c r="S489" s="40"/>
      <c r="T489" s="40"/>
      <c r="U489" s="40"/>
      <c r="V489" s="40"/>
      <c r="W489" s="40"/>
      <c r="X489" s="42"/>
      <c r="Y489" s="42"/>
      <c r="AA489" s="42"/>
    </row>
    <row r="490" spans="2:27" ht="15.75" customHeight="1">
      <c r="B490" s="40"/>
      <c r="C490" s="40"/>
      <c r="D490" s="40"/>
      <c r="F490" s="40"/>
      <c r="G490" s="40"/>
      <c r="H490" s="40"/>
      <c r="I490" s="40"/>
      <c r="J490" s="40"/>
      <c r="K490" s="40"/>
      <c r="L490" s="40"/>
      <c r="M490" s="40"/>
      <c r="N490" s="40"/>
      <c r="O490" s="42"/>
      <c r="P490" s="42"/>
      <c r="R490" s="42"/>
      <c r="S490" s="40"/>
      <c r="T490" s="40"/>
      <c r="U490" s="40"/>
      <c r="V490" s="40"/>
      <c r="W490" s="40"/>
      <c r="X490" s="42"/>
      <c r="Y490" s="42"/>
      <c r="AA490" s="42"/>
    </row>
    <row r="491" spans="2:27" ht="15.75" customHeight="1">
      <c r="B491" s="40"/>
      <c r="C491" s="40"/>
      <c r="D491" s="40"/>
      <c r="F491" s="40"/>
      <c r="G491" s="40"/>
      <c r="H491" s="40"/>
      <c r="I491" s="40"/>
      <c r="J491" s="40"/>
      <c r="K491" s="40"/>
      <c r="L491" s="40"/>
      <c r="M491" s="40"/>
      <c r="N491" s="40"/>
      <c r="O491" s="42"/>
      <c r="P491" s="42"/>
      <c r="R491" s="42"/>
      <c r="S491" s="40"/>
      <c r="T491" s="40"/>
      <c r="U491" s="40"/>
      <c r="V491" s="40"/>
      <c r="W491" s="40"/>
      <c r="X491" s="42"/>
      <c r="Y491" s="42"/>
      <c r="AA491" s="42"/>
    </row>
    <row r="492" spans="2:27" ht="15.75" customHeight="1">
      <c r="B492" s="40"/>
      <c r="C492" s="40"/>
      <c r="D492" s="40"/>
      <c r="F492" s="40"/>
      <c r="G492" s="40"/>
      <c r="H492" s="40"/>
      <c r="I492" s="40"/>
      <c r="J492" s="40"/>
      <c r="K492" s="40"/>
      <c r="L492" s="40"/>
      <c r="M492" s="40"/>
      <c r="N492" s="40"/>
      <c r="O492" s="42"/>
      <c r="P492" s="42"/>
      <c r="R492" s="42"/>
      <c r="S492" s="40"/>
      <c r="T492" s="40"/>
      <c r="U492" s="40"/>
      <c r="V492" s="40"/>
      <c r="W492" s="40"/>
      <c r="X492" s="42"/>
      <c r="Y492" s="42"/>
      <c r="AA492" s="42"/>
    </row>
    <row r="493" spans="2:27" ht="15.75" customHeight="1">
      <c r="B493" s="40"/>
      <c r="C493" s="40"/>
      <c r="D493" s="40"/>
      <c r="F493" s="40"/>
      <c r="G493" s="40"/>
      <c r="H493" s="40"/>
      <c r="I493" s="40"/>
      <c r="J493" s="40"/>
      <c r="K493" s="40"/>
      <c r="L493" s="40"/>
      <c r="M493" s="40"/>
      <c r="N493" s="40"/>
      <c r="O493" s="42"/>
      <c r="P493" s="42"/>
      <c r="R493" s="42"/>
      <c r="S493" s="40"/>
      <c r="T493" s="40"/>
      <c r="U493" s="40"/>
      <c r="V493" s="40"/>
      <c r="W493" s="40"/>
      <c r="X493" s="42"/>
      <c r="Y493" s="42"/>
      <c r="AA493" s="42"/>
    </row>
    <row r="494" spans="2:27" ht="15.75" customHeight="1">
      <c r="B494" s="40"/>
      <c r="C494" s="40"/>
      <c r="D494" s="40"/>
      <c r="F494" s="40"/>
      <c r="G494" s="40"/>
      <c r="H494" s="40"/>
      <c r="I494" s="40"/>
      <c r="J494" s="40"/>
      <c r="K494" s="40"/>
      <c r="L494" s="40"/>
      <c r="M494" s="40"/>
      <c r="N494" s="40"/>
      <c r="O494" s="42"/>
      <c r="P494" s="42"/>
      <c r="R494" s="42"/>
      <c r="S494" s="40"/>
      <c r="T494" s="40"/>
      <c r="U494" s="40"/>
      <c r="V494" s="40"/>
      <c r="W494" s="40"/>
      <c r="X494" s="42"/>
      <c r="Y494" s="42"/>
      <c r="AA494" s="42"/>
    </row>
    <row r="495" spans="2:27" ht="15.75" customHeight="1">
      <c r="B495" s="40"/>
      <c r="C495" s="40"/>
      <c r="D495" s="40"/>
      <c r="F495" s="40"/>
      <c r="G495" s="40"/>
      <c r="H495" s="40"/>
      <c r="I495" s="40"/>
      <c r="J495" s="40"/>
      <c r="K495" s="40"/>
      <c r="L495" s="40"/>
      <c r="M495" s="40"/>
      <c r="N495" s="40"/>
      <c r="O495" s="42"/>
      <c r="P495" s="42"/>
      <c r="R495" s="42"/>
      <c r="S495" s="40"/>
      <c r="T495" s="40"/>
      <c r="U495" s="40"/>
      <c r="V495" s="40"/>
      <c r="W495" s="40"/>
      <c r="X495" s="42"/>
      <c r="Y495" s="42"/>
      <c r="AA495" s="42"/>
    </row>
    <row r="496" spans="2:27" ht="15.75" customHeight="1">
      <c r="B496" s="40"/>
      <c r="C496" s="40"/>
      <c r="D496" s="40"/>
      <c r="F496" s="40"/>
      <c r="G496" s="40"/>
      <c r="H496" s="40"/>
      <c r="I496" s="40"/>
      <c r="J496" s="40"/>
      <c r="K496" s="40"/>
      <c r="L496" s="40"/>
      <c r="M496" s="40"/>
      <c r="N496" s="40"/>
      <c r="O496" s="42"/>
      <c r="P496" s="42"/>
      <c r="R496" s="42"/>
      <c r="S496" s="40"/>
      <c r="T496" s="40"/>
      <c r="U496" s="40"/>
      <c r="V496" s="40"/>
      <c r="W496" s="40"/>
      <c r="X496" s="42"/>
      <c r="Y496" s="42"/>
      <c r="AA496" s="42"/>
    </row>
    <row r="497" spans="2:27" ht="15.75" customHeight="1">
      <c r="B497" s="40"/>
      <c r="C497" s="40"/>
      <c r="D497" s="40"/>
      <c r="F497" s="40"/>
      <c r="G497" s="40"/>
      <c r="H497" s="40"/>
      <c r="I497" s="40"/>
      <c r="J497" s="40"/>
      <c r="K497" s="40"/>
      <c r="L497" s="40"/>
      <c r="M497" s="40"/>
      <c r="N497" s="40"/>
      <c r="O497" s="42"/>
      <c r="P497" s="42"/>
      <c r="R497" s="42"/>
      <c r="S497" s="40"/>
      <c r="T497" s="40"/>
      <c r="U497" s="40"/>
      <c r="V497" s="40"/>
      <c r="W497" s="40"/>
      <c r="X497" s="42"/>
      <c r="Y497" s="42"/>
      <c r="AA497" s="42"/>
    </row>
    <row r="498" spans="2:27" ht="15.75" customHeight="1">
      <c r="B498" s="40"/>
      <c r="C498" s="40"/>
      <c r="D498" s="40"/>
      <c r="F498" s="40"/>
      <c r="G498" s="40"/>
      <c r="H498" s="40"/>
      <c r="I498" s="40"/>
      <c r="J498" s="40"/>
      <c r="K498" s="40"/>
      <c r="L498" s="40"/>
      <c r="M498" s="40"/>
      <c r="N498" s="40"/>
      <c r="O498" s="42"/>
      <c r="P498" s="42"/>
      <c r="R498" s="42"/>
      <c r="S498" s="40"/>
      <c r="T498" s="40"/>
      <c r="U498" s="40"/>
      <c r="V498" s="40"/>
      <c r="W498" s="40"/>
      <c r="X498" s="42"/>
      <c r="Y498" s="42"/>
      <c r="AA498" s="42"/>
    </row>
    <row r="499" spans="2:27" ht="15.75" customHeight="1">
      <c r="B499" s="40"/>
      <c r="C499" s="40"/>
      <c r="D499" s="40"/>
      <c r="F499" s="40"/>
      <c r="G499" s="40"/>
      <c r="H499" s="40"/>
      <c r="I499" s="40"/>
      <c r="J499" s="40"/>
      <c r="K499" s="40"/>
      <c r="L499" s="40"/>
      <c r="M499" s="40"/>
      <c r="N499" s="40"/>
      <c r="O499" s="42"/>
      <c r="P499" s="42"/>
      <c r="R499" s="42"/>
      <c r="S499" s="40"/>
      <c r="T499" s="40"/>
      <c r="U499" s="40"/>
      <c r="V499" s="40"/>
      <c r="W499" s="40"/>
      <c r="X499" s="42"/>
      <c r="Y499" s="42"/>
      <c r="AA499" s="42"/>
    </row>
    <row r="500" spans="2:27" ht="15.75" customHeight="1">
      <c r="B500" s="40"/>
      <c r="C500" s="40"/>
      <c r="D500" s="40"/>
      <c r="F500" s="40"/>
      <c r="G500" s="40"/>
      <c r="H500" s="40"/>
      <c r="I500" s="40"/>
      <c r="J500" s="40"/>
      <c r="K500" s="40"/>
      <c r="L500" s="40"/>
      <c r="M500" s="40"/>
      <c r="N500" s="40"/>
      <c r="O500" s="42"/>
      <c r="P500" s="42"/>
      <c r="R500" s="42"/>
      <c r="S500" s="40"/>
      <c r="T500" s="40"/>
      <c r="U500" s="40"/>
      <c r="V500" s="40"/>
      <c r="W500" s="40"/>
      <c r="X500" s="42"/>
      <c r="Y500" s="42"/>
      <c r="AA500" s="42"/>
    </row>
    <row r="501" spans="2:27" ht="15.75" customHeight="1">
      <c r="B501" s="40"/>
      <c r="C501" s="40"/>
      <c r="D501" s="40"/>
      <c r="F501" s="40"/>
      <c r="G501" s="40"/>
      <c r="H501" s="40"/>
      <c r="I501" s="40"/>
      <c r="J501" s="40"/>
      <c r="K501" s="40"/>
      <c r="L501" s="40"/>
      <c r="M501" s="40"/>
      <c r="N501" s="40"/>
      <c r="O501" s="42"/>
      <c r="P501" s="42"/>
      <c r="R501" s="42"/>
      <c r="S501" s="40"/>
      <c r="T501" s="40"/>
      <c r="U501" s="40"/>
      <c r="V501" s="40"/>
      <c r="W501" s="40"/>
      <c r="X501" s="42"/>
      <c r="Y501" s="42"/>
      <c r="AA501" s="42"/>
    </row>
    <row r="502" spans="2:27" ht="15.75" customHeight="1">
      <c r="B502" s="40"/>
      <c r="C502" s="40"/>
      <c r="D502" s="40"/>
      <c r="F502" s="40"/>
      <c r="G502" s="40"/>
      <c r="H502" s="40"/>
      <c r="I502" s="40"/>
      <c r="J502" s="40"/>
      <c r="K502" s="40"/>
      <c r="L502" s="40"/>
      <c r="M502" s="40"/>
      <c r="N502" s="40"/>
      <c r="O502" s="42"/>
      <c r="P502" s="42"/>
      <c r="R502" s="42"/>
      <c r="S502" s="40"/>
      <c r="T502" s="40"/>
      <c r="U502" s="40"/>
      <c r="V502" s="40"/>
      <c r="W502" s="40"/>
      <c r="X502" s="42"/>
      <c r="Y502" s="42"/>
      <c r="AA502" s="42"/>
    </row>
    <row r="503" spans="2:27" ht="15.75" customHeight="1">
      <c r="B503" s="40"/>
      <c r="C503" s="40"/>
      <c r="D503" s="40"/>
      <c r="F503" s="40"/>
      <c r="G503" s="40"/>
      <c r="H503" s="40"/>
      <c r="I503" s="40"/>
      <c r="J503" s="40"/>
      <c r="K503" s="40"/>
      <c r="L503" s="40"/>
      <c r="M503" s="40"/>
      <c r="N503" s="40"/>
      <c r="O503" s="42"/>
      <c r="P503" s="42"/>
      <c r="R503" s="42"/>
      <c r="S503" s="40"/>
      <c r="T503" s="40"/>
      <c r="U503" s="40"/>
      <c r="V503" s="40"/>
      <c r="W503" s="40"/>
      <c r="X503" s="42"/>
      <c r="Y503" s="42"/>
      <c r="AA503" s="42"/>
    </row>
    <row r="504" spans="2:27" ht="15.75" customHeight="1">
      <c r="B504" s="40"/>
      <c r="C504" s="40"/>
      <c r="D504" s="40"/>
      <c r="F504" s="40"/>
      <c r="G504" s="40"/>
      <c r="H504" s="40"/>
      <c r="I504" s="40"/>
      <c r="J504" s="40"/>
      <c r="K504" s="40"/>
      <c r="L504" s="40"/>
      <c r="M504" s="40"/>
      <c r="N504" s="40"/>
      <c r="O504" s="42"/>
      <c r="P504" s="42"/>
      <c r="R504" s="42"/>
      <c r="S504" s="40"/>
      <c r="T504" s="40"/>
      <c r="U504" s="40"/>
      <c r="V504" s="40"/>
      <c r="W504" s="40"/>
      <c r="X504" s="42"/>
      <c r="Y504" s="42"/>
      <c r="AA504" s="42"/>
    </row>
    <row r="505" spans="2:27" ht="15.75" customHeight="1">
      <c r="B505" s="40"/>
      <c r="C505" s="40"/>
      <c r="D505" s="40"/>
      <c r="F505" s="40"/>
      <c r="G505" s="40"/>
      <c r="H505" s="40"/>
      <c r="I505" s="40"/>
      <c r="J505" s="40"/>
      <c r="K505" s="40"/>
      <c r="L505" s="40"/>
      <c r="M505" s="40"/>
      <c r="N505" s="40"/>
      <c r="O505" s="42"/>
      <c r="P505" s="42"/>
      <c r="R505" s="42"/>
      <c r="S505" s="40"/>
      <c r="T505" s="40"/>
      <c r="U505" s="40"/>
      <c r="V505" s="40"/>
      <c r="W505" s="40"/>
      <c r="X505" s="42"/>
      <c r="Y505" s="42"/>
      <c r="AA505" s="42"/>
    </row>
    <row r="506" spans="2:27" ht="15.75" customHeight="1">
      <c r="B506" s="40"/>
      <c r="C506" s="40"/>
      <c r="D506" s="40"/>
      <c r="F506" s="40"/>
      <c r="G506" s="40"/>
      <c r="H506" s="40"/>
      <c r="I506" s="40"/>
      <c r="J506" s="40"/>
      <c r="K506" s="40"/>
      <c r="L506" s="40"/>
      <c r="M506" s="40"/>
      <c r="N506" s="40"/>
      <c r="O506" s="42"/>
      <c r="P506" s="42"/>
      <c r="R506" s="42"/>
      <c r="S506" s="40"/>
      <c r="T506" s="40"/>
      <c r="U506" s="40"/>
      <c r="V506" s="40"/>
      <c r="W506" s="40"/>
      <c r="X506" s="42"/>
      <c r="Y506" s="42"/>
      <c r="AA506" s="42"/>
    </row>
    <row r="507" spans="2:27" ht="15.75" customHeight="1">
      <c r="B507" s="40"/>
      <c r="C507" s="40"/>
      <c r="D507" s="40"/>
      <c r="F507" s="40"/>
      <c r="G507" s="40"/>
      <c r="H507" s="40"/>
      <c r="I507" s="40"/>
      <c r="J507" s="40"/>
      <c r="K507" s="40"/>
      <c r="L507" s="40"/>
      <c r="M507" s="40"/>
      <c r="N507" s="40"/>
      <c r="O507" s="42"/>
      <c r="P507" s="42"/>
      <c r="R507" s="42"/>
      <c r="S507" s="40"/>
      <c r="T507" s="40"/>
      <c r="U507" s="40"/>
      <c r="V507" s="40"/>
      <c r="W507" s="40"/>
      <c r="X507" s="42"/>
      <c r="Y507" s="42"/>
      <c r="AA507" s="42"/>
    </row>
    <row r="508" spans="2:27" ht="15.75" customHeight="1">
      <c r="B508" s="40"/>
      <c r="C508" s="40"/>
      <c r="D508" s="40"/>
      <c r="F508" s="40"/>
      <c r="G508" s="40"/>
      <c r="H508" s="40"/>
      <c r="I508" s="40"/>
      <c r="J508" s="40"/>
      <c r="K508" s="40"/>
      <c r="L508" s="40"/>
      <c r="M508" s="40"/>
      <c r="N508" s="40"/>
      <c r="O508" s="42"/>
      <c r="P508" s="42"/>
      <c r="R508" s="42"/>
      <c r="S508" s="40"/>
      <c r="T508" s="40"/>
      <c r="U508" s="40"/>
      <c r="V508" s="40"/>
      <c r="W508" s="40"/>
      <c r="X508" s="42"/>
      <c r="Y508" s="42"/>
      <c r="AA508" s="42"/>
    </row>
    <row r="509" spans="2:27" ht="15.75" customHeight="1">
      <c r="B509" s="40"/>
      <c r="C509" s="40"/>
      <c r="D509" s="40"/>
      <c r="F509" s="40"/>
      <c r="G509" s="40"/>
      <c r="H509" s="40"/>
      <c r="I509" s="40"/>
      <c r="J509" s="40"/>
      <c r="K509" s="40"/>
      <c r="L509" s="40"/>
      <c r="M509" s="40"/>
      <c r="N509" s="40"/>
      <c r="O509" s="42"/>
      <c r="P509" s="42"/>
      <c r="R509" s="42"/>
      <c r="S509" s="40"/>
      <c r="T509" s="40"/>
      <c r="U509" s="40"/>
      <c r="V509" s="40"/>
      <c r="W509" s="40"/>
      <c r="X509" s="42"/>
      <c r="Y509" s="42"/>
      <c r="AA509" s="42"/>
    </row>
    <row r="510" spans="2:27" ht="15.75" customHeight="1">
      <c r="B510" s="40"/>
      <c r="C510" s="40"/>
      <c r="D510" s="40"/>
      <c r="F510" s="40"/>
      <c r="G510" s="40"/>
      <c r="H510" s="40"/>
      <c r="I510" s="40"/>
      <c r="J510" s="40"/>
      <c r="K510" s="40"/>
      <c r="L510" s="40"/>
      <c r="M510" s="40"/>
      <c r="N510" s="40"/>
      <c r="O510" s="42"/>
      <c r="P510" s="42"/>
      <c r="R510" s="42"/>
      <c r="S510" s="40"/>
      <c r="T510" s="40"/>
      <c r="U510" s="40"/>
      <c r="V510" s="40"/>
      <c r="W510" s="40"/>
      <c r="X510" s="42"/>
      <c r="Y510" s="42"/>
      <c r="AA510" s="42"/>
    </row>
    <row r="511" spans="2:27" ht="15.75" customHeight="1">
      <c r="B511" s="40"/>
      <c r="C511" s="40"/>
      <c r="D511" s="40"/>
      <c r="F511" s="40"/>
      <c r="G511" s="40"/>
      <c r="H511" s="40"/>
      <c r="I511" s="40"/>
      <c r="J511" s="40"/>
      <c r="K511" s="40"/>
      <c r="L511" s="40"/>
      <c r="M511" s="40"/>
      <c r="N511" s="40"/>
      <c r="O511" s="42"/>
      <c r="P511" s="42"/>
      <c r="R511" s="42"/>
      <c r="S511" s="40"/>
      <c r="T511" s="40"/>
      <c r="U511" s="40"/>
      <c r="V511" s="40"/>
      <c r="W511" s="40"/>
      <c r="X511" s="42"/>
      <c r="Y511" s="42"/>
      <c r="AA511" s="42"/>
    </row>
    <row r="512" spans="2:27" ht="15.75" customHeight="1">
      <c r="B512" s="40"/>
      <c r="C512" s="40"/>
      <c r="D512" s="40"/>
      <c r="F512" s="40"/>
      <c r="G512" s="40"/>
      <c r="H512" s="40"/>
      <c r="I512" s="40"/>
      <c r="J512" s="40"/>
      <c r="K512" s="40"/>
      <c r="L512" s="40"/>
      <c r="M512" s="40"/>
      <c r="N512" s="40"/>
      <c r="O512" s="42"/>
      <c r="P512" s="42"/>
      <c r="R512" s="42"/>
      <c r="S512" s="40"/>
      <c r="T512" s="40"/>
      <c r="U512" s="40"/>
      <c r="V512" s="40"/>
      <c r="W512" s="40"/>
      <c r="X512" s="42"/>
      <c r="Y512" s="42"/>
      <c r="AA512" s="42"/>
    </row>
    <row r="513" spans="2:27" ht="15.75" customHeight="1">
      <c r="B513" s="40"/>
      <c r="C513" s="40"/>
      <c r="D513" s="40"/>
      <c r="F513" s="40"/>
      <c r="G513" s="40"/>
      <c r="H513" s="40"/>
      <c r="I513" s="40"/>
      <c r="J513" s="40"/>
      <c r="K513" s="40"/>
      <c r="L513" s="40"/>
      <c r="M513" s="40"/>
      <c r="N513" s="40"/>
      <c r="O513" s="42"/>
      <c r="P513" s="42"/>
      <c r="R513" s="42"/>
      <c r="S513" s="40"/>
      <c r="T513" s="40"/>
      <c r="U513" s="40"/>
      <c r="V513" s="40"/>
      <c r="W513" s="40"/>
      <c r="X513" s="42"/>
      <c r="Y513" s="42"/>
      <c r="AA513" s="42"/>
    </row>
    <row r="514" spans="2:27" ht="15.75" customHeight="1">
      <c r="B514" s="40"/>
      <c r="C514" s="40"/>
      <c r="D514" s="40"/>
      <c r="F514" s="40"/>
      <c r="G514" s="40"/>
      <c r="H514" s="40"/>
      <c r="I514" s="40"/>
      <c r="J514" s="40"/>
      <c r="K514" s="40"/>
      <c r="L514" s="40"/>
      <c r="M514" s="40"/>
      <c r="N514" s="40"/>
      <c r="O514" s="42"/>
      <c r="P514" s="42"/>
      <c r="R514" s="42"/>
      <c r="S514" s="40"/>
      <c r="T514" s="40"/>
      <c r="U514" s="40"/>
      <c r="V514" s="40"/>
      <c r="W514" s="40"/>
      <c r="X514" s="42"/>
      <c r="Y514" s="42"/>
      <c r="AA514" s="42"/>
    </row>
    <row r="515" spans="2:27" ht="15.75" customHeight="1">
      <c r="B515" s="40"/>
      <c r="C515" s="40"/>
      <c r="D515" s="40"/>
      <c r="F515" s="40"/>
      <c r="G515" s="40"/>
      <c r="H515" s="40"/>
      <c r="I515" s="40"/>
      <c r="J515" s="40"/>
      <c r="K515" s="40"/>
      <c r="L515" s="40"/>
      <c r="M515" s="40"/>
      <c r="N515" s="40"/>
      <c r="O515" s="42"/>
      <c r="P515" s="42"/>
      <c r="R515" s="42"/>
      <c r="S515" s="40"/>
      <c r="T515" s="40"/>
      <c r="U515" s="40"/>
      <c r="V515" s="40"/>
      <c r="W515" s="40"/>
      <c r="X515" s="42"/>
      <c r="Y515" s="42"/>
      <c r="AA515" s="42"/>
    </row>
    <row r="516" spans="2:27" ht="15.75" customHeight="1">
      <c r="B516" s="40"/>
      <c r="C516" s="40"/>
      <c r="D516" s="40"/>
      <c r="F516" s="40"/>
      <c r="G516" s="40"/>
      <c r="H516" s="40"/>
      <c r="I516" s="40"/>
      <c r="J516" s="40"/>
      <c r="K516" s="40"/>
      <c r="L516" s="40"/>
      <c r="M516" s="40"/>
      <c r="N516" s="40"/>
      <c r="O516" s="42"/>
      <c r="P516" s="42"/>
      <c r="R516" s="42"/>
      <c r="S516" s="40"/>
      <c r="T516" s="40"/>
      <c r="U516" s="40"/>
      <c r="V516" s="40"/>
      <c r="W516" s="40"/>
      <c r="X516" s="42"/>
      <c r="Y516" s="42"/>
      <c r="AA516" s="42"/>
    </row>
    <row r="517" spans="2:27" ht="15.75" customHeight="1">
      <c r="B517" s="40"/>
      <c r="C517" s="40"/>
      <c r="D517" s="40"/>
      <c r="F517" s="40"/>
      <c r="G517" s="40"/>
      <c r="H517" s="40"/>
      <c r="I517" s="40"/>
      <c r="J517" s="40"/>
      <c r="K517" s="40"/>
      <c r="L517" s="40"/>
      <c r="M517" s="40"/>
      <c r="N517" s="40"/>
      <c r="O517" s="42"/>
      <c r="P517" s="42"/>
      <c r="R517" s="42"/>
      <c r="S517" s="40"/>
      <c r="T517" s="40"/>
      <c r="U517" s="40"/>
      <c r="V517" s="40"/>
      <c r="W517" s="40"/>
      <c r="X517" s="42"/>
      <c r="Y517" s="42"/>
      <c r="AA517" s="42"/>
    </row>
    <row r="518" spans="2:27" ht="15.75" customHeight="1">
      <c r="B518" s="40"/>
      <c r="C518" s="40"/>
      <c r="D518" s="40"/>
      <c r="F518" s="40"/>
      <c r="G518" s="40"/>
      <c r="H518" s="40"/>
      <c r="I518" s="40"/>
      <c r="J518" s="40"/>
      <c r="K518" s="40"/>
      <c r="L518" s="40"/>
      <c r="M518" s="40"/>
      <c r="N518" s="40"/>
      <c r="O518" s="42"/>
      <c r="P518" s="42"/>
      <c r="R518" s="42"/>
      <c r="S518" s="40"/>
      <c r="T518" s="40"/>
      <c r="U518" s="40"/>
      <c r="V518" s="40"/>
      <c r="W518" s="40"/>
      <c r="X518" s="42"/>
      <c r="Y518" s="42"/>
      <c r="AA518" s="42"/>
    </row>
    <row r="519" spans="2:27" ht="15.75" customHeight="1">
      <c r="B519" s="40"/>
      <c r="C519" s="40"/>
      <c r="D519" s="40"/>
      <c r="F519" s="40"/>
      <c r="G519" s="40"/>
      <c r="H519" s="40"/>
      <c r="I519" s="40"/>
      <c r="J519" s="40"/>
      <c r="K519" s="40"/>
      <c r="L519" s="40"/>
      <c r="M519" s="40"/>
      <c r="N519" s="40"/>
      <c r="O519" s="42"/>
      <c r="P519" s="42"/>
      <c r="R519" s="42"/>
      <c r="S519" s="40"/>
      <c r="T519" s="40"/>
      <c r="U519" s="40"/>
      <c r="V519" s="40"/>
      <c r="W519" s="40"/>
      <c r="X519" s="42"/>
      <c r="Y519" s="42"/>
      <c r="AA519" s="42"/>
    </row>
    <row r="520" spans="2:27" ht="15.75" customHeight="1">
      <c r="B520" s="40"/>
      <c r="C520" s="40"/>
      <c r="D520" s="40"/>
      <c r="F520" s="40"/>
      <c r="G520" s="40"/>
      <c r="H520" s="40"/>
      <c r="I520" s="40"/>
      <c r="J520" s="40"/>
      <c r="K520" s="40"/>
      <c r="L520" s="40"/>
      <c r="M520" s="40"/>
      <c r="N520" s="40"/>
      <c r="O520" s="42"/>
      <c r="P520" s="42"/>
      <c r="R520" s="42"/>
      <c r="S520" s="40"/>
      <c r="T520" s="40"/>
      <c r="U520" s="40"/>
      <c r="V520" s="40"/>
      <c r="W520" s="40"/>
      <c r="X520" s="42"/>
      <c r="Y520" s="42"/>
      <c r="AA520" s="42"/>
    </row>
    <row r="521" spans="2:27" ht="15.75" customHeight="1">
      <c r="B521" s="40"/>
      <c r="C521" s="40"/>
      <c r="D521" s="40"/>
      <c r="F521" s="40"/>
      <c r="G521" s="40"/>
      <c r="H521" s="40"/>
      <c r="I521" s="40"/>
      <c r="J521" s="40"/>
      <c r="K521" s="40"/>
      <c r="L521" s="40"/>
      <c r="M521" s="40"/>
      <c r="N521" s="40"/>
      <c r="O521" s="42"/>
      <c r="P521" s="42"/>
      <c r="R521" s="42"/>
      <c r="S521" s="40"/>
      <c r="T521" s="40"/>
      <c r="U521" s="40"/>
      <c r="V521" s="40"/>
      <c r="W521" s="40"/>
      <c r="X521" s="42"/>
      <c r="Y521" s="42"/>
      <c r="AA521" s="42"/>
    </row>
    <row r="522" spans="2:27" ht="15.75" customHeight="1">
      <c r="B522" s="40"/>
      <c r="C522" s="40"/>
      <c r="D522" s="40"/>
      <c r="F522" s="40"/>
      <c r="G522" s="40"/>
      <c r="H522" s="40"/>
      <c r="I522" s="40"/>
      <c r="J522" s="40"/>
      <c r="K522" s="40"/>
      <c r="L522" s="40"/>
      <c r="M522" s="40"/>
      <c r="N522" s="40"/>
      <c r="O522" s="42"/>
      <c r="P522" s="42"/>
      <c r="R522" s="42"/>
      <c r="S522" s="40"/>
      <c r="T522" s="40"/>
      <c r="U522" s="40"/>
      <c r="V522" s="40"/>
      <c r="W522" s="40"/>
      <c r="X522" s="42"/>
      <c r="Y522" s="42"/>
      <c r="AA522" s="42"/>
    </row>
    <row r="523" spans="2:27" ht="15.75" customHeight="1">
      <c r="B523" s="40"/>
      <c r="C523" s="40"/>
      <c r="D523" s="40"/>
      <c r="F523" s="40"/>
      <c r="G523" s="40"/>
      <c r="H523" s="40"/>
      <c r="I523" s="40"/>
      <c r="J523" s="40"/>
      <c r="K523" s="40"/>
      <c r="L523" s="40"/>
      <c r="M523" s="40"/>
      <c r="N523" s="40"/>
      <c r="O523" s="42"/>
      <c r="P523" s="42"/>
      <c r="R523" s="42"/>
      <c r="S523" s="40"/>
      <c r="T523" s="40"/>
      <c r="U523" s="40"/>
      <c r="V523" s="40"/>
      <c r="W523" s="40"/>
      <c r="X523" s="42"/>
      <c r="Y523" s="42"/>
      <c r="AA523" s="42"/>
    </row>
    <row r="524" spans="2:27" ht="15.75" customHeight="1">
      <c r="B524" s="40"/>
      <c r="C524" s="40"/>
      <c r="D524" s="40"/>
      <c r="F524" s="40"/>
      <c r="G524" s="40"/>
      <c r="H524" s="40"/>
      <c r="I524" s="40"/>
      <c r="J524" s="40"/>
      <c r="K524" s="40"/>
      <c r="L524" s="40"/>
      <c r="M524" s="40"/>
      <c r="N524" s="40"/>
      <c r="O524" s="42"/>
      <c r="P524" s="42"/>
      <c r="R524" s="42"/>
      <c r="S524" s="40"/>
      <c r="T524" s="40"/>
      <c r="U524" s="40"/>
      <c r="V524" s="40"/>
      <c r="W524" s="40"/>
      <c r="X524" s="42"/>
      <c r="Y524" s="42"/>
      <c r="AA524" s="42"/>
    </row>
    <row r="525" spans="2:27" ht="15.75" customHeight="1">
      <c r="B525" s="40"/>
      <c r="C525" s="40"/>
      <c r="D525" s="40"/>
      <c r="F525" s="40"/>
      <c r="G525" s="40"/>
      <c r="H525" s="40"/>
      <c r="I525" s="40"/>
      <c r="J525" s="40"/>
      <c r="K525" s="40"/>
      <c r="L525" s="40"/>
      <c r="M525" s="40"/>
      <c r="N525" s="40"/>
      <c r="O525" s="42"/>
      <c r="P525" s="42"/>
      <c r="R525" s="42"/>
      <c r="S525" s="40"/>
      <c r="T525" s="40"/>
      <c r="U525" s="40"/>
      <c r="V525" s="40"/>
      <c r="W525" s="40"/>
      <c r="X525" s="42"/>
      <c r="Y525" s="42"/>
      <c r="AA525" s="42"/>
    </row>
    <row r="526" spans="2:27" ht="15.75" customHeight="1">
      <c r="B526" s="40"/>
      <c r="C526" s="40"/>
      <c r="D526" s="40"/>
      <c r="F526" s="40"/>
      <c r="G526" s="40"/>
      <c r="H526" s="40"/>
      <c r="I526" s="40"/>
      <c r="J526" s="40"/>
      <c r="K526" s="40"/>
      <c r="L526" s="40"/>
      <c r="M526" s="40"/>
      <c r="N526" s="40"/>
      <c r="O526" s="42"/>
      <c r="P526" s="42"/>
      <c r="R526" s="42"/>
      <c r="S526" s="40"/>
      <c r="T526" s="40"/>
      <c r="U526" s="40"/>
      <c r="V526" s="40"/>
      <c r="W526" s="40"/>
      <c r="X526" s="42"/>
      <c r="Y526" s="42"/>
      <c r="AA526" s="42"/>
    </row>
    <row r="527" spans="2:27" ht="15.75" customHeight="1">
      <c r="B527" s="40"/>
      <c r="C527" s="40"/>
      <c r="D527" s="40"/>
      <c r="F527" s="40"/>
      <c r="G527" s="40"/>
      <c r="H527" s="40"/>
      <c r="I527" s="40"/>
      <c r="J527" s="40"/>
      <c r="K527" s="40"/>
      <c r="L527" s="40"/>
      <c r="M527" s="40"/>
      <c r="N527" s="40"/>
      <c r="O527" s="42"/>
      <c r="P527" s="42"/>
      <c r="R527" s="42"/>
      <c r="S527" s="40"/>
      <c r="T527" s="40"/>
      <c r="U527" s="40"/>
      <c r="V527" s="40"/>
      <c r="W527" s="40"/>
      <c r="X527" s="42"/>
      <c r="Y527" s="42"/>
      <c r="AA527" s="42"/>
    </row>
    <row r="528" spans="2:27" ht="15.75" customHeight="1">
      <c r="B528" s="40"/>
      <c r="C528" s="40"/>
      <c r="D528" s="40"/>
      <c r="F528" s="40"/>
      <c r="G528" s="40"/>
      <c r="H528" s="40"/>
      <c r="I528" s="40"/>
      <c r="J528" s="40"/>
      <c r="K528" s="40"/>
      <c r="L528" s="40"/>
      <c r="M528" s="40"/>
      <c r="N528" s="40"/>
      <c r="O528" s="42"/>
      <c r="P528" s="42"/>
      <c r="R528" s="42"/>
      <c r="S528" s="40"/>
      <c r="T528" s="40"/>
      <c r="U528" s="40"/>
      <c r="V528" s="40"/>
      <c r="W528" s="40"/>
      <c r="X528" s="42"/>
      <c r="Y528" s="42"/>
      <c r="AA528" s="42"/>
    </row>
    <row r="529" spans="2:27" ht="15.75" customHeight="1">
      <c r="B529" s="40"/>
      <c r="C529" s="40"/>
      <c r="D529" s="40"/>
      <c r="F529" s="40"/>
      <c r="G529" s="40"/>
      <c r="H529" s="40"/>
      <c r="I529" s="40"/>
      <c r="J529" s="40"/>
      <c r="K529" s="40"/>
      <c r="L529" s="40"/>
      <c r="M529" s="40"/>
      <c r="N529" s="40"/>
      <c r="O529" s="42"/>
      <c r="P529" s="42"/>
      <c r="R529" s="42"/>
      <c r="S529" s="40"/>
      <c r="T529" s="40"/>
      <c r="U529" s="40"/>
      <c r="V529" s="40"/>
      <c r="W529" s="40"/>
      <c r="X529" s="42"/>
      <c r="Y529" s="42"/>
      <c r="AA529" s="42"/>
    </row>
    <row r="530" spans="2:27" ht="15.75" customHeight="1">
      <c r="B530" s="40"/>
      <c r="C530" s="40"/>
      <c r="D530" s="40"/>
      <c r="F530" s="40"/>
      <c r="G530" s="40"/>
      <c r="H530" s="40"/>
      <c r="I530" s="40"/>
      <c r="J530" s="40"/>
      <c r="K530" s="40"/>
      <c r="L530" s="40"/>
      <c r="M530" s="40"/>
      <c r="N530" s="40"/>
      <c r="O530" s="42"/>
      <c r="P530" s="42"/>
      <c r="R530" s="42"/>
      <c r="S530" s="40"/>
      <c r="T530" s="40"/>
      <c r="U530" s="40"/>
      <c r="V530" s="40"/>
      <c r="W530" s="40"/>
      <c r="X530" s="42"/>
      <c r="Y530" s="42"/>
      <c r="AA530" s="42"/>
    </row>
    <row r="531" spans="2:27" ht="15.75" customHeight="1">
      <c r="B531" s="40"/>
      <c r="C531" s="40"/>
      <c r="D531" s="40"/>
      <c r="F531" s="40"/>
      <c r="G531" s="40"/>
      <c r="H531" s="40"/>
      <c r="I531" s="40"/>
      <c r="J531" s="40"/>
      <c r="K531" s="40"/>
      <c r="L531" s="40"/>
      <c r="M531" s="40"/>
      <c r="N531" s="40"/>
      <c r="O531" s="42"/>
      <c r="P531" s="42"/>
      <c r="R531" s="42"/>
      <c r="S531" s="40"/>
      <c r="T531" s="40"/>
      <c r="U531" s="40"/>
      <c r="V531" s="40"/>
      <c r="W531" s="40"/>
      <c r="X531" s="42"/>
      <c r="Y531" s="42"/>
      <c r="AA531" s="42"/>
    </row>
    <row r="532" spans="2:27" ht="15.75" customHeight="1">
      <c r="B532" s="40"/>
      <c r="C532" s="40"/>
      <c r="D532" s="40"/>
      <c r="F532" s="40"/>
      <c r="G532" s="40"/>
      <c r="H532" s="40"/>
      <c r="I532" s="40"/>
      <c r="J532" s="40"/>
      <c r="K532" s="40"/>
      <c r="L532" s="40"/>
      <c r="M532" s="40"/>
      <c r="N532" s="40"/>
      <c r="O532" s="42"/>
      <c r="P532" s="42"/>
      <c r="R532" s="42"/>
      <c r="S532" s="40"/>
      <c r="T532" s="40"/>
      <c r="U532" s="40"/>
      <c r="V532" s="40"/>
      <c r="W532" s="40"/>
      <c r="X532" s="42"/>
      <c r="Y532" s="42"/>
      <c r="AA532" s="42"/>
    </row>
    <row r="533" spans="2:27" ht="15.75" customHeight="1">
      <c r="B533" s="40"/>
      <c r="C533" s="40"/>
      <c r="D533" s="40"/>
      <c r="F533" s="40"/>
      <c r="G533" s="40"/>
      <c r="H533" s="40"/>
      <c r="I533" s="40"/>
      <c r="J533" s="40"/>
      <c r="K533" s="40"/>
      <c r="L533" s="40"/>
      <c r="M533" s="40"/>
      <c r="N533" s="40"/>
      <c r="O533" s="42"/>
      <c r="P533" s="42"/>
      <c r="R533" s="42"/>
      <c r="S533" s="40"/>
      <c r="T533" s="40"/>
      <c r="U533" s="40"/>
      <c r="V533" s="40"/>
      <c r="W533" s="40"/>
      <c r="X533" s="42"/>
      <c r="Y533" s="42"/>
      <c r="AA533" s="42"/>
    </row>
    <row r="534" spans="2:27" ht="15.75" customHeight="1">
      <c r="B534" s="40"/>
      <c r="C534" s="40"/>
      <c r="D534" s="40"/>
      <c r="F534" s="40"/>
      <c r="G534" s="40"/>
      <c r="H534" s="40"/>
      <c r="I534" s="40"/>
      <c r="J534" s="40"/>
      <c r="K534" s="40"/>
      <c r="L534" s="40"/>
      <c r="M534" s="40"/>
      <c r="N534" s="40"/>
      <c r="O534" s="42"/>
      <c r="P534" s="42"/>
      <c r="R534" s="42"/>
      <c r="S534" s="40"/>
      <c r="T534" s="40"/>
      <c r="U534" s="40"/>
      <c r="V534" s="40"/>
      <c r="W534" s="40"/>
      <c r="X534" s="42"/>
      <c r="Y534" s="42"/>
      <c r="AA534" s="42"/>
    </row>
    <row r="535" spans="2:27" ht="15.75" customHeight="1">
      <c r="B535" s="40"/>
      <c r="C535" s="40"/>
      <c r="D535" s="40"/>
      <c r="F535" s="40"/>
      <c r="G535" s="40"/>
      <c r="H535" s="40"/>
      <c r="I535" s="40"/>
      <c r="J535" s="40"/>
      <c r="K535" s="40"/>
      <c r="L535" s="40"/>
      <c r="M535" s="40"/>
      <c r="N535" s="40"/>
      <c r="O535" s="42"/>
      <c r="P535" s="42"/>
      <c r="R535" s="42"/>
      <c r="S535" s="40"/>
      <c r="T535" s="40"/>
      <c r="U535" s="40"/>
      <c r="V535" s="40"/>
      <c r="W535" s="40"/>
      <c r="X535" s="42"/>
      <c r="Y535" s="42"/>
      <c r="AA535" s="42"/>
    </row>
    <row r="536" spans="2:27" ht="15.75" customHeight="1">
      <c r="B536" s="40"/>
      <c r="C536" s="40"/>
      <c r="D536" s="40"/>
      <c r="F536" s="40"/>
      <c r="G536" s="40"/>
      <c r="H536" s="40"/>
      <c r="I536" s="40"/>
      <c r="J536" s="40"/>
      <c r="K536" s="40"/>
      <c r="L536" s="40"/>
      <c r="M536" s="40"/>
      <c r="N536" s="40"/>
      <c r="O536" s="42"/>
      <c r="P536" s="42"/>
      <c r="R536" s="42"/>
      <c r="S536" s="40"/>
      <c r="T536" s="40"/>
      <c r="U536" s="40"/>
      <c r="V536" s="40"/>
      <c r="W536" s="40"/>
      <c r="X536" s="42"/>
      <c r="Y536" s="42"/>
      <c r="AA536" s="42"/>
    </row>
    <row r="537" spans="2:27" ht="15.75" customHeight="1">
      <c r="B537" s="40"/>
      <c r="C537" s="40"/>
      <c r="D537" s="40"/>
      <c r="F537" s="40"/>
      <c r="G537" s="40"/>
      <c r="H537" s="40"/>
      <c r="I537" s="40"/>
      <c r="J537" s="40"/>
      <c r="K537" s="40"/>
      <c r="L537" s="40"/>
      <c r="M537" s="40"/>
      <c r="N537" s="40"/>
      <c r="O537" s="42"/>
      <c r="P537" s="42"/>
      <c r="R537" s="42"/>
      <c r="S537" s="40"/>
      <c r="T537" s="40"/>
      <c r="U537" s="40"/>
      <c r="V537" s="40"/>
      <c r="W537" s="40"/>
      <c r="X537" s="42"/>
      <c r="Y537" s="42"/>
      <c r="AA537" s="42"/>
    </row>
    <row r="538" spans="2:27" ht="15.75" customHeight="1">
      <c r="B538" s="40"/>
      <c r="C538" s="40"/>
      <c r="D538" s="40"/>
      <c r="F538" s="40"/>
      <c r="G538" s="40"/>
      <c r="H538" s="40"/>
      <c r="I538" s="40"/>
      <c r="J538" s="40"/>
      <c r="K538" s="40"/>
      <c r="L538" s="40"/>
      <c r="M538" s="40"/>
      <c r="N538" s="40"/>
      <c r="O538" s="42"/>
      <c r="P538" s="42"/>
      <c r="R538" s="42"/>
      <c r="S538" s="40"/>
      <c r="T538" s="40"/>
      <c r="U538" s="40"/>
      <c r="V538" s="40"/>
      <c r="W538" s="40"/>
      <c r="X538" s="42"/>
      <c r="Y538" s="42"/>
      <c r="AA538" s="42"/>
    </row>
    <row r="539" spans="2:27" ht="15.75" customHeight="1">
      <c r="B539" s="40"/>
      <c r="C539" s="40"/>
      <c r="D539" s="40"/>
      <c r="F539" s="40"/>
      <c r="G539" s="40"/>
      <c r="H539" s="40"/>
      <c r="I539" s="40"/>
      <c r="J539" s="40"/>
      <c r="K539" s="40"/>
      <c r="L539" s="40"/>
      <c r="M539" s="40"/>
      <c r="N539" s="40"/>
      <c r="O539" s="42"/>
      <c r="P539" s="42"/>
      <c r="R539" s="42"/>
      <c r="S539" s="40"/>
      <c r="T539" s="40"/>
      <c r="U539" s="40"/>
      <c r="V539" s="40"/>
      <c r="W539" s="40"/>
      <c r="X539" s="42"/>
      <c r="Y539" s="42"/>
      <c r="AA539" s="42"/>
    </row>
    <row r="540" spans="2:27" ht="15.75" customHeight="1">
      <c r="B540" s="40"/>
      <c r="C540" s="40"/>
      <c r="D540" s="40"/>
      <c r="F540" s="40"/>
      <c r="G540" s="40"/>
      <c r="H540" s="40"/>
      <c r="I540" s="40"/>
      <c r="J540" s="40"/>
      <c r="K540" s="40"/>
      <c r="L540" s="40"/>
      <c r="M540" s="40"/>
      <c r="N540" s="40"/>
      <c r="O540" s="42"/>
      <c r="P540" s="42"/>
      <c r="R540" s="42"/>
      <c r="S540" s="40"/>
      <c r="T540" s="40"/>
      <c r="U540" s="40"/>
      <c r="V540" s="40"/>
      <c r="W540" s="40"/>
      <c r="X540" s="42"/>
      <c r="Y540" s="42"/>
      <c r="AA540" s="42"/>
    </row>
    <row r="541" spans="2:27" ht="15.75" customHeight="1">
      <c r="B541" s="40"/>
      <c r="C541" s="40"/>
      <c r="D541" s="40"/>
      <c r="F541" s="40"/>
      <c r="G541" s="40"/>
      <c r="H541" s="40"/>
      <c r="I541" s="40"/>
      <c r="J541" s="40"/>
      <c r="K541" s="40"/>
      <c r="L541" s="40"/>
      <c r="M541" s="40"/>
      <c r="N541" s="40"/>
      <c r="O541" s="42"/>
      <c r="P541" s="42"/>
      <c r="R541" s="42"/>
      <c r="S541" s="40"/>
      <c r="T541" s="40"/>
      <c r="U541" s="40"/>
      <c r="V541" s="40"/>
      <c r="W541" s="40"/>
      <c r="X541" s="42"/>
      <c r="Y541" s="42"/>
      <c r="AA541" s="42"/>
    </row>
    <row r="542" spans="2:27" ht="15.75" customHeight="1">
      <c r="B542" s="40"/>
      <c r="C542" s="40"/>
      <c r="D542" s="40"/>
      <c r="F542" s="40"/>
      <c r="G542" s="40"/>
      <c r="H542" s="40"/>
      <c r="I542" s="40"/>
      <c r="J542" s="40"/>
      <c r="K542" s="40"/>
      <c r="L542" s="40"/>
      <c r="M542" s="40"/>
      <c r="N542" s="40"/>
      <c r="O542" s="42"/>
      <c r="P542" s="42"/>
      <c r="R542" s="42"/>
      <c r="S542" s="40"/>
      <c r="T542" s="40"/>
      <c r="U542" s="40"/>
      <c r="V542" s="40"/>
      <c r="W542" s="40"/>
      <c r="X542" s="42"/>
      <c r="Y542" s="42"/>
      <c r="AA542" s="42"/>
    </row>
    <row r="543" spans="2:27" ht="15.75" customHeight="1">
      <c r="B543" s="40"/>
      <c r="C543" s="40"/>
      <c r="D543" s="40"/>
      <c r="F543" s="40"/>
      <c r="G543" s="40"/>
      <c r="H543" s="40"/>
      <c r="I543" s="40"/>
      <c r="J543" s="40"/>
      <c r="K543" s="40"/>
      <c r="L543" s="40"/>
      <c r="M543" s="40"/>
      <c r="N543" s="40"/>
      <c r="O543" s="42"/>
      <c r="P543" s="42"/>
      <c r="R543" s="42"/>
      <c r="S543" s="40"/>
      <c r="T543" s="40"/>
      <c r="U543" s="40"/>
      <c r="V543" s="40"/>
      <c r="W543" s="40"/>
      <c r="X543" s="42"/>
      <c r="Y543" s="42"/>
      <c r="AA543" s="42"/>
    </row>
    <row r="544" spans="2:27" ht="15.75" customHeight="1">
      <c r="B544" s="40"/>
      <c r="C544" s="40"/>
      <c r="D544" s="40"/>
      <c r="F544" s="40"/>
      <c r="G544" s="40"/>
      <c r="H544" s="40"/>
      <c r="I544" s="40"/>
      <c r="J544" s="40"/>
      <c r="K544" s="40"/>
      <c r="L544" s="40"/>
      <c r="M544" s="40"/>
      <c r="N544" s="40"/>
      <c r="O544" s="42"/>
      <c r="P544" s="42"/>
      <c r="R544" s="42"/>
      <c r="S544" s="40"/>
      <c r="T544" s="40"/>
      <c r="U544" s="40"/>
      <c r="V544" s="40"/>
      <c r="W544" s="40"/>
      <c r="X544" s="42"/>
      <c r="Y544" s="42"/>
      <c r="AA544" s="42"/>
    </row>
    <row r="545" spans="2:27" ht="15.75" customHeight="1">
      <c r="B545" s="40"/>
      <c r="C545" s="40"/>
      <c r="D545" s="40"/>
      <c r="F545" s="40"/>
      <c r="G545" s="40"/>
      <c r="H545" s="40"/>
      <c r="I545" s="40"/>
      <c r="J545" s="40"/>
      <c r="K545" s="40"/>
      <c r="L545" s="40"/>
      <c r="M545" s="40"/>
      <c r="N545" s="40"/>
      <c r="O545" s="42"/>
      <c r="P545" s="42"/>
      <c r="R545" s="42"/>
      <c r="S545" s="40"/>
      <c r="T545" s="40"/>
      <c r="U545" s="40"/>
      <c r="V545" s="40"/>
      <c r="W545" s="40"/>
      <c r="X545" s="42"/>
      <c r="Y545" s="42"/>
      <c r="AA545" s="42"/>
    </row>
    <row r="546" spans="2:27" ht="15.75" customHeight="1">
      <c r="B546" s="40"/>
      <c r="C546" s="40"/>
      <c r="D546" s="40"/>
      <c r="F546" s="40"/>
      <c r="G546" s="40"/>
      <c r="H546" s="40"/>
      <c r="I546" s="40"/>
      <c r="J546" s="40"/>
      <c r="K546" s="40"/>
      <c r="L546" s="40"/>
      <c r="M546" s="40"/>
      <c r="N546" s="40"/>
      <c r="O546" s="42"/>
      <c r="P546" s="42"/>
      <c r="R546" s="42"/>
      <c r="S546" s="40"/>
      <c r="T546" s="40"/>
      <c r="U546" s="40"/>
      <c r="V546" s="40"/>
      <c r="W546" s="40"/>
      <c r="X546" s="42"/>
      <c r="Y546" s="42"/>
      <c r="AA546" s="42"/>
    </row>
    <row r="547" spans="2:27" ht="15.75" customHeight="1">
      <c r="B547" s="40"/>
      <c r="C547" s="40"/>
      <c r="D547" s="40"/>
      <c r="F547" s="40"/>
      <c r="G547" s="40"/>
      <c r="H547" s="40"/>
      <c r="I547" s="40"/>
      <c r="J547" s="40"/>
      <c r="K547" s="40"/>
      <c r="L547" s="40"/>
      <c r="M547" s="40"/>
      <c r="N547" s="40"/>
      <c r="O547" s="42"/>
      <c r="P547" s="42"/>
      <c r="R547" s="42"/>
      <c r="S547" s="40"/>
      <c r="T547" s="40"/>
      <c r="U547" s="40"/>
      <c r="V547" s="40"/>
      <c r="W547" s="40"/>
      <c r="X547" s="42"/>
      <c r="Y547" s="42"/>
      <c r="AA547" s="42"/>
    </row>
    <row r="548" spans="2:27" ht="15.75" customHeight="1">
      <c r="B548" s="40"/>
      <c r="C548" s="40"/>
      <c r="D548" s="40"/>
      <c r="F548" s="40"/>
      <c r="G548" s="40"/>
      <c r="H548" s="40"/>
      <c r="I548" s="40"/>
      <c r="J548" s="40"/>
      <c r="K548" s="40"/>
      <c r="L548" s="40"/>
      <c r="M548" s="40"/>
      <c r="N548" s="40"/>
      <c r="O548" s="42"/>
      <c r="P548" s="42"/>
      <c r="R548" s="42"/>
      <c r="S548" s="40"/>
      <c r="T548" s="40"/>
      <c r="U548" s="40"/>
      <c r="V548" s="40"/>
      <c r="W548" s="40"/>
      <c r="X548" s="42"/>
      <c r="Y548" s="42"/>
      <c r="AA548" s="42"/>
    </row>
    <row r="549" spans="2:27" ht="15.75" customHeight="1">
      <c r="B549" s="40"/>
      <c r="C549" s="40"/>
      <c r="D549" s="40"/>
      <c r="F549" s="40"/>
      <c r="G549" s="40"/>
      <c r="H549" s="40"/>
      <c r="I549" s="40"/>
      <c r="J549" s="40"/>
      <c r="K549" s="40"/>
      <c r="L549" s="40"/>
      <c r="M549" s="40"/>
      <c r="N549" s="40"/>
      <c r="O549" s="42"/>
      <c r="P549" s="42"/>
      <c r="R549" s="42"/>
      <c r="S549" s="40"/>
      <c r="T549" s="40"/>
      <c r="U549" s="40"/>
      <c r="V549" s="40"/>
      <c r="W549" s="40"/>
      <c r="X549" s="42"/>
      <c r="Y549" s="42"/>
      <c r="AA549" s="42"/>
    </row>
    <row r="550" spans="2:27" ht="15.75" customHeight="1">
      <c r="B550" s="40"/>
      <c r="C550" s="40"/>
      <c r="D550" s="40"/>
      <c r="F550" s="40"/>
      <c r="G550" s="40"/>
      <c r="H550" s="40"/>
      <c r="I550" s="40"/>
      <c r="J550" s="40"/>
      <c r="K550" s="40"/>
      <c r="L550" s="40"/>
      <c r="M550" s="40"/>
      <c r="N550" s="40"/>
      <c r="O550" s="42"/>
      <c r="P550" s="42"/>
      <c r="R550" s="42"/>
      <c r="S550" s="40"/>
      <c r="T550" s="40"/>
      <c r="U550" s="40"/>
      <c r="V550" s="40"/>
      <c r="W550" s="40"/>
      <c r="X550" s="42"/>
      <c r="Y550" s="42"/>
      <c r="AA550" s="42"/>
    </row>
    <row r="551" spans="2:27" ht="15.75" customHeight="1">
      <c r="B551" s="40"/>
      <c r="C551" s="40"/>
      <c r="D551" s="40"/>
      <c r="F551" s="40"/>
      <c r="G551" s="40"/>
      <c r="H551" s="40"/>
      <c r="I551" s="40"/>
      <c r="J551" s="40"/>
      <c r="K551" s="40"/>
      <c r="L551" s="40"/>
      <c r="M551" s="40"/>
      <c r="N551" s="40"/>
      <c r="O551" s="42"/>
      <c r="P551" s="42"/>
      <c r="R551" s="42"/>
      <c r="S551" s="40"/>
      <c r="T551" s="40"/>
      <c r="U551" s="40"/>
      <c r="V551" s="40"/>
      <c r="W551" s="40"/>
      <c r="X551" s="42"/>
      <c r="Y551" s="42"/>
      <c r="AA551" s="42"/>
    </row>
    <row r="552" spans="2:27" ht="15.75" customHeight="1">
      <c r="B552" s="40"/>
      <c r="C552" s="40"/>
      <c r="D552" s="40"/>
      <c r="F552" s="40"/>
      <c r="G552" s="40"/>
      <c r="H552" s="40"/>
      <c r="I552" s="40"/>
      <c r="J552" s="40"/>
      <c r="K552" s="40"/>
      <c r="L552" s="40"/>
      <c r="M552" s="40"/>
      <c r="N552" s="40"/>
      <c r="O552" s="42"/>
      <c r="P552" s="42"/>
      <c r="R552" s="42"/>
      <c r="S552" s="40"/>
      <c r="T552" s="40"/>
      <c r="U552" s="40"/>
      <c r="V552" s="40"/>
      <c r="W552" s="40"/>
      <c r="X552" s="42"/>
      <c r="Y552" s="42"/>
      <c r="AA552" s="42"/>
    </row>
    <row r="553" spans="2:27" ht="15.75" customHeight="1">
      <c r="B553" s="40"/>
      <c r="C553" s="40"/>
      <c r="D553" s="40"/>
      <c r="F553" s="40"/>
      <c r="G553" s="40"/>
      <c r="H553" s="40"/>
      <c r="I553" s="40"/>
      <c r="J553" s="40"/>
      <c r="K553" s="40"/>
      <c r="L553" s="40"/>
      <c r="M553" s="40"/>
      <c r="N553" s="40"/>
      <c r="O553" s="42"/>
      <c r="P553" s="42"/>
      <c r="R553" s="42"/>
      <c r="S553" s="40"/>
      <c r="T553" s="40"/>
      <c r="U553" s="40"/>
      <c r="V553" s="40"/>
      <c r="W553" s="40"/>
      <c r="X553" s="42"/>
      <c r="Y553" s="42"/>
      <c r="AA553" s="42"/>
    </row>
    <row r="554" spans="2:27" ht="15.75" customHeight="1">
      <c r="B554" s="40"/>
      <c r="C554" s="40"/>
      <c r="D554" s="40"/>
      <c r="F554" s="40"/>
      <c r="G554" s="40"/>
      <c r="H554" s="40"/>
      <c r="I554" s="40"/>
      <c r="J554" s="40"/>
      <c r="K554" s="40"/>
      <c r="L554" s="40"/>
      <c r="M554" s="40"/>
      <c r="N554" s="40"/>
      <c r="O554" s="42"/>
      <c r="P554" s="42"/>
      <c r="R554" s="42"/>
      <c r="S554" s="40"/>
      <c r="T554" s="40"/>
      <c r="U554" s="40"/>
      <c r="V554" s="40"/>
      <c r="W554" s="40"/>
      <c r="X554" s="42"/>
      <c r="Y554" s="42"/>
      <c r="AA554" s="42"/>
    </row>
    <row r="555" spans="2:27" ht="15.75" customHeight="1">
      <c r="B555" s="40"/>
      <c r="C555" s="40"/>
      <c r="D555" s="40"/>
      <c r="F555" s="40"/>
      <c r="G555" s="40"/>
      <c r="H555" s="40"/>
      <c r="I555" s="40"/>
      <c r="J555" s="40"/>
      <c r="K555" s="40"/>
      <c r="L555" s="40"/>
      <c r="M555" s="40"/>
      <c r="N555" s="40"/>
      <c r="O555" s="42"/>
      <c r="P555" s="42"/>
      <c r="R555" s="42"/>
      <c r="S555" s="40"/>
      <c r="T555" s="40"/>
      <c r="U555" s="40"/>
      <c r="V555" s="40"/>
      <c r="W555" s="40"/>
      <c r="X555" s="42"/>
      <c r="Y555" s="42"/>
      <c r="AA555" s="42"/>
    </row>
    <row r="556" spans="2:27" ht="15.75" customHeight="1">
      <c r="B556" s="40"/>
      <c r="C556" s="40"/>
      <c r="D556" s="40"/>
      <c r="F556" s="40"/>
      <c r="G556" s="40"/>
      <c r="H556" s="40"/>
      <c r="I556" s="40"/>
      <c r="J556" s="40"/>
      <c r="K556" s="40"/>
      <c r="L556" s="40"/>
      <c r="M556" s="40"/>
      <c r="N556" s="40"/>
      <c r="O556" s="42"/>
      <c r="P556" s="42"/>
      <c r="R556" s="42"/>
      <c r="S556" s="40"/>
      <c r="T556" s="40"/>
      <c r="U556" s="40"/>
      <c r="V556" s="40"/>
      <c r="W556" s="40"/>
      <c r="X556" s="42"/>
      <c r="Y556" s="42"/>
      <c r="AA556" s="42"/>
    </row>
    <row r="557" spans="2:27" ht="15.75" customHeight="1">
      <c r="B557" s="40"/>
      <c r="C557" s="40"/>
      <c r="D557" s="40"/>
      <c r="F557" s="40"/>
      <c r="G557" s="40"/>
      <c r="H557" s="40"/>
      <c r="I557" s="40"/>
      <c r="J557" s="40"/>
      <c r="K557" s="40"/>
      <c r="L557" s="40"/>
      <c r="M557" s="40"/>
      <c r="N557" s="40"/>
      <c r="O557" s="42"/>
      <c r="P557" s="42"/>
      <c r="R557" s="42"/>
      <c r="S557" s="40"/>
      <c r="T557" s="40"/>
      <c r="U557" s="40"/>
      <c r="V557" s="40"/>
      <c r="W557" s="40"/>
      <c r="X557" s="42"/>
      <c r="Y557" s="42"/>
      <c r="AA557" s="42"/>
    </row>
    <row r="558" spans="2:27" ht="15.75" customHeight="1">
      <c r="B558" s="40"/>
      <c r="C558" s="40"/>
      <c r="D558" s="40"/>
      <c r="F558" s="40"/>
      <c r="G558" s="40"/>
      <c r="H558" s="40"/>
      <c r="I558" s="40"/>
      <c r="J558" s="40"/>
      <c r="K558" s="40"/>
      <c r="L558" s="40"/>
      <c r="M558" s="40"/>
      <c r="N558" s="40"/>
      <c r="O558" s="42"/>
      <c r="P558" s="42"/>
      <c r="R558" s="42"/>
      <c r="S558" s="40"/>
      <c r="T558" s="40"/>
      <c r="U558" s="40"/>
      <c r="V558" s="40"/>
      <c r="W558" s="40"/>
      <c r="X558" s="42"/>
      <c r="Y558" s="42"/>
      <c r="AA558" s="42"/>
    </row>
    <row r="559" spans="2:27" ht="15.75" customHeight="1">
      <c r="B559" s="40"/>
      <c r="C559" s="40"/>
      <c r="D559" s="40"/>
      <c r="F559" s="40"/>
      <c r="G559" s="40"/>
      <c r="H559" s="40"/>
      <c r="I559" s="40"/>
      <c r="J559" s="40"/>
      <c r="K559" s="40"/>
      <c r="L559" s="40"/>
      <c r="M559" s="40"/>
      <c r="N559" s="40"/>
      <c r="O559" s="42"/>
      <c r="P559" s="42"/>
      <c r="R559" s="42"/>
      <c r="S559" s="40"/>
      <c r="T559" s="40"/>
      <c r="U559" s="40"/>
      <c r="V559" s="40"/>
      <c r="W559" s="40"/>
      <c r="X559" s="42"/>
      <c r="Y559" s="42"/>
      <c r="AA559" s="42"/>
    </row>
    <row r="560" spans="2:27" ht="15.75" customHeight="1">
      <c r="B560" s="40"/>
      <c r="C560" s="40"/>
      <c r="D560" s="40"/>
      <c r="F560" s="40"/>
      <c r="G560" s="40"/>
      <c r="H560" s="40"/>
      <c r="I560" s="40"/>
      <c r="J560" s="40"/>
      <c r="K560" s="40"/>
      <c r="L560" s="40"/>
      <c r="M560" s="40"/>
      <c r="N560" s="40"/>
      <c r="O560" s="42"/>
      <c r="P560" s="42"/>
      <c r="R560" s="42"/>
      <c r="S560" s="40"/>
      <c r="T560" s="40"/>
      <c r="U560" s="40"/>
      <c r="V560" s="40"/>
      <c r="W560" s="40"/>
      <c r="X560" s="42"/>
      <c r="Y560" s="42"/>
      <c r="AA560" s="42"/>
    </row>
    <row r="561" spans="2:27" ht="15.75" customHeight="1">
      <c r="B561" s="40"/>
      <c r="C561" s="40"/>
      <c r="D561" s="40"/>
      <c r="F561" s="40"/>
      <c r="G561" s="40"/>
      <c r="H561" s="40"/>
      <c r="I561" s="40"/>
      <c r="J561" s="40"/>
      <c r="K561" s="40"/>
      <c r="L561" s="40"/>
      <c r="M561" s="40"/>
      <c r="N561" s="40"/>
      <c r="O561" s="42"/>
      <c r="P561" s="42"/>
      <c r="R561" s="42"/>
      <c r="S561" s="40"/>
      <c r="T561" s="40"/>
      <c r="U561" s="40"/>
      <c r="V561" s="40"/>
      <c r="W561" s="40"/>
      <c r="X561" s="42"/>
      <c r="Y561" s="42"/>
      <c r="AA561" s="42"/>
    </row>
    <row r="562" spans="2:27" ht="15.75" customHeight="1">
      <c r="B562" s="40"/>
      <c r="C562" s="40"/>
      <c r="D562" s="40"/>
      <c r="F562" s="40"/>
      <c r="G562" s="40"/>
      <c r="H562" s="40"/>
      <c r="I562" s="40"/>
      <c r="J562" s="40"/>
      <c r="K562" s="40"/>
      <c r="L562" s="40"/>
      <c r="M562" s="40"/>
      <c r="N562" s="40"/>
      <c r="O562" s="42"/>
      <c r="P562" s="42"/>
      <c r="R562" s="42"/>
      <c r="S562" s="40"/>
      <c r="T562" s="40"/>
      <c r="U562" s="40"/>
      <c r="V562" s="40"/>
      <c r="W562" s="40"/>
      <c r="X562" s="42"/>
      <c r="Y562" s="42"/>
      <c r="AA562" s="42"/>
    </row>
    <row r="563" spans="2:27" ht="15.75" customHeight="1">
      <c r="B563" s="40"/>
      <c r="C563" s="40"/>
      <c r="D563" s="40"/>
      <c r="F563" s="40"/>
      <c r="G563" s="40"/>
      <c r="H563" s="40"/>
      <c r="I563" s="40"/>
      <c r="J563" s="40"/>
      <c r="K563" s="40"/>
      <c r="L563" s="40"/>
      <c r="M563" s="40"/>
      <c r="N563" s="40"/>
      <c r="O563" s="42"/>
      <c r="P563" s="42"/>
      <c r="R563" s="42"/>
      <c r="S563" s="40"/>
      <c r="T563" s="40"/>
      <c r="U563" s="40"/>
      <c r="V563" s="40"/>
      <c r="W563" s="40"/>
      <c r="X563" s="42"/>
      <c r="Y563" s="42"/>
      <c r="AA563" s="42"/>
    </row>
    <row r="564" spans="2:27" ht="15.75" customHeight="1">
      <c r="B564" s="40"/>
      <c r="C564" s="40"/>
      <c r="D564" s="40"/>
      <c r="F564" s="40"/>
      <c r="G564" s="40"/>
      <c r="H564" s="40"/>
      <c r="I564" s="40"/>
      <c r="J564" s="40"/>
      <c r="K564" s="40"/>
      <c r="L564" s="40"/>
      <c r="M564" s="40"/>
      <c r="N564" s="40"/>
      <c r="O564" s="42"/>
      <c r="P564" s="42"/>
      <c r="R564" s="42"/>
      <c r="S564" s="40"/>
      <c r="T564" s="40"/>
      <c r="U564" s="40"/>
      <c r="V564" s="40"/>
      <c r="W564" s="40"/>
      <c r="X564" s="42"/>
      <c r="Y564" s="42"/>
      <c r="AA564" s="42"/>
    </row>
    <row r="565" spans="2:27" ht="15.75" customHeight="1">
      <c r="B565" s="40"/>
      <c r="C565" s="40"/>
      <c r="D565" s="40"/>
      <c r="F565" s="40"/>
      <c r="G565" s="40"/>
      <c r="H565" s="40"/>
      <c r="I565" s="40"/>
      <c r="J565" s="40"/>
      <c r="K565" s="40"/>
      <c r="L565" s="40"/>
      <c r="M565" s="40"/>
      <c r="N565" s="40"/>
      <c r="O565" s="42"/>
      <c r="P565" s="42"/>
      <c r="R565" s="42"/>
      <c r="S565" s="40"/>
      <c r="T565" s="40"/>
      <c r="U565" s="40"/>
      <c r="V565" s="40"/>
      <c r="W565" s="40"/>
      <c r="X565" s="42"/>
      <c r="Y565" s="42"/>
      <c r="AA565" s="42"/>
    </row>
    <row r="566" spans="2:27" ht="15.75" customHeight="1">
      <c r="B566" s="40"/>
      <c r="C566" s="40"/>
      <c r="D566" s="40"/>
      <c r="F566" s="40"/>
      <c r="G566" s="40"/>
      <c r="H566" s="40"/>
      <c r="I566" s="40"/>
      <c r="J566" s="40"/>
      <c r="K566" s="40"/>
      <c r="L566" s="40"/>
      <c r="M566" s="40"/>
      <c r="N566" s="40"/>
      <c r="O566" s="42"/>
      <c r="P566" s="42"/>
      <c r="R566" s="42"/>
      <c r="S566" s="40"/>
      <c r="T566" s="40"/>
      <c r="U566" s="40"/>
      <c r="V566" s="40"/>
      <c r="W566" s="40"/>
      <c r="X566" s="42"/>
      <c r="Y566" s="42"/>
      <c r="AA566" s="42"/>
    </row>
    <row r="567" spans="2:27" ht="15.75" customHeight="1">
      <c r="B567" s="40"/>
      <c r="C567" s="40"/>
      <c r="D567" s="40"/>
      <c r="F567" s="40"/>
      <c r="G567" s="40"/>
      <c r="H567" s="40"/>
      <c r="I567" s="40"/>
      <c r="J567" s="40"/>
      <c r="K567" s="40"/>
      <c r="L567" s="40"/>
      <c r="M567" s="40"/>
      <c r="N567" s="40"/>
      <c r="O567" s="42"/>
      <c r="P567" s="42"/>
      <c r="R567" s="42"/>
      <c r="S567" s="40"/>
      <c r="T567" s="40"/>
      <c r="U567" s="40"/>
      <c r="V567" s="40"/>
      <c r="W567" s="40"/>
      <c r="X567" s="42"/>
      <c r="Y567" s="42"/>
      <c r="AA567" s="42"/>
    </row>
    <row r="568" spans="2:27" ht="15.75" customHeight="1">
      <c r="B568" s="40"/>
      <c r="C568" s="40"/>
      <c r="D568" s="40"/>
      <c r="F568" s="40"/>
      <c r="G568" s="40"/>
      <c r="H568" s="40"/>
      <c r="I568" s="40"/>
      <c r="J568" s="40"/>
      <c r="K568" s="40"/>
      <c r="L568" s="40"/>
      <c r="M568" s="40"/>
      <c r="N568" s="40"/>
      <c r="O568" s="42"/>
      <c r="P568" s="42"/>
      <c r="R568" s="42"/>
      <c r="S568" s="40"/>
      <c r="T568" s="40"/>
      <c r="U568" s="40"/>
      <c r="V568" s="40"/>
      <c r="W568" s="40"/>
      <c r="X568" s="42"/>
      <c r="Y568" s="42"/>
      <c r="AA568" s="42"/>
    </row>
    <row r="569" spans="2:27" ht="15.75" customHeight="1">
      <c r="B569" s="40"/>
      <c r="C569" s="40"/>
      <c r="D569" s="40"/>
      <c r="F569" s="40"/>
      <c r="G569" s="40"/>
      <c r="H569" s="40"/>
      <c r="I569" s="40"/>
      <c r="J569" s="40"/>
      <c r="K569" s="40"/>
      <c r="L569" s="40"/>
      <c r="M569" s="40"/>
      <c r="N569" s="40"/>
      <c r="O569" s="42"/>
      <c r="P569" s="42"/>
      <c r="R569" s="42"/>
      <c r="S569" s="40"/>
      <c r="T569" s="40"/>
      <c r="U569" s="40"/>
      <c r="V569" s="40"/>
      <c r="W569" s="40"/>
      <c r="X569" s="42"/>
      <c r="Y569" s="42"/>
      <c r="AA569" s="42"/>
    </row>
    <row r="570" spans="2:27" ht="15.75" customHeight="1">
      <c r="B570" s="40"/>
      <c r="C570" s="40"/>
      <c r="D570" s="40"/>
      <c r="F570" s="40"/>
      <c r="G570" s="40"/>
      <c r="H570" s="40"/>
      <c r="I570" s="40"/>
      <c r="J570" s="40"/>
      <c r="K570" s="40"/>
      <c r="L570" s="40"/>
      <c r="M570" s="40"/>
      <c r="N570" s="40"/>
      <c r="O570" s="42"/>
      <c r="P570" s="42"/>
      <c r="R570" s="42"/>
      <c r="S570" s="40"/>
      <c r="T570" s="40"/>
      <c r="U570" s="40"/>
      <c r="V570" s="40"/>
      <c r="W570" s="40"/>
      <c r="X570" s="42"/>
      <c r="Y570" s="42"/>
      <c r="AA570" s="42"/>
    </row>
    <row r="571" spans="2:27" ht="15.75" customHeight="1">
      <c r="B571" s="40"/>
      <c r="C571" s="40"/>
      <c r="D571" s="40"/>
      <c r="F571" s="40"/>
      <c r="G571" s="40"/>
      <c r="H571" s="40"/>
      <c r="I571" s="40"/>
      <c r="J571" s="40"/>
      <c r="K571" s="40"/>
      <c r="L571" s="40"/>
      <c r="M571" s="40"/>
      <c r="N571" s="40"/>
      <c r="O571" s="42"/>
      <c r="P571" s="42"/>
      <c r="R571" s="42"/>
      <c r="S571" s="40"/>
      <c r="T571" s="40"/>
      <c r="U571" s="40"/>
      <c r="V571" s="40"/>
      <c r="W571" s="40"/>
      <c r="X571" s="42"/>
      <c r="Y571" s="42"/>
      <c r="AA571" s="42"/>
    </row>
    <row r="572" spans="2:27" ht="15.75" customHeight="1">
      <c r="B572" s="40"/>
      <c r="C572" s="40"/>
      <c r="D572" s="40"/>
      <c r="F572" s="40"/>
      <c r="G572" s="40"/>
      <c r="H572" s="40"/>
      <c r="I572" s="40"/>
      <c r="J572" s="40"/>
      <c r="K572" s="40"/>
      <c r="L572" s="40"/>
      <c r="M572" s="40"/>
      <c r="N572" s="40"/>
      <c r="O572" s="42"/>
      <c r="P572" s="42"/>
      <c r="R572" s="42"/>
      <c r="S572" s="40"/>
      <c r="T572" s="40"/>
      <c r="U572" s="40"/>
      <c r="V572" s="40"/>
      <c r="W572" s="40"/>
      <c r="X572" s="42"/>
      <c r="Y572" s="42"/>
      <c r="AA572" s="42"/>
    </row>
    <row r="573" spans="2:27" ht="15.75" customHeight="1">
      <c r="B573" s="40"/>
      <c r="C573" s="40"/>
      <c r="D573" s="40"/>
      <c r="F573" s="40"/>
      <c r="G573" s="40"/>
      <c r="H573" s="40"/>
      <c r="I573" s="40"/>
      <c r="J573" s="40"/>
      <c r="K573" s="40"/>
      <c r="L573" s="40"/>
      <c r="M573" s="40"/>
      <c r="N573" s="40"/>
      <c r="O573" s="42"/>
      <c r="P573" s="42"/>
      <c r="R573" s="42"/>
      <c r="S573" s="40"/>
      <c r="T573" s="40"/>
      <c r="U573" s="40"/>
      <c r="V573" s="40"/>
      <c r="W573" s="40"/>
      <c r="X573" s="42"/>
      <c r="Y573" s="42"/>
      <c r="AA573" s="42"/>
    </row>
    <row r="574" spans="2:27" ht="15.75" customHeight="1">
      <c r="B574" s="40"/>
      <c r="C574" s="40"/>
      <c r="D574" s="40"/>
      <c r="F574" s="40"/>
      <c r="G574" s="40"/>
      <c r="H574" s="40"/>
      <c r="I574" s="40"/>
      <c r="J574" s="40"/>
      <c r="K574" s="40"/>
      <c r="L574" s="40"/>
      <c r="M574" s="40"/>
      <c r="N574" s="40"/>
      <c r="O574" s="42"/>
      <c r="P574" s="42"/>
      <c r="R574" s="42"/>
      <c r="S574" s="40"/>
      <c r="T574" s="40"/>
      <c r="U574" s="40"/>
      <c r="V574" s="40"/>
      <c r="W574" s="40"/>
      <c r="X574" s="42"/>
      <c r="Y574" s="42"/>
      <c r="AA574" s="42"/>
    </row>
    <row r="575" spans="2:27" ht="15.75" customHeight="1">
      <c r="B575" s="40"/>
      <c r="C575" s="40"/>
      <c r="D575" s="40"/>
      <c r="F575" s="40"/>
      <c r="G575" s="40"/>
      <c r="H575" s="40"/>
      <c r="I575" s="40"/>
      <c r="J575" s="40"/>
      <c r="K575" s="40"/>
      <c r="L575" s="40"/>
      <c r="M575" s="40"/>
      <c r="N575" s="40"/>
      <c r="O575" s="42"/>
      <c r="P575" s="42"/>
      <c r="R575" s="42"/>
      <c r="S575" s="40"/>
      <c r="T575" s="40"/>
      <c r="U575" s="40"/>
      <c r="V575" s="40"/>
      <c r="W575" s="40"/>
      <c r="X575" s="42"/>
      <c r="Y575" s="42"/>
      <c r="AA575" s="42"/>
    </row>
    <row r="576" spans="2:27" ht="15.75" customHeight="1">
      <c r="B576" s="40"/>
      <c r="C576" s="40"/>
      <c r="D576" s="40"/>
      <c r="F576" s="40"/>
      <c r="G576" s="40"/>
      <c r="H576" s="40"/>
      <c r="I576" s="40"/>
      <c r="J576" s="40"/>
      <c r="K576" s="40"/>
      <c r="L576" s="40"/>
      <c r="M576" s="40"/>
      <c r="N576" s="40"/>
      <c r="O576" s="42"/>
      <c r="P576" s="42"/>
      <c r="R576" s="42"/>
      <c r="S576" s="40"/>
      <c r="T576" s="40"/>
      <c r="U576" s="40"/>
      <c r="V576" s="40"/>
      <c r="W576" s="40"/>
      <c r="X576" s="42"/>
      <c r="Y576" s="42"/>
      <c r="AA576" s="42"/>
    </row>
    <row r="577" spans="2:27" ht="15.75" customHeight="1">
      <c r="B577" s="40"/>
      <c r="C577" s="40"/>
      <c r="D577" s="40"/>
      <c r="F577" s="40"/>
      <c r="G577" s="40"/>
      <c r="H577" s="40"/>
      <c r="I577" s="40"/>
      <c r="J577" s="40"/>
      <c r="K577" s="40"/>
      <c r="L577" s="40"/>
      <c r="M577" s="40"/>
      <c r="N577" s="40"/>
      <c r="O577" s="42"/>
      <c r="P577" s="42"/>
      <c r="R577" s="42"/>
      <c r="S577" s="40"/>
      <c r="T577" s="40"/>
      <c r="U577" s="40"/>
      <c r="V577" s="40"/>
      <c r="W577" s="40"/>
      <c r="X577" s="42"/>
      <c r="Y577" s="42"/>
      <c r="AA577" s="42"/>
    </row>
    <row r="578" spans="2:27" ht="15.75" customHeight="1">
      <c r="B578" s="40"/>
      <c r="C578" s="40"/>
      <c r="D578" s="40"/>
      <c r="F578" s="40"/>
      <c r="G578" s="40"/>
      <c r="H578" s="40"/>
      <c r="I578" s="40"/>
      <c r="J578" s="40"/>
      <c r="K578" s="40"/>
      <c r="L578" s="40"/>
      <c r="M578" s="40"/>
      <c r="N578" s="40"/>
      <c r="O578" s="42"/>
      <c r="P578" s="42"/>
      <c r="R578" s="42"/>
      <c r="S578" s="40"/>
      <c r="T578" s="40"/>
      <c r="U578" s="40"/>
      <c r="V578" s="40"/>
      <c r="W578" s="40"/>
      <c r="X578" s="42"/>
      <c r="Y578" s="42"/>
      <c r="AA578" s="42"/>
    </row>
    <row r="579" spans="2:27" ht="15.75" customHeight="1">
      <c r="B579" s="40"/>
      <c r="C579" s="40"/>
      <c r="D579" s="40"/>
      <c r="F579" s="40"/>
      <c r="G579" s="40"/>
      <c r="H579" s="40"/>
      <c r="I579" s="40"/>
      <c r="J579" s="40"/>
      <c r="K579" s="40"/>
      <c r="L579" s="40"/>
      <c r="M579" s="40"/>
      <c r="N579" s="40"/>
      <c r="O579" s="42"/>
      <c r="P579" s="42"/>
      <c r="R579" s="42"/>
      <c r="S579" s="40"/>
      <c r="T579" s="40"/>
      <c r="U579" s="40"/>
      <c r="V579" s="40"/>
      <c r="W579" s="40"/>
      <c r="X579" s="42"/>
      <c r="Y579" s="42"/>
      <c r="AA579" s="42"/>
    </row>
    <row r="580" spans="2:27" ht="15.75" customHeight="1">
      <c r="B580" s="40"/>
      <c r="C580" s="40"/>
      <c r="D580" s="40"/>
      <c r="F580" s="40"/>
      <c r="G580" s="40"/>
      <c r="H580" s="40"/>
      <c r="I580" s="40"/>
      <c r="J580" s="40"/>
      <c r="K580" s="40"/>
      <c r="L580" s="40"/>
      <c r="M580" s="40"/>
      <c r="N580" s="40"/>
      <c r="O580" s="42"/>
      <c r="P580" s="42"/>
      <c r="R580" s="42"/>
      <c r="S580" s="40"/>
      <c r="T580" s="40"/>
      <c r="U580" s="40"/>
      <c r="V580" s="40"/>
      <c r="W580" s="40"/>
      <c r="X580" s="42"/>
      <c r="Y580" s="42"/>
      <c r="AA580" s="42"/>
    </row>
    <row r="581" spans="2:27" ht="15.75" customHeight="1">
      <c r="B581" s="40"/>
      <c r="C581" s="40"/>
      <c r="D581" s="40"/>
      <c r="F581" s="40"/>
      <c r="G581" s="40"/>
      <c r="H581" s="40"/>
      <c r="I581" s="40"/>
      <c r="J581" s="40"/>
      <c r="K581" s="40"/>
      <c r="L581" s="40"/>
      <c r="M581" s="40"/>
      <c r="N581" s="40"/>
      <c r="O581" s="42"/>
      <c r="P581" s="42"/>
      <c r="R581" s="42"/>
      <c r="S581" s="40"/>
      <c r="T581" s="40"/>
      <c r="U581" s="40"/>
      <c r="V581" s="40"/>
      <c r="W581" s="40"/>
      <c r="X581" s="42"/>
      <c r="Y581" s="42"/>
      <c r="AA581" s="42"/>
    </row>
    <row r="582" spans="2:27" ht="15.75" customHeight="1">
      <c r="B582" s="40"/>
      <c r="C582" s="40"/>
      <c r="D582" s="40"/>
      <c r="F582" s="40"/>
      <c r="G582" s="40"/>
      <c r="H582" s="40"/>
      <c r="I582" s="40"/>
      <c r="J582" s="40"/>
      <c r="K582" s="40"/>
      <c r="L582" s="40"/>
      <c r="M582" s="40"/>
      <c r="N582" s="40"/>
      <c r="O582" s="42"/>
      <c r="P582" s="42"/>
      <c r="R582" s="42"/>
      <c r="S582" s="40"/>
      <c r="T582" s="40"/>
      <c r="U582" s="40"/>
      <c r="V582" s="40"/>
      <c r="W582" s="40"/>
      <c r="X582" s="42"/>
      <c r="Y582" s="42"/>
      <c r="AA582" s="42"/>
    </row>
    <row r="583" spans="2:27" ht="15.75" customHeight="1">
      <c r="B583" s="40"/>
      <c r="C583" s="40"/>
      <c r="D583" s="40"/>
      <c r="F583" s="40"/>
      <c r="G583" s="40"/>
      <c r="H583" s="40"/>
      <c r="I583" s="40"/>
      <c r="J583" s="40"/>
      <c r="K583" s="40"/>
      <c r="L583" s="40"/>
      <c r="M583" s="40"/>
      <c r="N583" s="40"/>
      <c r="O583" s="42"/>
      <c r="P583" s="42"/>
      <c r="R583" s="42"/>
      <c r="S583" s="40"/>
      <c r="T583" s="40"/>
      <c r="U583" s="40"/>
      <c r="V583" s="40"/>
      <c r="W583" s="40"/>
      <c r="X583" s="42"/>
      <c r="Y583" s="42"/>
      <c r="AA583" s="42"/>
    </row>
    <row r="584" spans="2:27" ht="15.75" customHeight="1">
      <c r="B584" s="40"/>
      <c r="C584" s="40"/>
      <c r="D584" s="40"/>
      <c r="F584" s="40"/>
      <c r="G584" s="40"/>
      <c r="H584" s="40"/>
      <c r="I584" s="40"/>
      <c r="J584" s="40"/>
      <c r="K584" s="40"/>
      <c r="L584" s="40"/>
      <c r="M584" s="40"/>
      <c r="N584" s="40"/>
      <c r="O584" s="42"/>
      <c r="P584" s="42"/>
      <c r="R584" s="42"/>
      <c r="S584" s="40"/>
      <c r="T584" s="40"/>
      <c r="U584" s="40"/>
      <c r="V584" s="40"/>
      <c r="W584" s="40"/>
      <c r="X584" s="42"/>
      <c r="Y584" s="42"/>
      <c r="AA584" s="42"/>
    </row>
    <row r="585" spans="2:27" ht="15.75" customHeight="1">
      <c r="B585" s="40"/>
      <c r="C585" s="40"/>
      <c r="D585" s="40"/>
      <c r="F585" s="40"/>
      <c r="G585" s="40"/>
      <c r="H585" s="40"/>
      <c r="I585" s="40"/>
      <c r="J585" s="40"/>
      <c r="K585" s="40"/>
      <c r="L585" s="40"/>
      <c r="M585" s="40"/>
      <c r="N585" s="40"/>
      <c r="O585" s="42"/>
      <c r="P585" s="42"/>
      <c r="R585" s="42"/>
      <c r="S585" s="40"/>
      <c r="T585" s="40"/>
      <c r="U585" s="40"/>
      <c r="V585" s="40"/>
      <c r="W585" s="40"/>
      <c r="X585" s="42"/>
      <c r="Y585" s="42"/>
      <c r="AA585" s="42"/>
    </row>
    <row r="586" spans="2:27" ht="15.75" customHeight="1">
      <c r="B586" s="40"/>
      <c r="C586" s="40"/>
      <c r="D586" s="40"/>
      <c r="F586" s="40"/>
      <c r="G586" s="40"/>
      <c r="H586" s="40"/>
      <c r="I586" s="40"/>
      <c r="J586" s="40"/>
      <c r="K586" s="40"/>
      <c r="L586" s="40"/>
      <c r="M586" s="40"/>
      <c r="N586" s="40"/>
      <c r="O586" s="42"/>
      <c r="P586" s="42"/>
      <c r="R586" s="42"/>
      <c r="S586" s="40"/>
      <c r="T586" s="40"/>
      <c r="U586" s="40"/>
      <c r="V586" s="40"/>
      <c r="W586" s="40"/>
      <c r="X586" s="42"/>
      <c r="Y586" s="42"/>
      <c r="AA586" s="42"/>
    </row>
    <row r="587" spans="2:27" ht="15.75" customHeight="1">
      <c r="B587" s="40"/>
      <c r="C587" s="40"/>
      <c r="D587" s="40"/>
      <c r="F587" s="40"/>
      <c r="G587" s="40"/>
      <c r="H587" s="40"/>
      <c r="I587" s="40"/>
      <c r="J587" s="40"/>
      <c r="K587" s="40"/>
      <c r="L587" s="40"/>
      <c r="M587" s="40"/>
      <c r="N587" s="40"/>
      <c r="O587" s="42"/>
      <c r="P587" s="42"/>
      <c r="R587" s="42"/>
      <c r="S587" s="40"/>
      <c r="T587" s="40"/>
      <c r="U587" s="40"/>
      <c r="V587" s="40"/>
      <c r="W587" s="40"/>
      <c r="X587" s="42"/>
      <c r="Y587" s="42"/>
      <c r="AA587" s="42"/>
    </row>
    <row r="588" spans="2:27" ht="15.75" customHeight="1">
      <c r="B588" s="40"/>
      <c r="C588" s="40"/>
      <c r="D588" s="40"/>
      <c r="F588" s="40"/>
      <c r="G588" s="40"/>
      <c r="H588" s="40"/>
      <c r="I588" s="40"/>
      <c r="J588" s="40"/>
      <c r="K588" s="40"/>
      <c r="L588" s="40"/>
      <c r="M588" s="40"/>
      <c r="N588" s="40"/>
      <c r="O588" s="42"/>
      <c r="P588" s="42"/>
      <c r="R588" s="42"/>
      <c r="S588" s="40"/>
      <c r="T588" s="40"/>
      <c r="U588" s="40"/>
      <c r="V588" s="40"/>
      <c r="W588" s="40"/>
      <c r="X588" s="42"/>
      <c r="Y588" s="42"/>
      <c r="AA588" s="42"/>
    </row>
    <row r="589" spans="2:27" ht="15.75" customHeight="1">
      <c r="B589" s="40"/>
      <c r="C589" s="40"/>
      <c r="D589" s="40"/>
      <c r="F589" s="40"/>
      <c r="G589" s="40"/>
      <c r="H589" s="40"/>
      <c r="I589" s="40"/>
      <c r="J589" s="40"/>
      <c r="K589" s="40"/>
      <c r="L589" s="40"/>
      <c r="M589" s="40"/>
      <c r="N589" s="40"/>
      <c r="O589" s="42"/>
      <c r="P589" s="42"/>
      <c r="R589" s="42"/>
      <c r="S589" s="40"/>
      <c r="T589" s="40"/>
      <c r="U589" s="40"/>
      <c r="V589" s="40"/>
      <c r="W589" s="40"/>
      <c r="X589" s="42"/>
      <c r="Y589" s="42"/>
      <c r="AA589" s="42"/>
    </row>
    <row r="590" spans="2:27" ht="15.75" customHeight="1">
      <c r="B590" s="40"/>
      <c r="C590" s="40"/>
      <c r="D590" s="40"/>
      <c r="F590" s="40"/>
      <c r="G590" s="40"/>
      <c r="H590" s="40"/>
      <c r="I590" s="40"/>
      <c r="J590" s="40"/>
      <c r="K590" s="40"/>
      <c r="L590" s="40"/>
      <c r="M590" s="40"/>
      <c r="N590" s="40"/>
      <c r="O590" s="42"/>
      <c r="P590" s="42"/>
      <c r="R590" s="42"/>
      <c r="S590" s="40"/>
      <c r="T590" s="40"/>
      <c r="U590" s="40"/>
      <c r="V590" s="40"/>
      <c r="W590" s="40"/>
      <c r="X590" s="42"/>
      <c r="Y590" s="42"/>
      <c r="AA590" s="42"/>
    </row>
    <row r="591" spans="2:27" ht="15.75" customHeight="1">
      <c r="B591" s="40"/>
      <c r="C591" s="40"/>
      <c r="D591" s="40"/>
      <c r="F591" s="40"/>
      <c r="G591" s="40"/>
      <c r="H591" s="40"/>
      <c r="I591" s="40"/>
      <c r="J591" s="40"/>
      <c r="K591" s="40"/>
      <c r="L591" s="40"/>
      <c r="M591" s="40"/>
      <c r="N591" s="40"/>
      <c r="O591" s="42"/>
      <c r="P591" s="42"/>
      <c r="R591" s="42"/>
      <c r="S591" s="40"/>
      <c r="T591" s="40"/>
      <c r="U591" s="40"/>
      <c r="V591" s="40"/>
      <c r="W591" s="40"/>
      <c r="X591" s="42"/>
      <c r="Y591" s="42"/>
      <c r="AA591" s="42"/>
    </row>
    <row r="592" spans="2:27" ht="15.75" customHeight="1">
      <c r="B592" s="40"/>
      <c r="C592" s="40"/>
      <c r="D592" s="40"/>
      <c r="F592" s="40"/>
      <c r="G592" s="40"/>
      <c r="H592" s="40"/>
      <c r="I592" s="40"/>
      <c r="J592" s="40"/>
      <c r="K592" s="40"/>
      <c r="L592" s="40"/>
      <c r="M592" s="40"/>
      <c r="N592" s="40"/>
      <c r="O592" s="42"/>
      <c r="P592" s="42"/>
      <c r="R592" s="42"/>
      <c r="S592" s="40"/>
      <c r="T592" s="40"/>
      <c r="U592" s="40"/>
      <c r="V592" s="40"/>
      <c r="W592" s="40"/>
      <c r="X592" s="42"/>
      <c r="Y592" s="42"/>
      <c r="AA592" s="42"/>
    </row>
    <row r="593" spans="2:27" ht="15.75" customHeight="1">
      <c r="B593" s="40"/>
      <c r="C593" s="40"/>
      <c r="D593" s="40"/>
      <c r="F593" s="40"/>
      <c r="G593" s="40"/>
      <c r="H593" s="40"/>
      <c r="I593" s="40"/>
      <c r="J593" s="40"/>
      <c r="K593" s="40"/>
      <c r="L593" s="40"/>
      <c r="M593" s="40"/>
      <c r="N593" s="40"/>
      <c r="O593" s="42"/>
      <c r="P593" s="42"/>
      <c r="R593" s="42"/>
      <c r="S593" s="40"/>
      <c r="T593" s="40"/>
      <c r="U593" s="40"/>
      <c r="V593" s="40"/>
      <c r="W593" s="40"/>
      <c r="X593" s="42"/>
      <c r="Y593" s="42"/>
      <c r="AA593" s="42"/>
    </row>
    <row r="594" spans="2:27" ht="15.75" customHeight="1">
      <c r="B594" s="40"/>
      <c r="C594" s="40"/>
      <c r="D594" s="40"/>
      <c r="F594" s="40"/>
      <c r="G594" s="40"/>
      <c r="H594" s="40"/>
      <c r="I594" s="40"/>
      <c r="J594" s="40"/>
      <c r="K594" s="40"/>
      <c r="L594" s="40"/>
      <c r="M594" s="40"/>
      <c r="N594" s="40"/>
      <c r="O594" s="42"/>
      <c r="P594" s="42"/>
      <c r="R594" s="42"/>
      <c r="S594" s="40"/>
      <c r="T594" s="40"/>
      <c r="U594" s="40"/>
      <c r="V594" s="40"/>
      <c r="W594" s="40"/>
      <c r="X594" s="42"/>
      <c r="Y594" s="42"/>
      <c r="AA594" s="42"/>
    </row>
    <row r="595" spans="2:27" ht="15.75" customHeight="1">
      <c r="B595" s="40"/>
      <c r="C595" s="40"/>
      <c r="D595" s="40"/>
      <c r="F595" s="40"/>
      <c r="G595" s="40"/>
      <c r="H595" s="40"/>
      <c r="I595" s="40"/>
      <c r="J595" s="40"/>
      <c r="K595" s="40"/>
      <c r="L595" s="40"/>
      <c r="M595" s="40"/>
      <c r="N595" s="40"/>
      <c r="O595" s="42"/>
      <c r="P595" s="42"/>
      <c r="R595" s="42"/>
      <c r="S595" s="40"/>
      <c r="T595" s="40"/>
      <c r="U595" s="40"/>
      <c r="V595" s="40"/>
      <c r="W595" s="40"/>
      <c r="X595" s="42"/>
      <c r="Y595" s="42"/>
      <c r="AA595" s="42"/>
    </row>
    <row r="596" spans="2:27" ht="15.75" customHeight="1">
      <c r="B596" s="40"/>
      <c r="C596" s="40"/>
      <c r="D596" s="40"/>
      <c r="F596" s="40"/>
      <c r="G596" s="40"/>
      <c r="H596" s="40"/>
      <c r="I596" s="40"/>
      <c r="J596" s="40"/>
      <c r="K596" s="40"/>
      <c r="L596" s="40"/>
      <c r="M596" s="40"/>
      <c r="N596" s="40"/>
      <c r="O596" s="42"/>
      <c r="P596" s="42"/>
      <c r="R596" s="42"/>
      <c r="S596" s="40"/>
      <c r="T596" s="40"/>
      <c r="U596" s="40"/>
      <c r="V596" s="40"/>
      <c r="W596" s="40"/>
      <c r="X596" s="42"/>
      <c r="Y596" s="42"/>
      <c r="AA596" s="42"/>
    </row>
    <row r="597" spans="2:27" ht="15.75" customHeight="1">
      <c r="B597" s="40"/>
      <c r="C597" s="40"/>
      <c r="D597" s="40"/>
      <c r="F597" s="40"/>
      <c r="G597" s="40"/>
      <c r="H597" s="40"/>
      <c r="I597" s="40"/>
      <c r="J597" s="40"/>
      <c r="K597" s="40"/>
      <c r="L597" s="40"/>
      <c r="M597" s="40"/>
      <c r="N597" s="40"/>
      <c r="O597" s="42"/>
      <c r="P597" s="42"/>
      <c r="R597" s="42"/>
      <c r="S597" s="40"/>
      <c r="T597" s="40"/>
      <c r="U597" s="40"/>
      <c r="V597" s="40"/>
      <c r="W597" s="40"/>
      <c r="X597" s="42"/>
      <c r="Y597" s="42"/>
      <c r="AA597" s="42"/>
    </row>
    <row r="598" spans="2:27" ht="15.75" customHeight="1">
      <c r="B598" s="40"/>
      <c r="C598" s="40"/>
      <c r="D598" s="40"/>
      <c r="F598" s="40"/>
      <c r="G598" s="40"/>
      <c r="H598" s="40"/>
      <c r="I598" s="40"/>
      <c r="J598" s="40"/>
      <c r="K598" s="40"/>
      <c r="L598" s="40"/>
      <c r="M598" s="40"/>
      <c r="N598" s="40"/>
      <c r="O598" s="42"/>
      <c r="P598" s="42"/>
      <c r="R598" s="42"/>
      <c r="S598" s="40"/>
      <c r="T598" s="40"/>
      <c r="U598" s="40"/>
      <c r="V598" s="40"/>
      <c r="W598" s="40"/>
      <c r="X598" s="42"/>
      <c r="Y598" s="42"/>
      <c r="AA598" s="42"/>
    </row>
    <row r="599" spans="2:27" ht="15.75" customHeight="1">
      <c r="B599" s="40"/>
      <c r="C599" s="40"/>
      <c r="D599" s="40"/>
      <c r="F599" s="40"/>
      <c r="G599" s="40"/>
      <c r="H599" s="40"/>
      <c r="I599" s="40"/>
      <c r="J599" s="40"/>
      <c r="K599" s="40"/>
      <c r="L599" s="40"/>
      <c r="M599" s="40"/>
      <c r="N599" s="40"/>
      <c r="O599" s="42"/>
      <c r="P599" s="42"/>
      <c r="R599" s="42"/>
      <c r="S599" s="40"/>
      <c r="T599" s="40"/>
      <c r="U599" s="40"/>
      <c r="V599" s="40"/>
      <c r="W599" s="40"/>
      <c r="X599" s="42"/>
      <c r="Y599" s="42"/>
      <c r="AA599" s="42"/>
    </row>
    <row r="600" spans="2:27" ht="15.75" customHeight="1">
      <c r="B600" s="40"/>
      <c r="C600" s="40"/>
      <c r="D600" s="40"/>
      <c r="F600" s="40"/>
      <c r="G600" s="40"/>
      <c r="H600" s="40"/>
      <c r="I600" s="40"/>
      <c r="J600" s="40"/>
      <c r="K600" s="40"/>
      <c r="L600" s="40"/>
      <c r="M600" s="40"/>
      <c r="N600" s="40"/>
      <c r="O600" s="42"/>
      <c r="P600" s="42"/>
      <c r="R600" s="42"/>
      <c r="S600" s="40"/>
      <c r="T600" s="40"/>
      <c r="U600" s="40"/>
      <c r="V600" s="40"/>
      <c r="W600" s="40"/>
      <c r="X600" s="42"/>
      <c r="Y600" s="42"/>
      <c r="AA600" s="42"/>
    </row>
    <row r="601" spans="2:27" ht="15.75" customHeight="1">
      <c r="B601" s="40"/>
      <c r="C601" s="40"/>
      <c r="D601" s="40"/>
      <c r="F601" s="40"/>
      <c r="G601" s="40"/>
      <c r="H601" s="40"/>
      <c r="I601" s="40"/>
      <c r="J601" s="40"/>
      <c r="K601" s="40"/>
      <c r="L601" s="40"/>
      <c r="M601" s="40"/>
      <c r="N601" s="40"/>
      <c r="O601" s="42"/>
      <c r="P601" s="42"/>
      <c r="R601" s="42"/>
      <c r="S601" s="40"/>
      <c r="T601" s="40"/>
      <c r="U601" s="40"/>
      <c r="V601" s="40"/>
      <c r="W601" s="40"/>
      <c r="X601" s="42"/>
      <c r="Y601" s="42"/>
      <c r="AA601" s="42"/>
    </row>
    <row r="602" spans="2:27" ht="15.75" customHeight="1">
      <c r="B602" s="40"/>
      <c r="C602" s="40"/>
      <c r="D602" s="40"/>
      <c r="F602" s="40"/>
      <c r="G602" s="40"/>
      <c r="H602" s="40"/>
      <c r="I602" s="40"/>
      <c r="J602" s="40"/>
      <c r="K602" s="40"/>
      <c r="L602" s="40"/>
      <c r="M602" s="40"/>
      <c r="N602" s="40"/>
      <c r="O602" s="42"/>
      <c r="P602" s="42"/>
      <c r="R602" s="42"/>
      <c r="S602" s="40"/>
      <c r="T602" s="40"/>
      <c r="U602" s="40"/>
      <c r="V602" s="40"/>
      <c r="W602" s="40"/>
      <c r="X602" s="42"/>
      <c r="Y602" s="42"/>
      <c r="AA602" s="42"/>
    </row>
    <row r="603" spans="2:27" ht="15.75" customHeight="1">
      <c r="B603" s="40"/>
      <c r="C603" s="40"/>
      <c r="D603" s="40"/>
      <c r="F603" s="40"/>
      <c r="G603" s="40"/>
      <c r="H603" s="40"/>
      <c r="I603" s="40"/>
      <c r="J603" s="40"/>
      <c r="K603" s="40"/>
      <c r="L603" s="40"/>
      <c r="M603" s="40"/>
      <c r="N603" s="40"/>
      <c r="O603" s="42"/>
      <c r="P603" s="42"/>
      <c r="R603" s="42"/>
      <c r="S603" s="40"/>
      <c r="T603" s="40"/>
      <c r="U603" s="40"/>
      <c r="V603" s="40"/>
      <c r="W603" s="40"/>
      <c r="X603" s="42"/>
      <c r="Y603" s="42"/>
      <c r="AA603" s="42"/>
    </row>
    <row r="604" spans="2:27" ht="15.75" customHeight="1">
      <c r="B604" s="40"/>
      <c r="C604" s="40"/>
      <c r="D604" s="40"/>
      <c r="F604" s="40"/>
      <c r="G604" s="40"/>
      <c r="H604" s="40"/>
      <c r="I604" s="40"/>
      <c r="J604" s="40"/>
      <c r="K604" s="40"/>
      <c r="L604" s="40"/>
      <c r="M604" s="40"/>
      <c r="N604" s="40"/>
      <c r="O604" s="42"/>
      <c r="P604" s="42"/>
      <c r="R604" s="42"/>
      <c r="S604" s="40"/>
      <c r="T604" s="40"/>
      <c r="U604" s="40"/>
      <c r="V604" s="40"/>
      <c r="W604" s="40"/>
      <c r="X604" s="42"/>
      <c r="Y604" s="42"/>
      <c r="AA604" s="42"/>
    </row>
    <row r="605" spans="2:27" ht="15.75" customHeight="1">
      <c r="B605" s="40"/>
      <c r="C605" s="40"/>
      <c r="D605" s="40"/>
      <c r="F605" s="40"/>
      <c r="G605" s="40"/>
      <c r="H605" s="40"/>
      <c r="I605" s="40"/>
      <c r="J605" s="40"/>
      <c r="K605" s="40"/>
      <c r="L605" s="40"/>
      <c r="M605" s="40"/>
      <c r="N605" s="40"/>
      <c r="O605" s="42"/>
      <c r="P605" s="42"/>
      <c r="R605" s="42"/>
      <c r="S605" s="40"/>
      <c r="T605" s="40"/>
      <c r="U605" s="40"/>
      <c r="V605" s="40"/>
      <c r="W605" s="40"/>
      <c r="X605" s="42"/>
      <c r="Y605" s="42"/>
      <c r="AA605" s="42"/>
    </row>
    <row r="606" spans="2:27" ht="15.75" customHeight="1">
      <c r="B606" s="40"/>
      <c r="C606" s="40"/>
      <c r="D606" s="40"/>
      <c r="F606" s="40"/>
      <c r="G606" s="40"/>
      <c r="H606" s="40"/>
      <c r="I606" s="40"/>
      <c r="J606" s="40"/>
      <c r="K606" s="40"/>
      <c r="L606" s="40"/>
      <c r="M606" s="40"/>
      <c r="N606" s="40"/>
      <c r="O606" s="42"/>
      <c r="P606" s="42"/>
      <c r="R606" s="42"/>
      <c r="S606" s="40"/>
      <c r="T606" s="40"/>
      <c r="U606" s="40"/>
      <c r="V606" s="40"/>
      <c r="W606" s="40"/>
      <c r="X606" s="42"/>
      <c r="Y606" s="42"/>
      <c r="AA606" s="42"/>
    </row>
    <row r="607" spans="2:27" ht="15.75" customHeight="1">
      <c r="B607" s="40"/>
      <c r="C607" s="40"/>
      <c r="D607" s="40"/>
      <c r="F607" s="40"/>
      <c r="G607" s="40"/>
      <c r="H607" s="40"/>
      <c r="I607" s="40"/>
      <c r="J607" s="40"/>
      <c r="K607" s="40"/>
      <c r="L607" s="40"/>
      <c r="M607" s="40"/>
      <c r="N607" s="40"/>
      <c r="O607" s="42"/>
      <c r="P607" s="42"/>
      <c r="R607" s="42"/>
      <c r="S607" s="40"/>
      <c r="T607" s="40"/>
      <c r="U607" s="40"/>
      <c r="V607" s="40"/>
      <c r="W607" s="40"/>
      <c r="X607" s="42"/>
      <c r="Y607" s="42"/>
      <c r="AA607" s="42"/>
    </row>
    <row r="608" spans="2:27" ht="15.75" customHeight="1">
      <c r="B608" s="40"/>
      <c r="C608" s="40"/>
      <c r="D608" s="40"/>
      <c r="F608" s="40"/>
      <c r="G608" s="40"/>
      <c r="H608" s="40"/>
      <c r="I608" s="40"/>
      <c r="J608" s="40"/>
      <c r="K608" s="40"/>
      <c r="L608" s="40"/>
      <c r="M608" s="40"/>
      <c r="N608" s="40"/>
      <c r="O608" s="42"/>
      <c r="P608" s="42"/>
      <c r="R608" s="42"/>
      <c r="S608" s="40"/>
      <c r="T608" s="40"/>
      <c r="U608" s="40"/>
      <c r="V608" s="40"/>
      <c r="W608" s="40"/>
      <c r="X608" s="42"/>
      <c r="Y608" s="42"/>
      <c r="AA608" s="42"/>
    </row>
    <row r="609" spans="2:27" ht="15.75" customHeight="1">
      <c r="B609" s="40"/>
      <c r="C609" s="40"/>
      <c r="D609" s="40"/>
      <c r="F609" s="40"/>
      <c r="G609" s="40"/>
      <c r="H609" s="40"/>
      <c r="I609" s="40"/>
      <c r="J609" s="40"/>
      <c r="K609" s="40"/>
      <c r="L609" s="40"/>
      <c r="M609" s="40"/>
      <c r="N609" s="40"/>
      <c r="O609" s="42"/>
      <c r="P609" s="42"/>
      <c r="R609" s="42"/>
      <c r="S609" s="40"/>
      <c r="T609" s="40"/>
      <c r="U609" s="40"/>
      <c r="V609" s="40"/>
      <c r="W609" s="40"/>
      <c r="X609" s="42"/>
      <c r="Y609" s="42"/>
      <c r="AA609" s="42"/>
    </row>
    <row r="610" spans="2:27" ht="15.75" customHeight="1">
      <c r="B610" s="40"/>
      <c r="C610" s="40"/>
      <c r="D610" s="40"/>
      <c r="F610" s="40"/>
      <c r="G610" s="40"/>
      <c r="H610" s="40"/>
      <c r="I610" s="40"/>
      <c r="J610" s="40"/>
      <c r="K610" s="40"/>
      <c r="L610" s="40"/>
      <c r="M610" s="40"/>
      <c r="N610" s="40"/>
      <c r="O610" s="42"/>
      <c r="P610" s="42"/>
      <c r="R610" s="42"/>
      <c r="S610" s="40"/>
      <c r="T610" s="40"/>
      <c r="U610" s="40"/>
      <c r="V610" s="40"/>
      <c r="W610" s="40"/>
      <c r="X610" s="42"/>
      <c r="Y610" s="42"/>
      <c r="AA610" s="42"/>
    </row>
    <row r="611" spans="2:27" ht="15.75" customHeight="1">
      <c r="B611" s="40"/>
      <c r="C611" s="40"/>
      <c r="D611" s="40"/>
      <c r="F611" s="40"/>
      <c r="G611" s="40"/>
      <c r="H611" s="40"/>
      <c r="I611" s="40"/>
      <c r="J611" s="40"/>
      <c r="K611" s="40"/>
      <c r="L611" s="40"/>
      <c r="M611" s="40"/>
      <c r="N611" s="40"/>
      <c r="O611" s="42"/>
      <c r="P611" s="42"/>
      <c r="R611" s="42"/>
      <c r="S611" s="40"/>
      <c r="T611" s="40"/>
      <c r="U611" s="40"/>
      <c r="V611" s="40"/>
      <c r="W611" s="40"/>
      <c r="X611" s="42"/>
      <c r="Y611" s="42"/>
      <c r="AA611" s="42"/>
    </row>
    <row r="612" spans="2:27" ht="15.75" customHeight="1">
      <c r="B612" s="40"/>
      <c r="C612" s="40"/>
      <c r="D612" s="40"/>
      <c r="F612" s="40"/>
      <c r="G612" s="40"/>
      <c r="H612" s="40"/>
      <c r="I612" s="40"/>
      <c r="J612" s="40"/>
      <c r="K612" s="40"/>
      <c r="L612" s="40"/>
      <c r="M612" s="40"/>
      <c r="N612" s="40"/>
      <c r="O612" s="42"/>
      <c r="P612" s="42"/>
      <c r="R612" s="42"/>
      <c r="S612" s="40"/>
      <c r="T612" s="40"/>
      <c r="U612" s="40"/>
      <c r="V612" s="40"/>
      <c r="W612" s="40"/>
      <c r="X612" s="42"/>
      <c r="Y612" s="42"/>
      <c r="AA612" s="42"/>
    </row>
    <row r="613" spans="2:27" ht="15.75" customHeight="1">
      <c r="B613" s="40"/>
      <c r="C613" s="40"/>
      <c r="D613" s="40"/>
      <c r="F613" s="40"/>
      <c r="G613" s="40"/>
      <c r="H613" s="40"/>
      <c r="I613" s="40"/>
      <c r="J613" s="40"/>
      <c r="K613" s="40"/>
      <c r="L613" s="40"/>
      <c r="M613" s="40"/>
      <c r="N613" s="40"/>
      <c r="O613" s="42"/>
      <c r="P613" s="42"/>
      <c r="R613" s="42"/>
      <c r="S613" s="40"/>
      <c r="T613" s="40"/>
      <c r="U613" s="40"/>
      <c r="V613" s="40"/>
      <c r="W613" s="40"/>
      <c r="X613" s="42"/>
      <c r="Y613" s="42"/>
      <c r="AA613" s="42"/>
    </row>
    <row r="614" spans="2:27" ht="15.75" customHeight="1">
      <c r="B614" s="40"/>
      <c r="C614" s="40"/>
      <c r="D614" s="40"/>
      <c r="F614" s="40"/>
      <c r="G614" s="40"/>
      <c r="H614" s="40"/>
      <c r="I614" s="40"/>
      <c r="J614" s="40"/>
      <c r="K614" s="40"/>
      <c r="L614" s="40"/>
      <c r="M614" s="40"/>
      <c r="N614" s="40"/>
      <c r="O614" s="42"/>
      <c r="P614" s="42"/>
      <c r="R614" s="42"/>
      <c r="S614" s="40"/>
      <c r="T614" s="40"/>
      <c r="U614" s="40"/>
      <c r="V614" s="40"/>
      <c r="W614" s="40"/>
      <c r="X614" s="42"/>
      <c r="Y614" s="42"/>
      <c r="AA614" s="42"/>
    </row>
    <row r="615" spans="2:27" ht="15.75" customHeight="1">
      <c r="B615" s="40"/>
      <c r="C615" s="40"/>
      <c r="D615" s="40"/>
      <c r="F615" s="40"/>
      <c r="G615" s="40"/>
      <c r="H615" s="40"/>
      <c r="I615" s="40"/>
      <c r="J615" s="40"/>
      <c r="K615" s="40"/>
      <c r="L615" s="40"/>
      <c r="M615" s="40"/>
      <c r="N615" s="40"/>
      <c r="O615" s="42"/>
      <c r="P615" s="42"/>
      <c r="R615" s="42"/>
      <c r="S615" s="40"/>
      <c r="T615" s="40"/>
      <c r="U615" s="40"/>
      <c r="V615" s="40"/>
      <c r="W615" s="40"/>
      <c r="X615" s="42"/>
      <c r="Y615" s="42"/>
      <c r="AA615" s="42"/>
    </row>
    <row r="616" spans="2:27" ht="15.75" customHeight="1">
      <c r="B616" s="40"/>
      <c r="C616" s="40"/>
      <c r="D616" s="40"/>
      <c r="F616" s="40"/>
      <c r="G616" s="40"/>
      <c r="H616" s="40"/>
      <c r="I616" s="40"/>
      <c r="J616" s="40"/>
      <c r="K616" s="40"/>
      <c r="L616" s="40"/>
      <c r="M616" s="40"/>
      <c r="N616" s="40"/>
      <c r="O616" s="42"/>
      <c r="P616" s="42"/>
      <c r="R616" s="42"/>
      <c r="S616" s="40"/>
      <c r="T616" s="40"/>
      <c r="U616" s="40"/>
      <c r="V616" s="40"/>
      <c r="W616" s="40"/>
      <c r="X616" s="42"/>
      <c r="Y616" s="42"/>
      <c r="AA616" s="42"/>
    </row>
    <row r="617" spans="2:27" ht="15.75" customHeight="1">
      <c r="B617" s="40"/>
      <c r="C617" s="40"/>
      <c r="D617" s="40"/>
      <c r="F617" s="40"/>
      <c r="G617" s="40"/>
      <c r="H617" s="40"/>
      <c r="I617" s="40"/>
      <c r="J617" s="40"/>
      <c r="K617" s="40"/>
      <c r="L617" s="40"/>
      <c r="M617" s="40"/>
      <c r="N617" s="40"/>
      <c r="O617" s="42"/>
      <c r="P617" s="42"/>
      <c r="R617" s="42"/>
      <c r="S617" s="40"/>
      <c r="T617" s="40"/>
      <c r="U617" s="40"/>
      <c r="V617" s="40"/>
      <c r="W617" s="40"/>
      <c r="X617" s="42"/>
      <c r="Y617" s="42"/>
      <c r="AA617" s="42"/>
    </row>
    <row r="618" spans="2:27" ht="15.75" customHeight="1">
      <c r="B618" s="40"/>
      <c r="C618" s="40"/>
      <c r="D618" s="40"/>
      <c r="F618" s="40"/>
      <c r="G618" s="40"/>
      <c r="H618" s="40"/>
      <c r="I618" s="40"/>
      <c r="J618" s="40"/>
      <c r="K618" s="40"/>
      <c r="L618" s="40"/>
      <c r="M618" s="40"/>
      <c r="N618" s="40"/>
      <c r="O618" s="42"/>
      <c r="P618" s="42"/>
      <c r="R618" s="42"/>
      <c r="S618" s="40"/>
      <c r="T618" s="40"/>
      <c r="U618" s="40"/>
      <c r="V618" s="40"/>
      <c r="W618" s="40"/>
      <c r="X618" s="42"/>
      <c r="Y618" s="42"/>
      <c r="AA618" s="42"/>
    </row>
    <row r="619" spans="2:27" ht="15.75" customHeight="1">
      <c r="B619" s="40"/>
      <c r="C619" s="40"/>
      <c r="D619" s="40"/>
      <c r="F619" s="40"/>
      <c r="G619" s="40"/>
      <c r="H619" s="40"/>
      <c r="I619" s="40"/>
      <c r="J619" s="40"/>
      <c r="K619" s="40"/>
      <c r="L619" s="40"/>
      <c r="M619" s="40"/>
      <c r="N619" s="40"/>
      <c r="O619" s="42"/>
      <c r="P619" s="42"/>
      <c r="R619" s="42"/>
      <c r="S619" s="40"/>
      <c r="T619" s="40"/>
      <c r="U619" s="40"/>
      <c r="V619" s="40"/>
      <c r="W619" s="40"/>
      <c r="X619" s="42"/>
      <c r="Y619" s="42"/>
      <c r="AA619" s="42"/>
    </row>
    <row r="620" spans="2:27" ht="15.75" customHeight="1">
      <c r="B620" s="40"/>
      <c r="C620" s="40"/>
      <c r="D620" s="40"/>
      <c r="F620" s="40"/>
      <c r="G620" s="40"/>
      <c r="H620" s="40"/>
      <c r="I620" s="40"/>
      <c r="J620" s="40"/>
      <c r="K620" s="40"/>
      <c r="L620" s="40"/>
      <c r="M620" s="40"/>
      <c r="N620" s="40"/>
      <c r="O620" s="42"/>
      <c r="P620" s="42"/>
      <c r="R620" s="42"/>
      <c r="S620" s="40"/>
      <c r="T620" s="40"/>
      <c r="U620" s="40"/>
      <c r="V620" s="40"/>
      <c r="W620" s="40"/>
      <c r="X620" s="42"/>
      <c r="Y620" s="42"/>
      <c r="AA620" s="42"/>
    </row>
    <row r="621" spans="2:27" ht="15.75" customHeight="1">
      <c r="B621" s="40"/>
      <c r="C621" s="40"/>
      <c r="D621" s="40"/>
      <c r="F621" s="40"/>
      <c r="G621" s="40"/>
      <c r="H621" s="40"/>
      <c r="I621" s="40"/>
      <c r="J621" s="40"/>
      <c r="K621" s="40"/>
      <c r="L621" s="40"/>
      <c r="M621" s="40"/>
      <c r="N621" s="40"/>
      <c r="O621" s="42"/>
      <c r="P621" s="42"/>
      <c r="R621" s="42"/>
      <c r="S621" s="40"/>
      <c r="T621" s="40"/>
      <c r="U621" s="40"/>
      <c r="V621" s="40"/>
      <c r="W621" s="40"/>
      <c r="X621" s="42"/>
      <c r="Y621" s="42"/>
      <c r="AA621" s="42"/>
    </row>
    <row r="622" spans="2:27" ht="15.75" customHeight="1">
      <c r="B622" s="40"/>
      <c r="C622" s="40"/>
      <c r="D622" s="40"/>
      <c r="F622" s="40"/>
      <c r="G622" s="40"/>
      <c r="H622" s="40"/>
      <c r="I622" s="40"/>
      <c r="J622" s="40"/>
      <c r="K622" s="40"/>
      <c r="L622" s="40"/>
      <c r="M622" s="40"/>
      <c r="N622" s="40"/>
      <c r="O622" s="42"/>
      <c r="P622" s="42"/>
      <c r="R622" s="42"/>
      <c r="S622" s="40"/>
      <c r="T622" s="40"/>
      <c r="U622" s="40"/>
      <c r="V622" s="40"/>
      <c r="W622" s="40"/>
      <c r="X622" s="42"/>
      <c r="Y622" s="42"/>
      <c r="AA622" s="42"/>
    </row>
    <row r="623" spans="2:27" ht="15.75" customHeight="1">
      <c r="B623" s="40"/>
      <c r="C623" s="40"/>
      <c r="D623" s="40"/>
      <c r="F623" s="40"/>
      <c r="G623" s="40"/>
      <c r="H623" s="40"/>
      <c r="I623" s="40"/>
      <c r="J623" s="40"/>
      <c r="K623" s="40"/>
      <c r="L623" s="40"/>
      <c r="M623" s="40"/>
      <c r="N623" s="40"/>
      <c r="O623" s="42"/>
      <c r="P623" s="42"/>
      <c r="R623" s="42"/>
      <c r="S623" s="40"/>
      <c r="T623" s="40"/>
      <c r="U623" s="40"/>
      <c r="V623" s="40"/>
      <c r="W623" s="40"/>
      <c r="X623" s="42"/>
      <c r="Y623" s="42"/>
      <c r="AA623" s="42"/>
    </row>
    <row r="624" spans="2:27" ht="15.75" customHeight="1">
      <c r="B624" s="40"/>
      <c r="C624" s="40"/>
      <c r="D624" s="40"/>
      <c r="F624" s="40"/>
      <c r="G624" s="40"/>
      <c r="H624" s="40"/>
      <c r="I624" s="40"/>
      <c r="J624" s="40"/>
      <c r="K624" s="40"/>
      <c r="L624" s="40"/>
      <c r="M624" s="40"/>
      <c r="N624" s="40"/>
      <c r="O624" s="42"/>
      <c r="P624" s="42"/>
      <c r="R624" s="42"/>
      <c r="S624" s="40"/>
      <c r="T624" s="40"/>
      <c r="U624" s="40"/>
      <c r="V624" s="40"/>
      <c r="W624" s="40"/>
      <c r="X624" s="42"/>
      <c r="Y624" s="42"/>
      <c r="AA624" s="42"/>
    </row>
    <row r="625" spans="2:27" ht="15.75" customHeight="1">
      <c r="B625" s="40"/>
      <c r="C625" s="40"/>
      <c r="D625" s="40"/>
      <c r="F625" s="40"/>
      <c r="G625" s="40"/>
      <c r="H625" s="40"/>
      <c r="I625" s="40"/>
      <c r="J625" s="40"/>
      <c r="K625" s="40"/>
      <c r="L625" s="40"/>
      <c r="M625" s="40"/>
      <c r="N625" s="40"/>
      <c r="O625" s="42"/>
      <c r="P625" s="42"/>
      <c r="R625" s="42"/>
      <c r="S625" s="40"/>
      <c r="T625" s="40"/>
      <c r="U625" s="40"/>
      <c r="V625" s="40"/>
      <c r="W625" s="40"/>
      <c r="X625" s="42"/>
      <c r="Y625" s="42"/>
      <c r="AA625" s="42"/>
    </row>
    <row r="626" spans="2:27" ht="15.75" customHeight="1">
      <c r="B626" s="40"/>
      <c r="C626" s="40"/>
      <c r="D626" s="40"/>
      <c r="F626" s="40"/>
      <c r="G626" s="40"/>
      <c r="H626" s="40"/>
      <c r="I626" s="40"/>
      <c r="J626" s="40"/>
      <c r="K626" s="40"/>
      <c r="L626" s="40"/>
      <c r="M626" s="40"/>
      <c r="N626" s="40"/>
      <c r="O626" s="42"/>
      <c r="P626" s="42"/>
      <c r="R626" s="42"/>
      <c r="S626" s="40"/>
      <c r="T626" s="40"/>
      <c r="U626" s="40"/>
      <c r="V626" s="40"/>
      <c r="W626" s="40"/>
      <c r="X626" s="42"/>
      <c r="Y626" s="42"/>
      <c r="AA626" s="42"/>
    </row>
    <row r="627" spans="2:27" ht="15.75" customHeight="1">
      <c r="B627" s="40"/>
      <c r="C627" s="40"/>
      <c r="D627" s="40"/>
      <c r="F627" s="40"/>
      <c r="G627" s="40"/>
      <c r="H627" s="40"/>
      <c r="I627" s="40"/>
      <c r="J627" s="40"/>
      <c r="K627" s="40"/>
      <c r="L627" s="40"/>
      <c r="M627" s="40"/>
      <c r="N627" s="40"/>
      <c r="O627" s="42"/>
      <c r="P627" s="42"/>
      <c r="R627" s="42"/>
      <c r="S627" s="40"/>
      <c r="T627" s="40"/>
      <c r="U627" s="40"/>
      <c r="V627" s="40"/>
      <c r="W627" s="40"/>
      <c r="X627" s="42"/>
      <c r="Y627" s="42"/>
      <c r="AA627" s="42"/>
    </row>
    <row r="628" spans="2:27" ht="15.75" customHeight="1">
      <c r="B628" s="40"/>
      <c r="C628" s="40"/>
      <c r="D628" s="40"/>
      <c r="F628" s="40"/>
      <c r="G628" s="40"/>
      <c r="H628" s="40"/>
      <c r="I628" s="40"/>
      <c r="J628" s="40"/>
      <c r="K628" s="40"/>
      <c r="L628" s="40"/>
      <c r="M628" s="40"/>
      <c r="N628" s="40"/>
      <c r="O628" s="42"/>
      <c r="P628" s="42"/>
      <c r="R628" s="42"/>
      <c r="S628" s="40"/>
      <c r="T628" s="40"/>
      <c r="U628" s="40"/>
      <c r="V628" s="40"/>
      <c r="W628" s="40"/>
      <c r="X628" s="42"/>
      <c r="Y628" s="42"/>
      <c r="AA628" s="42"/>
    </row>
    <row r="629" spans="2:27" ht="15.75" customHeight="1">
      <c r="B629" s="40"/>
      <c r="C629" s="40"/>
      <c r="D629" s="40"/>
      <c r="F629" s="40"/>
      <c r="G629" s="40"/>
      <c r="H629" s="40"/>
      <c r="I629" s="40"/>
      <c r="J629" s="40"/>
      <c r="K629" s="40"/>
      <c r="L629" s="40"/>
      <c r="M629" s="40"/>
      <c r="N629" s="40"/>
      <c r="O629" s="42"/>
      <c r="P629" s="42"/>
      <c r="R629" s="42"/>
      <c r="S629" s="40"/>
      <c r="T629" s="40"/>
      <c r="U629" s="40"/>
      <c r="V629" s="40"/>
      <c r="W629" s="40"/>
      <c r="X629" s="42"/>
      <c r="Y629" s="42"/>
      <c r="AA629" s="42"/>
    </row>
    <row r="630" spans="2:27" ht="15.75" customHeight="1">
      <c r="B630" s="40"/>
      <c r="C630" s="40"/>
      <c r="D630" s="40"/>
      <c r="F630" s="40"/>
      <c r="G630" s="40"/>
      <c r="H630" s="40"/>
      <c r="I630" s="40"/>
      <c r="J630" s="40"/>
      <c r="K630" s="40"/>
      <c r="L630" s="40"/>
      <c r="M630" s="40"/>
      <c r="N630" s="40"/>
      <c r="O630" s="42"/>
      <c r="P630" s="42"/>
      <c r="R630" s="42"/>
      <c r="S630" s="40"/>
      <c r="T630" s="40"/>
      <c r="U630" s="40"/>
      <c r="V630" s="40"/>
      <c r="W630" s="40"/>
      <c r="X630" s="42"/>
      <c r="Y630" s="42"/>
      <c r="AA630" s="42"/>
    </row>
    <row r="631" spans="2:27" ht="15.75" customHeight="1">
      <c r="B631" s="40"/>
      <c r="C631" s="40"/>
      <c r="D631" s="40"/>
      <c r="F631" s="40"/>
      <c r="G631" s="40"/>
      <c r="H631" s="40"/>
      <c r="I631" s="40"/>
      <c r="J631" s="40"/>
      <c r="K631" s="40"/>
      <c r="L631" s="40"/>
      <c r="M631" s="40"/>
      <c r="N631" s="40"/>
      <c r="O631" s="42"/>
      <c r="P631" s="42"/>
      <c r="R631" s="42"/>
      <c r="S631" s="40"/>
      <c r="T631" s="40"/>
      <c r="U631" s="40"/>
      <c r="V631" s="40"/>
      <c r="W631" s="40"/>
      <c r="X631" s="42"/>
      <c r="Y631" s="42"/>
      <c r="AA631" s="42"/>
    </row>
    <row r="632" spans="2:27" ht="15.75" customHeight="1">
      <c r="B632" s="40"/>
      <c r="C632" s="40"/>
      <c r="D632" s="40"/>
      <c r="F632" s="40"/>
      <c r="G632" s="40"/>
      <c r="H632" s="40"/>
      <c r="I632" s="40"/>
      <c r="J632" s="40"/>
      <c r="K632" s="40"/>
      <c r="L632" s="40"/>
      <c r="M632" s="40"/>
      <c r="N632" s="40"/>
      <c r="O632" s="42"/>
      <c r="P632" s="42"/>
      <c r="R632" s="42"/>
      <c r="S632" s="40"/>
      <c r="T632" s="40"/>
      <c r="U632" s="40"/>
      <c r="V632" s="40"/>
      <c r="W632" s="40"/>
      <c r="X632" s="42"/>
      <c r="Y632" s="42"/>
      <c r="AA632" s="42"/>
    </row>
    <row r="633" spans="2:27" ht="15.75" customHeight="1">
      <c r="B633" s="40"/>
      <c r="C633" s="40"/>
      <c r="D633" s="40"/>
      <c r="F633" s="40"/>
      <c r="G633" s="40"/>
      <c r="H633" s="40"/>
      <c r="I633" s="40"/>
      <c r="J633" s="40"/>
      <c r="K633" s="40"/>
      <c r="L633" s="40"/>
      <c r="M633" s="40"/>
      <c r="N633" s="40"/>
      <c r="O633" s="42"/>
      <c r="P633" s="42"/>
      <c r="R633" s="42"/>
      <c r="S633" s="40"/>
      <c r="T633" s="40"/>
      <c r="U633" s="40"/>
      <c r="V633" s="40"/>
      <c r="W633" s="40"/>
      <c r="X633" s="42"/>
      <c r="Y633" s="42"/>
      <c r="AA633" s="42"/>
    </row>
    <row r="634" spans="2:27" ht="15.75" customHeight="1">
      <c r="B634" s="40"/>
      <c r="C634" s="40"/>
      <c r="D634" s="40"/>
      <c r="F634" s="40"/>
      <c r="G634" s="40"/>
      <c r="H634" s="40"/>
      <c r="I634" s="40"/>
      <c r="J634" s="40"/>
      <c r="K634" s="40"/>
      <c r="L634" s="40"/>
      <c r="M634" s="40"/>
      <c r="N634" s="40"/>
      <c r="O634" s="42"/>
      <c r="P634" s="42"/>
      <c r="R634" s="42"/>
      <c r="S634" s="40"/>
      <c r="T634" s="40"/>
      <c r="U634" s="40"/>
      <c r="V634" s="40"/>
      <c r="W634" s="40"/>
      <c r="X634" s="42"/>
      <c r="Y634" s="42"/>
      <c r="AA634" s="42"/>
    </row>
    <row r="635" spans="2:27" ht="15.75" customHeight="1">
      <c r="B635" s="40"/>
      <c r="C635" s="40"/>
      <c r="D635" s="40"/>
      <c r="F635" s="40"/>
      <c r="G635" s="40"/>
      <c r="H635" s="40"/>
      <c r="I635" s="40"/>
      <c r="J635" s="40"/>
      <c r="K635" s="40"/>
      <c r="L635" s="40"/>
      <c r="M635" s="40"/>
      <c r="N635" s="40"/>
      <c r="O635" s="42"/>
      <c r="P635" s="42"/>
      <c r="R635" s="42"/>
      <c r="S635" s="40"/>
      <c r="T635" s="40"/>
      <c r="U635" s="40"/>
      <c r="V635" s="40"/>
      <c r="W635" s="40"/>
      <c r="X635" s="42"/>
      <c r="Y635" s="42"/>
      <c r="AA635" s="42"/>
    </row>
    <row r="636" spans="2:27" ht="15.75" customHeight="1">
      <c r="B636" s="40"/>
      <c r="C636" s="40"/>
      <c r="D636" s="40"/>
      <c r="F636" s="40"/>
      <c r="G636" s="40"/>
      <c r="H636" s="40"/>
      <c r="I636" s="40"/>
      <c r="J636" s="40"/>
      <c r="K636" s="40"/>
      <c r="L636" s="40"/>
      <c r="M636" s="40"/>
      <c r="N636" s="40"/>
      <c r="O636" s="42"/>
      <c r="P636" s="42"/>
      <c r="R636" s="42"/>
      <c r="S636" s="40"/>
      <c r="T636" s="40"/>
      <c r="U636" s="40"/>
      <c r="V636" s="40"/>
      <c r="W636" s="40"/>
      <c r="X636" s="42"/>
      <c r="Y636" s="42"/>
      <c r="AA636" s="42"/>
    </row>
    <row r="637" spans="2:27" ht="15.75" customHeight="1">
      <c r="B637" s="40"/>
      <c r="C637" s="40"/>
      <c r="D637" s="40"/>
      <c r="F637" s="40"/>
      <c r="G637" s="40"/>
      <c r="H637" s="40"/>
      <c r="I637" s="40"/>
      <c r="J637" s="40"/>
      <c r="K637" s="40"/>
      <c r="L637" s="40"/>
      <c r="M637" s="40"/>
      <c r="N637" s="40"/>
      <c r="O637" s="42"/>
      <c r="P637" s="42"/>
      <c r="R637" s="42"/>
      <c r="S637" s="40"/>
      <c r="T637" s="40"/>
      <c r="U637" s="40"/>
      <c r="V637" s="40"/>
      <c r="W637" s="40"/>
      <c r="X637" s="42"/>
      <c r="Y637" s="42"/>
      <c r="AA637" s="42"/>
    </row>
    <row r="638" spans="2:27" ht="15.75" customHeight="1">
      <c r="B638" s="40"/>
      <c r="C638" s="40"/>
      <c r="D638" s="40"/>
      <c r="F638" s="40"/>
      <c r="G638" s="40"/>
      <c r="H638" s="40"/>
      <c r="I638" s="40"/>
      <c r="J638" s="40"/>
      <c r="K638" s="40"/>
      <c r="L638" s="40"/>
      <c r="M638" s="40"/>
      <c r="N638" s="40"/>
      <c r="O638" s="42"/>
      <c r="P638" s="42"/>
      <c r="R638" s="42"/>
      <c r="S638" s="40"/>
      <c r="T638" s="40"/>
      <c r="U638" s="40"/>
      <c r="V638" s="40"/>
      <c r="W638" s="40"/>
      <c r="X638" s="42"/>
      <c r="Y638" s="42"/>
      <c r="AA638" s="42"/>
    </row>
    <row r="639" spans="2:27" ht="15.75" customHeight="1">
      <c r="B639" s="40"/>
      <c r="C639" s="40"/>
      <c r="D639" s="40"/>
      <c r="F639" s="40"/>
      <c r="G639" s="40"/>
      <c r="H639" s="40"/>
      <c r="I639" s="40"/>
      <c r="J639" s="40"/>
      <c r="K639" s="40"/>
      <c r="L639" s="40"/>
      <c r="M639" s="40"/>
      <c r="N639" s="40"/>
      <c r="O639" s="42"/>
      <c r="P639" s="42"/>
      <c r="R639" s="42"/>
      <c r="S639" s="40"/>
      <c r="T639" s="40"/>
      <c r="U639" s="40"/>
      <c r="V639" s="40"/>
      <c r="W639" s="40"/>
      <c r="X639" s="42"/>
      <c r="Y639" s="42"/>
      <c r="AA639" s="42"/>
    </row>
    <row r="640" spans="2:27" ht="15.75" customHeight="1">
      <c r="B640" s="40"/>
      <c r="C640" s="40"/>
      <c r="D640" s="40"/>
      <c r="F640" s="40"/>
      <c r="G640" s="40"/>
      <c r="H640" s="40"/>
      <c r="I640" s="40"/>
      <c r="J640" s="40"/>
      <c r="K640" s="40"/>
      <c r="L640" s="40"/>
      <c r="M640" s="40"/>
      <c r="N640" s="40"/>
      <c r="O640" s="42"/>
      <c r="P640" s="42"/>
      <c r="R640" s="42"/>
      <c r="S640" s="40"/>
      <c r="T640" s="40"/>
      <c r="U640" s="40"/>
      <c r="V640" s="40"/>
      <c r="W640" s="40"/>
      <c r="X640" s="42"/>
      <c r="Y640" s="42"/>
      <c r="AA640" s="42"/>
    </row>
    <row r="641" spans="2:27" ht="15.75" customHeight="1">
      <c r="B641" s="40"/>
      <c r="C641" s="40"/>
      <c r="D641" s="40"/>
      <c r="F641" s="40"/>
      <c r="G641" s="40"/>
      <c r="H641" s="40"/>
      <c r="I641" s="40"/>
      <c r="J641" s="40"/>
      <c r="K641" s="40"/>
      <c r="L641" s="40"/>
      <c r="M641" s="40"/>
      <c r="N641" s="40"/>
      <c r="O641" s="42"/>
      <c r="P641" s="42"/>
      <c r="R641" s="42"/>
      <c r="S641" s="40"/>
      <c r="T641" s="40"/>
      <c r="U641" s="40"/>
      <c r="V641" s="40"/>
      <c r="W641" s="40"/>
      <c r="X641" s="42"/>
      <c r="Y641" s="42"/>
      <c r="AA641" s="42"/>
    </row>
    <row r="642" spans="2:27" ht="15.75" customHeight="1">
      <c r="B642" s="40"/>
      <c r="C642" s="40"/>
      <c r="D642" s="40"/>
      <c r="F642" s="40"/>
      <c r="G642" s="40"/>
      <c r="H642" s="40"/>
      <c r="I642" s="40"/>
      <c r="J642" s="40"/>
      <c r="K642" s="40"/>
      <c r="L642" s="40"/>
      <c r="M642" s="40"/>
      <c r="N642" s="40"/>
      <c r="O642" s="42"/>
      <c r="P642" s="42"/>
      <c r="R642" s="42"/>
      <c r="S642" s="40"/>
      <c r="T642" s="40"/>
      <c r="U642" s="40"/>
      <c r="V642" s="40"/>
      <c r="W642" s="40"/>
      <c r="X642" s="42"/>
      <c r="Y642" s="42"/>
      <c r="AA642" s="42"/>
    </row>
    <row r="643" spans="2:27" ht="15.75" customHeight="1">
      <c r="B643" s="40"/>
      <c r="C643" s="40"/>
      <c r="D643" s="40"/>
      <c r="F643" s="40"/>
      <c r="G643" s="40"/>
      <c r="H643" s="40"/>
      <c r="I643" s="40"/>
      <c r="J643" s="40"/>
      <c r="K643" s="40"/>
      <c r="L643" s="40"/>
      <c r="M643" s="40"/>
      <c r="N643" s="40"/>
      <c r="O643" s="42"/>
      <c r="P643" s="42"/>
      <c r="R643" s="42"/>
      <c r="S643" s="40"/>
      <c r="T643" s="40"/>
      <c r="U643" s="40"/>
      <c r="V643" s="40"/>
      <c r="W643" s="40"/>
      <c r="X643" s="42"/>
      <c r="Y643" s="42"/>
      <c r="AA643" s="42"/>
    </row>
    <row r="644" spans="2:27" ht="15.75" customHeight="1">
      <c r="B644" s="40"/>
      <c r="C644" s="40"/>
      <c r="D644" s="40"/>
      <c r="F644" s="40"/>
      <c r="G644" s="40"/>
      <c r="H644" s="40"/>
      <c r="I644" s="40"/>
      <c r="J644" s="40"/>
      <c r="K644" s="40"/>
      <c r="L644" s="40"/>
      <c r="M644" s="40"/>
      <c r="N644" s="40"/>
      <c r="O644" s="42"/>
      <c r="P644" s="42"/>
      <c r="R644" s="42"/>
      <c r="S644" s="40"/>
      <c r="T644" s="40"/>
      <c r="U644" s="40"/>
      <c r="V644" s="40"/>
      <c r="W644" s="40"/>
      <c r="X644" s="42"/>
      <c r="Y644" s="42"/>
      <c r="AA644" s="42"/>
    </row>
    <row r="645" spans="2:27" ht="15.75" customHeight="1">
      <c r="B645" s="40"/>
      <c r="C645" s="40"/>
      <c r="D645" s="40"/>
      <c r="F645" s="40"/>
      <c r="G645" s="40"/>
      <c r="H645" s="40"/>
      <c r="I645" s="40"/>
      <c r="J645" s="40"/>
      <c r="K645" s="40"/>
      <c r="L645" s="40"/>
      <c r="M645" s="40"/>
      <c r="N645" s="40"/>
      <c r="O645" s="42"/>
      <c r="P645" s="42"/>
      <c r="R645" s="42"/>
      <c r="S645" s="40"/>
      <c r="T645" s="40"/>
      <c r="U645" s="40"/>
      <c r="V645" s="40"/>
      <c r="W645" s="40"/>
      <c r="X645" s="42"/>
      <c r="Y645" s="42"/>
      <c r="AA645" s="42"/>
    </row>
    <row r="646" spans="2:27" ht="15.75" customHeight="1">
      <c r="B646" s="40"/>
      <c r="C646" s="40"/>
      <c r="D646" s="40"/>
      <c r="F646" s="40"/>
      <c r="G646" s="40"/>
      <c r="H646" s="40"/>
      <c r="I646" s="40"/>
      <c r="J646" s="40"/>
      <c r="K646" s="40"/>
      <c r="L646" s="40"/>
      <c r="M646" s="40"/>
      <c r="N646" s="40"/>
      <c r="O646" s="42"/>
      <c r="P646" s="42"/>
      <c r="R646" s="42"/>
      <c r="S646" s="40"/>
      <c r="T646" s="40"/>
      <c r="U646" s="40"/>
      <c r="V646" s="40"/>
      <c r="W646" s="40"/>
      <c r="X646" s="42"/>
      <c r="Y646" s="42"/>
      <c r="AA646" s="42"/>
    </row>
    <row r="647" spans="2:27" ht="15.75" customHeight="1">
      <c r="B647" s="40"/>
      <c r="C647" s="40"/>
      <c r="D647" s="40"/>
      <c r="F647" s="40"/>
      <c r="G647" s="40"/>
      <c r="H647" s="40"/>
      <c r="I647" s="40"/>
      <c r="J647" s="40"/>
      <c r="K647" s="40"/>
      <c r="L647" s="40"/>
      <c r="M647" s="40"/>
      <c r="N647" s="40"/>
      <c r="O647" s="42"/>
      <c r="P647" s="42"/>
      <c r="R647" s="42"/>
      <c r="S647" s="40"/>
      <c r="T647" s="40"/>
      <c r="U647" s="40"/>
      <c r="V647" s="40"/>
      <c r="W647" s="40"/>
      <c r="X647" s="42"/>
      <c r="Y647" s="42"/>
      <c r="AA647" s="42"/>
    </row>
    <row r="648" spans="2:27" ht="15.75" customHeight="1">
      <c r="B648" s="40"/>
      <c r="C648" s="40"/>
      <c r="D648" s="40"/>
      <c r="F648" s="40"/>
      <c r="G648" s="40"/>
      <c r="H648" s="40"/>
      <c r="I648" s="40"/>
      <c r="J648" s="40"/>
      <c r="K648" s="40"/>
      <c r="L648" s="40"/>
      <c r="M648" s="40"/>
      <c r="N648" s="40"/>
      <c r="O648" s="42"/>
      <c r="P648" s="42"/>
      <c r="R648" s="42"/>
      <c r="S648" s="40"/>
      <c r="T648" s="40"/>
      <c r="U648" s="40"/>
      <c r="V648" s="40"/>
      <c r="W648" s="40"/>
      <c r="X648" s="42"/>
      <c r="Y648" s="42"/>
      <c r="AA648" s="42"/>
    </row>
    <row r="649" spans="2:27" ht="15.75" customHeight="1">
      <c r="B649" s="40"/>
      <c r="C649" s="40"/>
      <c r="D649" s="40"/>
      <c r="F649" s="40"/>
      <c r="G649" s="40"/>
      <c r="H649" s="40"/>
      <c r="I649" s="40"/>
      <c r="J649" s="40"/>
      <c r="K649" s="40"/>
      <c r="L649" s="40"/>
      <c r="M649" s="40"/>
      <c r="N649" s="40"/>
      <c r="O649" s="42"/>
      <c r="P649" s="42"/>
      <c r="R649" s="42"/>
      <c r="S649" s="40"/>
      <c r="T649" s="40"/>
      <c r="U649" s="40"/>
      <c r="V649" s="40"/>
      <c r="W649" s="40"/>
      <c r="X649" s="42"/>
      <c r="Y649" s="42"/>
      <c r="AA649" s="42"/>
    </row>
    <row r="650" spans="2:27" ht="15.75" customHeight="1">
      <c r="B650" s="40"/>
      <c r="C650" s="40"/>
      <c r="D650" s="40"/>
      <c r="F650" s="40"/>
      <c r="G650" s="40"/>
      <c r="H650" s="40"/>
      <c r="I650" s="40"/>
      <c r="J650" s="40"/>
      <c r="K650" s="40"/>
      <c r="L650" s="40"/>
      <c r="M650" s="40"/>
      <c r="N650" s="40"/>
      <c r="O650" s="42"/>
      <c r="P650" s="42"/>
      <c r="R650" s="42"/>
      <c r="S650" s="40"/>
      <c r="T650" s="40"/>
      <c r="U650" s="40"/>
      <c r="V650" s="40"/>
      <c r="W650" s="40"/>
      <c r="X650" s="42"/>
      <c r="Y650" s="42"/>
      <c r="AA650" s="42"/>
    </row>
    <row r="651" spans="2:27" ht="15.75" customHeight="1">
      <c r="B651" s="40"/>
      <c r="C651" s="40"/>
      <c r="D651" s="40"/>
      <c r="F651" s="40"/>
      <c r="G651" s="40"/>
      <c r="H651" s="40"/>
      <c r="I651" s="40"/>
      <c r="J651" s="40"/>
      <c r="K651" s="40"/>
      <c r="L651" s="40"/>
      <c r="M651" s="40"/>
      <c r="N651" s="40"/>
      <c r="O651" s="42"/>
      <c r="P651" s="42"/>
      <c r="R651" s="42"/>
      <c r="S651" s="40"/>
      <c r="T651" s="40"/>
      <c r="U651" s="40"/>
      <c r="V651" s="40"/>
      <c r="W651" s="40"/>
      <c r="X651" s="42"/>
      <c r="Y651" s="42"/>
      <c r="AA651" s="42"/>
    </row>
    <row r="652" spans="2:27" ht="15.75" customHeight="1">
      <c r="B652" s="40"/>
      <c r="C652" s="40"/>
      <c r="D652" s="40"/>
      <c r="F652" s="40"/>
      <c r="G652" s="40"/>
      <c r="H652" s="40"/>
      <c r="I652" s="40"/>
      <c r="J652" s="40"/>
      <c r="K652" s="40"/>
      <c r="L652" s="40"/>
      <c r="M652" s="40"/>
      <c r="N652" s="40"/>
      <c r="O652" s="42"/>
      <c r="P652" s="42"/>
      <c r="R652" s="42"/>
      <c r="S652" s="40"/>
      <c r="T652" s="40"/>
      <c r="U652" s="40"/>
      <c r="V652" s="40"/>
      <c r="W652" s="40"/>
      <c r="X652" s="42"/>
      <c r="Y652" s="42"/>
      <c r="AA652" s="42"/>
    </row>
    <row r="653" spans="2:27" ht="15.75" customHeight="1">
      <c r="B653" s="40"/>
      <c r="C653" s="40"/>
      <c r="D653" s="40"/>
      <c r="F653" s="40"/>
      <c r="G653" s="40"/>
      <c r="H653" s="40"/>
      <c r="I653" s="40"/>
      <c r="J653" s="40"/>
      <c r="K653" s="40"/>
      <c r="L653" s="40"/>
      <c r="M653" s="40"/>
      <c r="N653" s="40"/>
      <c r="O653" s="42"/>
      <c r="P653" s="42"/>
      <c r="R653" s="42"/>
      <c r="S653" s="40"/>
      <c r="T653" s="40"/>
      <c r="U653" s="40"/>
      <c r="V653" s="40"/>
      <c r="W653" s="40"/>
      <c r="X653" s="42"/>
      <c r="Y653" s="42"/>
      <c r="AA653" s="42"/>
    </row>
    <row r="654" spans="2:27" ht="15.75" customHeight="1">
      <c r="B654" s="40"/>
      <c r="C654" s="40"/>
      <c r="D654" s="40"/>
      <c r="F654" s="40"/>
      <c r="G654" s="40"/>
      <c r="H654" s="40"/>
      <c r="I654" s="40"/>
      <c r="J654" s="40"/>
      <c r="K654" s="40"/>
      <c r="L654" s="40"/>
      <c r="M654" s="40"/>
      <c r="N654" s="40"/>
      <c r="O654" s="42"/>
      <c r="P654" s="42"/>
      <c r="R654" s="42"/>
      <c r="S654" s="40"/>
      <c r="T654" s="40"/>
      <c r="U654" s="40"/>
      <c r="V654" s="40"/>
      <c r="W654" s="40"/>
      <c r="X654" s="42"/>
      <c r="Y654" s="42"/>
      <c r="AA654" s="42"/>
    </row>
    <row r="655" spans="2:27" ht="15.75" customHeight="1">
      <c r="B655" s="40"/>
      <c r="C655" s="40"/>
      <c r="D655" s="40"/>
      <c r="F655" s="40"/>
      <c r="G655" s="40"/>
      <c r="H655" s="40"/>
      <c r="I655" s="40"/>
      <c r="J655" s="40"/>
      <c r="K655" s="40"/>
      <c r="L655" s="40"/>
      <c r="M655" s="40"/>
      <c r="N655" s="40"/>
      <c r="O655" s="42"/>
      <c r="P655" s="42"/>
      <c r="R655" s="42"/>
      <c r="S655" s="40"/>
      <c r="T655" s="40"/>
      <c r="U655" s="40"/>
      <c r="V655" s="40"/>
      <c r="W655" s="40"/>
      <c r="X655" s="42"/>
      <c r="Y655" s="42"/>
      <c r="AA655" s="42"/>
    </row>
    <row r="656" spans="2:27" ht="15.75" customHeight="1">
      <c r="B656" s="40"/>
      <c r="C656" s="40"/>
      <c r="D656" s="40"/>
      <c r="F656" s="40"/>
      <c r="G656" s="40"/>
      <c r="H656" s="40"/>
      <c r="I656" s="40"/>
      <c r="J656" s="40"/>
      <c r="K656" s="40"/>
      <c r="L656" s="40"/>
      <c r="M656" s="40"/>
      <c r="N656" s="40"/>
      <c r="O656" s="42"/>
      <c r="P656" s="42"/>
      <c r="R656" s="42"/>
      <c r="S656" s="40"/>
      <c r="T656" s="40"/>
      <c r="U656" s="40"/>
      <c r="V656" s="40"/>
      <c r="W656" s="40"/>
      <c r="X656" s="42"/>
      <c r="Y656" s="42"/>
      <c r="AA656" s="42"/>
    </row>
    <row r="657" spans="2:27" ht="15.75" customHeight="1">
      <c r="B657" s="40"/>
      <c r="C657" s="40"/>
      <c r="D657" s="40"/>
      <c r="F657" s="40"/>
      <c r="G657" s="40"/>
      <c r="H657" s="40"/>
      <c r="I657" s="40"/>
      <c r="J657" s="40"/>
      <c r="K657" s="40"/>
      <c r="L657" s="40"/>
      <c r="M657" s="40"/>
      <c r="N657" s="40"/>
      <c r="O657" s="42"/>
      <c r="P657" s="42"/>
      <c r="R657" s="42"/>
      <c r="S657" s="40"/>
      <c r="T657" s="40"/>
      <c r="U657" s="40"/>
      <c r="V657" s="40"/>
      <c r="W657" s="40"/>
      <c r="X657" s="42"/>
      <c r="Y657" s="42"/>
      <c r="AA657" s="42"/>
    </row>
    <row r="658" spans="2:27" ht="15.75" customHeight="1">
      <c r="B658" s="40"/>
      <c r="C658" s="40"/>
      <c r="D658" s="40"/>
      <c r="F658" s="40"/>
      <c r="G658" s="40"/>
      <c r="H658" s="40"/>
      <c r="I658" s="40"/>
      <c r="J658" s="40"/>
      <c r="K658" s="40"/>
      <c r="L658" s="40"/>
      <c r="M658" s="40"/>
      <c r="N658" s="40"/>
      <c r="O658" s="42"/>
      <c r="P658" s="42"/>
      <c r="R658" s="42"/>
      <c r="S658" s="40"/>
      <c r="T658" s="40"/>
      <c r="U658" s="40"/>
      <c r="V658" s="40"/>
      <c r="W658" s="40"/>
      <c r="X658" s="42"/>
      <c r="Y658" s="42"/>
      <c r="AA658" s="42"/>
    </row>
    <row r="659" spans="2:27" ht="15.75" customHeight="1">
      <c r="B659" s="40"/>
      <c r="C659" s="40"/>
      <c r="D659" s="40"/>
      <c r="F659" s="40"/>
      <c r="G659" s="40"/>
      <c r="H659" s="40"/>
      <c r="I659" s="40"/>
      <c r="J659" s="40"/>
      <c r="K659" s="40"/>
      <c r="L659" s="40"/>
      <c r="M659" s="40"/>
      <c r="N659" s="40"/>
      <c r="O659" s="42"/>
      <c r="P659" s="42"/>
      <c r="R659" s="42"/>
      <c r="S659" s="40"/>
      <c r="T659" s="40"/>
      <c r="U659" s="40"/>
      <c r="V659" s="40"/>
      <c r="W659" s="40"/>
      <c r="X659" s="42"/>
      <c r="Y659" s="42"/>
      <c r="AA659" s="42"/>
    </row>
    <row r="660" spans="2:27" ht="15.75" customHeight="1">
      <c r="B660" s="40"/>
      <c r="C660" s="40"/>
      <c r="D660" s="40"/>
      <c r="F660" s="40"/>
      <c r="G660" s="40"/>
      <c r="H660" s="40"/>
      <c r="I660" s="40"/>
      <c r="J660" s="40"/>
      <c r="K660" s="40"/>
      <c r="L660" s="40"/>
      <c r="M660" s="40"/>
      <c r="N660" s="40"/>
      <c r="O660" s="42"/>
      <c r="P660" s="42"/>
      <c r="R660" s="42"/>
      <c r="S660" s="40"/>
      <c r="T660" s="40"/>
      <c r="U660" s="40"/>
      <c r="V660" s="40"/>
      <c r="W660" s="40"/>
      <c r="X660" s="42"/>
      <c r="Y660" s="42"/>
      <c r="AA660" s="42"/>
    </row>
    <row r="661" spans="2:27" ht="15.75" customHeight="1">
      <c r="B661" s="40"/>
      <c r="C661" s="40"/>
      <c r="D661" s="40"/>
      <c r="F661" s="40"/>
      <c r="G661" s="40"/>
      <c r="H661" s="40"/>
      <c r="I661" s="40"/>
      <c r="J661" s="40"/>
      <c r="K661" s="40"/>
      <c r="L661" s="40"/>
      <c r="M661" s="40"/>
      <c r="N661" s="40"/>
      <c r="O661" s="42"/>
      <c r="P661" s="42"/>
      <c r="R661" s="42"/>
      <c r="S661" s="40"/>
      <c r="T661" s="40"/>
      <c r="U661" s="40"/>
      <c r="V661" s="40"/>
      <c r="W661" s="40"/>
      <c r="X661" s="42"/>
      <c r="Y661" s="42"/>
      <c r="AA661" s="42"/>
    </row>
    <row r="662" spans="2:27" ht="15.75" customHeight="1">
      <c r="B662" s="40"/>
      <c r="C662" s="40"/>
      <c r="D662" s="40"/>
      <c r="F662" s="40"/>
      <c r="G662" s="40"/>
      <c r="H662" s="40"/>
      <c r="I662" s="40"/>
      <c r="J662" s="40"/>
      <c r="K662" s="40"/>
      <c r="L662" s="40"/>
      <c r="M662" s="40"/>
      <c r="N662" s="40"/>
      <c r="O662" s="42"/>
      <c r="P662" s="42"/>
      <c r="R662" s="42"/>
      <c r="S662" s="40"/>
      <c r="T662" s="40"/>
      <c r="U662" s="40"/>
      <c r="V662" s="40"/>
      <c r="W662" s="40"/>
      <c r="X662" s="42"/>
      <c r="Y662" s="42"/>
      <c r="AA662" s="42"/>
    </row>
    <row r="663" spans="2:27" ht="15.75" customHeight="1">
      <c r="B663" s="40"/>
      <c r="C663" s="40"/>
      <c r="D663" s="40"/>
      <c r="F663" s="40"/>
      <c r="G663" s="40"/>
      <c r="H663" s="40"/>
      <c r="I663" s="40"/>
      <c r="J663" s="40"/>
      <c r="K663" s="40"/>
      <c r="L663" s="40"/>
      <c r="M663" s="40"/>
      <c r="N663" s="40"/>
      <c r="O663" s="42"/>
      <c r="P663" s="42"/>
      <c r="R663" s="42"/>
      <c r="S663" s="40"/>
      <c r="T663" s="40"/>
      <c r="U663" s="40"/>
      <c r="V663" s="40"/>
      <c r="W663" s="40"/>
      <c r="X663" s="42"/>
      <c r="Y663" s="42"/>
      <c r="AA663" s="42"/>
    </row>
    <row r="664" spans="2:27" ht="15.75" customHeight="1">
      <c r="B664" s="40"/>
      <c r="C664" s="40"/>
      <c r="D664" s="40"/>
      <c r="F664" s="40"/>
      <c r="G664" s="40"/>
      <c r="H664" s="40"/>
      <c r="I664" s="40"/>
      <c r="J664" s="40"/>
      <c r="K664" s="40"/>
      <c r="L664" s="40"/>
      <c r="M664" s="40"/>
      <c r="N664" s="40"/>
      <c r="O664" s="42"/>
      <c r="P664" s="42"/>
      <c r="R664" s="42"/>
      <c r="S664" s="40"/>
      <c r="T664" s="40"/>
      <c r="U664" s="40"/>
      <c r="V664" s="40"/>
      <c r="W664" s="40"/>
      <c r="X664" s="42"/>
      <c r="Y664" s="42"/>
      <c r="AA664" s="42"/>
    </row>
    <row r="665" spans="2:27" ht="15.75" customHeight="1">
      <c r="B665" s="40"/>
      <c r="C665" s="40"/>
      <c r="D665" s="40"/>
      <c r="F665" s="40"/>
      <c r="G665" s="40"/>
      <c r="H665" s="40"/>
      <c r="I665" s="40"/>
      <c r="J665" s="40"/>
      <c r="K665" s="40"/>
      <c r="L665" s="40"/>
      <c r="M665" s="40"/>
      <c r="N665" s="40"/>
      <c r="O665" s="42"/>
      <c r="P665" s="42"/>
      <c r="R665" s="42"/>
      <c r="S665" s="40"/>
      <c r="T665" s="40"/>
      <c r="U665" s="40"/>
      <c r="V665" s="40"/>
      <c r="W665" s="40"/>
      <c r="X665" s="42"/>
      <c r="Y665" s="42"/>
      <c r="AA665" s="42"/>
    </row>
    <row r="666" spans="2:27" ht="15.75" customHeight="1">
      <c r="B666" s="40"/>
      <c r="C666" s="40"/>
      <c r="D666" s="40"/>
      <c r="F666" s="40"/>
      <c r="G666" s="40"/>
      <c r="H666" s="40"/>
      <c r="I666" s="40"/>
      <c r="J666" s="40"/>
      <c r="K666" s="40"/>
      <c r="L666" s="40"/>
      <c r="M666" s="40"/>
      <c r="N666" s="40"/>
      <c r="O666" s="42"/>
      <c r="P666" s="42"/>
      <c r="R666" s="42"/>
      <c r="S666" s="40"/>
      <c r="T666" s="40"/>
      <c r="U666" s="40"/>
      <c r="V666" s="40"/>
      <c r="W666" s="40"/>
      <c r="X666" s="42"/>
      <c r="Y666" s="42"/>
      <c r="AA666" s="42"/>
    </row>
    <row r="667" spans="2:27" ht="15.75" customHeight="1">
      <c r="B667" s="40"/>
      <c r="C667" s="40"/>
      <c r="D667" s="40"/>
      <c r="F667" s="40"/>
      <c r="G667" s="40"/>
      <c r="H667" s="40"/>
      <c r="I667" s="40"/>
      <c r="J667" s="40"/>
      <c r="K667" s="40"/>
      <c r="L667" s="40"/>
      <c r="M667" s="40"/>
      <c r="N667" s="40"/>
      <c r="O667" s="42"/>
      <c r="P667" s="42"/>
      <c r="R667" s="42"/>
      <c r="S667" s="40"/>
      <c r="T667" s="40"/>
      <c r="U667" s="40"/>
      <c r="V667" s="40"/>
      <c r="W667" s="40"/>
      <c r="X667" s="42"/>
      <c r="Y667" s="42"/>
      <c r="AA667" s="42"/>
    </row>
    <row r="668" spans="2:27" ht="15.75" customHeight="1">
      <c r="B668" s="40"/>
      <c r="C668" s="40"/>
      <c r="D668" s="40"/>
      <c r="F668" s="40"/>
      <c r="G668" s="40"/>
      <c r="H668" s="40"/>
      <c r="I668" s="40"/>
      <c r="J668" s="40"/>
      <c r="K668" s="40"/>
      <c r="L668" s="40"/>
      <c r="M668" s="40"/>
      <c r="N668" s="40"/>
      <c r="O668" s="42"/>
      <c r="P668" s="42"/>
      <c r="R668" s="42"/>
      <c r="S668" s="40"/>
      <c r="T668" s="40"/>
      <c r="U668" s="40"/>
      <c r="V668" s="40"/>
      <c r="W668" s="40"/>
      <c r="X668" s="42"/>
      <c r="Y668" s="42"/>
      <c r="AA668" s="42"/>
    </row>
    <row r="669" spans="2:27" ht="15.75" customHeight="1">
      <c r="B669" s="40"/>
      <c r="C669" s="40"/>
      <c r="D669" s="40"/>
      <c r="F669" s="40"/>
      <c r="G669" s="40"/>
      <c r="H669" s="40"/>
      <c r="I669" s="40"/>
      <c r="J669" s="40"/>
      <c r="K669" s="40"/>
      <c r="L669" s="40"/>
      <c r="M669" s="40"/>
      <c r="N669" s="40"/>
      <c r="O669" s="42"/>
      <c r="P669" s="42"/>
      <c r="R669" s="42"/>
      <c r="S669" s="40"/>
      <c r="T669" s="40"/>
      <c r="U669" s="40"/>
      <c r="V669" s="40"/>
      <c r="W669" s="40"/>
      <c r="X669" s="42"/>
      <c r="Y669" s="42"/>
      <c r="AA669" s="42"/>
    </row>
    <row r="670" spans="2:27" ht="15.75" customHeight="1">
      <c r="B670" s="40"/>
      <c r="C670" s="40"/>
      <c r="D670" s="40"/>
      <c r="F670" s="40"/>
      <c r="G670" s="40"/>
      <c r="H670" s="40"/>
      <c r="I670" s="40"/>
      <c r="J670" s="40"/>
      <c r="K670" s="40"/>
      <c r="L670" s="40"/>
      <c r="M670" s="40"/>
      <c r="N670" s="40"/>
      <c r="O670" s="42"/>
      <c r="P670" s="42"/>
      <c r="R670" s="42"/>
      <c r="S670" s="40"/>
      <c r="T670" s="40"/>
      <c r="U670" s="40"/>
      <c r="V670" s="40"/>
      <c r="W670" s="40"/>
      <c r="X670" s="42"/>
      <c r="Y670" s="42"/>
      <c r="AA670" s="42"/>
    </row>
    <row r="671" spans="2:27" ht="15.75" customHeight="1">
      <c r="B671" s="40"/>
      <c r="C671" s="40"/>
      <c r="D671" s="40"/>
      <c r="F671" s="40"/>
      <c r="G671" s="40"/>
      <c r="H671" s="40"/>
      <c r="I671" s="40"/>
      <c r="J671" s="40"/>
      <c r="K671" s="40"/>
      <c r="L671" s="40"/>
      <c r="M671" s="40"/>
      <c r="N671" s="40"/>
      <c r="O671" s="42"/>
      <c r="P671" s="42"/>
      <c r="R671" s="42"/>
      <c r="S671" s="40"/>
      <c r="T671" s="40"/>
      <c r="U671" s="40"/>
      <c r="V671" s="40"/>
      <c r="W671" s="40"/>
      <c r="X671" s="42"/>
      <c r="Y671" s="42"/>
      <c r="AA671" s="42"/>
    </row>
    <row r="672" spans="2:27" ht="15.75" customHeight="1">
      <c r="B672" s="40"/>
      <c r="C672" s="40"/>
      <c r="D672" s="40"/>
      <c r="F672" s="40"/>
      <c r="G672" s="40"/>
      <c r="H672" s="40"/>
      <c r="I672" s="40"/>
      <c r="J672" s="40"/>
      <c r="K672" s="40"/>
      <c r="L672" s="40"/>
      <c r="M672" s="40"/>
      <c r="N672" s="40"/>
      <c r="O672" s="42"/>
      <c r="P672" s="42"/>
      <c r="R672" s="42"/>
      <c r="S672" s="40"/>
      <c r="T672" s="40"/>
      <c r="U672" s="40"/>
      <c r="V672" s="40"/>
      <c r="W672" s="40"/>
      <c r="X672" s="42"/>
      <c r="Y672" s="42"/>
      <c r="AA672" s="42"/>
    </row>
    <row r="673" spans="2:27" ht="15.75" customHeight="1">
      <c r="B673" s="40"/>
      <c r="C673" s="40"/>
      <c r="D673" s="40"/>
      <c r="F673" s="40"/>
      <c r="G673" s="40"/>
      <c r="H673" s="40"/>
      <c r="I673" s="40"/>
      <c r="J673" s="40"/>
      <c r="K673" s="40"/>
      <c r="L673" s="40"/>
      <c r="M673" s="40"/>
      <c r="N673" s="40"/>
      <c r="O673" s="42"/>
      <c r="P673" s="42"/>
      <c r="R673" s="42"/>
      <c r="S673" s="40"/>
      <c r="T673" s="40"/>
      <c r="U673" s="40"/>
      <c r="V673" s="40"/>
      <c r="W673" s="40"/>
      <c r="X673" s="42"/>
      <c r="Y673" s="42"/>
      <c r="AA673" s="42"/>
    </row>
    <row r="674" spans="2:27" ht="15.75" customHeight="1">
      <c r="B674" s="40"/>
      <c r="C674" s="40"/>
      <c r="D674" s="40"/>
      <c r="F674" s="40"/>
      <c r="G674" s="40"/>
      <c r="H674" s="40"/>
      <c r="I674" s="40"/>
      <c r="J674" s="40"/>
      <c r="K674" s="40"/>
      <c r="L674" s="40"/>
      <c r="M674" s="40"/>
      <c r="N674" s="40"/>
      <c r="O674" s="42"/>
      <c r="P674" s="42"/>
      <c r="R674" s="42"/>
      <c r="S674" s="40"/>
      <c r="T674" s="40"/>
      <c r="U674" s="40"/>
      <c r="V674" s="40"/>
      <c r="W674" s="40"/>
      <c r="X674" s="42"/>
      <c r="Y674" s="42"/>
      <c r="AA674" s="42"/>
    </row>
    <row r="675" spans="2:27" ht="15.75" customHeight="1">
      <c r="B675" s="40"/>
      <c r="C675" s="40"/>
      <c r="D675" s="40"/>
      <c r="F675" s="40"/>
      <c r="G675" s="40"/>
      <c r="H675" s="40"/>
      <c r="I675" s="40"/>
      <c r="J675" s="40"/>
      <c r="K675" s="40"/>
      <c r="L675" s="40"/>
      <c r="M675" s="40"/>
      <c r="N675" s="40"/>
      <c r="O675" s="42"/>
      <c r="P675" s="42"/>
      <c r="R675" s="42"/>
      <c r="S675" s="40"/>
      <c r="T675" s="40"/>
      <c r="U675" s="40"/>
      <c r="V675" s="40"/>
      <c r="W675" s="40"/>
      <c r="X675" s="42"/>
      <c r="Y675" s="42"/>
      <c r="AA675" s="42"/>
    </row>
    <row r="676" spans="2:27" ht="15.75" customHeight="1">
      <c r="B676" s="40"/>
      <c r="C676" s="40"/>
      <c r="D676" s="40"/>
      <c r="F676" s="40"/>
      <c r="G676" s="40"/>
      <c r="H676" s="40"/>
      <c r="I676" s="40"/>
      <c r="J676" s="40"/>
      <c r="K676" s="40"/>
      <c r="L676" s="40"/>
      <c r="M676" s="40"/>
      <c r="N676" s="40"/>
      <c r="O676" s="42"/>
      <c r="P676" s="42"/>
      <c r="R676" s="42"/>
      <c r="S676" s="40"/>
      <c r="T676" s="40"/>
      <c r="U676" s="40"/>
      <c r="V676" s="40"/>
      <c r="W676" s="40"/>
      <c r="X676" s="42"/>
      <c r="Y676" s="42"/>
      <c r="AA676" s="42"/>
    </row>
    <row r="677" spans="2:27" ht="15.75" customHeight="1">
      <c r="B677" s="40"/>
      <c r="C677" s="40"/>
      <c r="D677" s="40"/>
      <c r="F677" s="40"/>
      <c r="G677" s="40"/>
      <c r="H677" s="40"/>
      <c r="I677" s="40"/>
      <c r="J677" s="40"/>
      <c r="K677" s="40"/>
      <c r="L677" s="40"/>
      <c r="M677" s="40"/>
      <c r="N677" s="40"/>
      <c r="O677" s="42"/>
      <c r="P677" s="42"/>
      <c r="R677" s="42"/>
      <c r="S677" s="40"/>
      <c r="T677" s="40"/>
      <c r="U677" s="40"/>
      <c r="V677" s="40"/>
      <c r="W677" s="40"/>
      <c r="X677" s="42"/>
      <c r="Y677" s="42"/>
      <c r="AA677" s="42"/>
    </row>
    <row r="678" spans="2:27" ht="15.75" customHeight="1">
      <c r="B678" s="40"/>
      <c r="C678" s="40"/>
      <c r="D678" s="40"/>
      <c r="F678" s="40"/>
      <c r="G678" s="40"/>
      <c r="H678" s="40"/>
      <c r="I678" s="40"/>
      <c r="J678" s="40"/>
      <c r="K678" s="40"/>
      <c r="L678" s="40"/>
      <c r="M678" s="40"/>
      <c r="N678" s="40"/>
      <c r="O678" s="42"/>
      <c r="P678" s="42"/>
      <c r="R678" s="42"/>
      <c r="S678" s="40"/>
      <c r="T678" s="40"/>
      <c r="U678" s="40"/>
      <c r="V678" s="40"/>
      <c r="W678" s="40"/>
      <c r="X678" s="42"/>
      <c r="Y678" s="42"/>
      <c r="AA678" s="42"/>
    </row>
    <row r="679" spans="2:27" ht="15.75" customHeight="1">
      <c r="B679" s="40"/>
      <c r="C679" s="40"/>
      <c r="D679" s="40"/>
      <c r="F679" s="40"/>
      <c r="G679" s="40"/>
      <c r="H679" s="40"/>
      <c r="I679" s="40"/>
      <c r="J679" s="40"/>
      <c r="K679" s="40"/>
      <c r="L679" s="40"/>
      <c r="M679" s="40"/>
      <c r="N679" s="40"/>
      <c r="O679" s="42"/>
      <c r="P679" s="42"/>
      <c r="R679" s="42"/>
      <c r="S679" s="40"/>
      <c r="T679" s="40"/>
      <c r="U679" s="40"/>
      <c r="V679" s="40"/>
      <c r="W679" s="40"/>
      <c r="X679" s="42"/>
      <c r="Y679" s="42"/>
      <c r="AA679" s="42"/>
    </row>
    <row r="680" spans="2:27" ht="15.75" customHeight="1">
      <c r="B680" s="40"/>
      <c r="C680" s="40"/>
      <c r="D680" s="40"/>
      <c r="F680" s="40"/>
      <c r="G680" s="40"/>
      <c r="H680" s="40"/>
      <c r="I680" s="40"/>
      <c r="J680" s="40"/>
      <c r="K680" s="40"/>
      <c r="L680" s="40"/>
      <c r="M680" s="40"/>
      <c r="N680" s="40"/>
      <c r="O680" s="42"/>
      <c r="P680" s="42"/>
      <c r="R680" s="42"/>
      <c r="S680" s="40"/>
      <c r="T680" s="40"/>
      <c r="U680" s="40"/>
      <c r="V680" s="40"/>
      <c r="W680" s="40"/>
      <c r="X680" s="42"/>
      <c r="Y680" s="42"/>
      <c r="AA680" s="42"/>
    </row>
    <row r="681" spans="2:27" ht="15.75" customHeight="1">
      <c r="B681" s="40"/>
      <c r="C681" s="40"/>
      <c r="D681" s="40"/>
      <c r="F681" s="40"/>
      <c r="G681" s="40"/>
      <c r="H681" s="40"/>
      <c r="I681" s="40"/>
      <c r="J681" s="40"/>
      <c r="K681" s="40"/>
      <c r="L681" s="40"/>
      <c r="M681" s="40"/>
      <c r="N681" s="40"/>
      <c r="O681" s="42"/>
      <c r="P681" s="42"/>
      <c r="R681" s="42"/>
      <c r="S681" s="40"/>
      <c r="T681" s="40"/>
      <c r="U681" s="40"/>
      <c r="V681" s="40"/>
      <c r="W681" s="40"/>
      <c r="X681" s="42"/>
      <c r="Y681" s="42"/>
      <c r="AA681" s="42"/>
    </row>
    <row r="682" spans="2:27" ht="15.75" customHeight="1">
      <c r="B682" s="40"/>
      <c r="C682" s="40"/>
      <c r="D682" s="40"/>
      <c r="F682" s="40"/>
      <c r="G682" s="40"/>
      <c r="H682" s="40"/>
      <c r="I682" s="40"/>
      <c r="J682" s="40"/>
      <c r="K682" s="40"/>
      <c r="L682" s="40"/>
      <c r="M682" s="40"/>
      <c r="N682" s="40"/>
      <c r="O682" s="42"/>
      <c r="P682" s="42"/>
      <c r="R682" s="42"/>
      <c r="S682" s="40"/>
      <c r="T682" s="40"/>
      <c r="U682" s="40"/>
      <c r="V682" s="40"/>
      <c r="W682" s="40"/>
      <c r="X682" s="42"/>
      <c r="Y682" s="42"/>
      <c r="AA682" s="42"/>
    </row>
    <row r="683" spans="2:27" ht="15.75" customHeight="1">
      <c r="B683" s="40"/>
      <c r="C683" s="40"/>
      <c r="D683" s="40"/>
      <c r="F683" s="40"/>
      <c r="G683" s="40"/>
      <c r="H683" s="40"/>
      <c r="I683" s="40"/>
      <c r="J683" s="40"/>
      <c r="K683" s="40"/>
      <c r="L683" s="40"/>
      <c r="M683" s="40"/>
      <c r="N683" s="40"/>
      <c r="O683" s="42"/>
      <c r="P683" s="42"/>
      <c r="R683" s="42"/>
      <c r="S683" s="40"/>
      <c r="T683" s="40"/>
      <c r="U683" s="40"/>
      <c r="V683" s="40"/>
      <c r="W683" s="40"/>
      <c r="X683" s="42"/>
      <c r="Y683" s="42"/>
      <c r="AA683" s="42"/>
    </row>
    <row r="684" spans="2:27" ht="15.75" customHeight="1">
      <c r="B684" s="40"/>
      <c r="C684" s="40"/>
      <c r="D684" s="40"/>
      <c r="F684" s="40"/>
      <c r="G684" s="40"/>
      <c r="H684" s="40"/>
      <c r="I684" s="40"/>
      <c r="J684" s="40"/>
      <c r="K684" s="40"/>
      <c r="L684" s="40"/>
      <c r="M684" s="40"/>
      <c r="N684" s="40"/>
      <c r="O684" s="42"/>
      <c r="P684" s="42"/>
      <c r="R684" s="42"/>
      <c r="S684" s="40"/>
      <c r="T684" s="40"/>
      <c r="U684" s="40"/>
      <c r="V684" s="40"/>
      <c r="W684" s="40"/>
      <c r="X684" s="42"/>
      <c r="Y684" s="42"/>
      <c r="AA684" s="42"/>
    </row>
    <row r="685" spans="2:27" ht="15.75" customHeight="1">
      <c r="B685" s="40"/>
      <c r="C685" s="40"/>
      <c r="D685" s="40"/>
      <c r="F685" s="40"/>
      <c r="G685" s="40"/>
      <c r="H685" s="40"/>
      <c r="I685" s="40"/>
      <c r="J685" s="40"/>
      <c r="K685" s="40"/>
      <c r="L685" s="40"/>
      <c r="M685" s="40"/>
      <c r="N685" s="40"/>
      <c r="O685" s="42"/>
      <c r="P685" s="42"/>
      <c r="R685" s="42"/>
      <c r="S685" s="40"/>
      <c r="T685" s="40"/>
      <c r="U685" s="40"/>
      <c r="V685" s="40"/>
      <c r="W685" s="40"/>
      <c r="X685" s="42"/>
      <c r="Y685" s="42"/>
      <c r="AA685" s="42"/>
    </row>
    <row r="686" spans="2:27" ht="15.75" customHeight="1">
      <c r="B686" s="40"/>
      <c r="C686" s="40"/>
      <c r="D686" s="40"/>
      <c r="F686" s="40"/>
      <c r="G686" s="40"/>
      <c r="H686" s="40"/>
      <c r="I686" s="40"/>
      <c r="J686" s="40"/>
      <c r="K686" s="40"/>
      <c r="L686" s="40"/>
      <c r="M686" s="40"/>
      <c r="N686" s="40"/>
      <c r="O686" s="42"/>
      <c r="P686" s="42"/>
      <c r="R686" s="42"/>
      <c r="S686" s="40"/>
      <c r="T686" s="40"/>
      <c r="U686" s="40"/>
      <c r="V686" s="40"/>
      <c r="W686" s="40"/>
      <c r="X686" s="42"/>
      <c r="Y686" s="42"/>
      <c r="AA686" s="42"/>
    </row>
    <row r="687" spans="2:27" ht="15.75" customHeight="1">
      <c r="B687" s="40"/>
      <c r="C687" s="40"/>
      <c r="D687" s="40"/>
      <c r="F687" s="40"/>
      <c r="G687" s="40"/>
      <c r="H687" s="40"/>
      <c r="I687" s="40"/>
      <c r="J687" s="40"/>
      <c r="K687" s="40"/>
      <c r="L687" s="40"/>
      <c r="M687" s="40"/>
      <c r="N687" s="40"/>
      <c r="O687" s="42"/>
      <c r="P687" s="42"/>
      <c r="R687" s="42"/>
      <c r="S687" s="40"/>
      <c r="T687" s="40"/>
      <c r="U687" s="40"/>
      <c r="V687" s="40"/>
      <c r="W687" s="40"/>
      <c r="X687" s="42"/>
      <c r="Y687" s="42"/>
      <c r="AA687" s="42"/>
    </row>
    <row r="688" spans="2:27" ht="15.75" customHeight="1">
      <c r="B688" s="40"/>
      <c r="C688" s="40"/>
      <c r="D688" s="40"/>
      <c r="F688" s="40"/>
      <c r="G688" s="40"/>
      <c r="H688" s="40"/>
      <c r="I688" s="40"/>
      <c r="J688" s="40"/>
      <c r="K688" s="40"/>
      <c r="L688" s="40"/>
      <c r="M688" s="40"/>
      <c r="N688" s="40"/>
      <c r="O688" s="42"/>
      <c r="P688" s="42"/>
      <c r="R688" s="42"/>
      <c r="S688" s="40"/>
      <c r="T688" s="40"/>
      <c r="U688" s="40"/>
      <c r="V688" s="40"/>
      <c r="W688" s="40"/>
      <c r="X688" s="42"/>
      <c r="Y688" s="42"/>
      <c r="AA688" s="42"/>
    </row>
    <row r="689" spans="2:27" ht="15.75" customHeight="1">
      <c r="B689" s="40"/>
      <c r="C689" s="40"/>
      <c r="D689" s="40"/>
      <c r="F689" s="40"/>
      <c r="G689" s="40"/>
      <c r="H689" s="40"/>
      <c r="I689" s="40"/>
      <c r="J689" s="40"/>
      <c r="K689" s="40"/>
      <c r="L689" s="40"/>
      <c r="M689" s="40"/>
      <c r="N689" s="40"/>
      <c r="O689" s="42"/>
      <c r="P689" s="42"/>
      <c r="R689" s="42"/>
      <c r="S689" s="40"/>
      <c r="T689" s="40"/>
      <c r="U689" s="40"/>
      <c r="V689" s="40"/>
      <c r="W689" s="40"/>
      <c r="X689" s="42"/>
      <c r="Y689" s="42"/>
      <c r="AA689" s="42"/>
    </row>
    <row r="690" spans="2:27" ht="15.75" customHeight="1">
      <c r="B690" s="40"/>
      <c r="C690" s="40"/>
      <c r="D690" s="40"/>
      <c r="F690" s="40"/>
      <c r="G690" s="40"/>
      <c r="H690" s="40"/>
      <c r="I690" s="40"/>
      <c r="J690" s="40"/>
      <c r="K690" s="40"/>
      <c r="L690" s="40"/>
      <c r="M690" s="40"/>
      <c r="N690" s="40"/>
      <c r="O690" s="42"/>
      <c r="P690" s="42"/>
      <c r="R690" s="42"/>
      <c r="S690" s="40"/>
      <c r="T690" s="40"/>
      <c r="U690" s="40"/>
      <c r="V690" s="40"/>
      <c r="W690" s="40"/>
      <c r="X690" s="42"/>
      <c r="Y690" s="42"/>
      <c r="AA690" s="42"/>
    </row>
    <row r="691" spans="2:27" ht="15.75" customHeight="1">
      <c r="B691" s="40"/>
      <c r="C691" s="40"/>
      <c r="D691" s="40"/>
      <c r="F691" s="40"/>
      <c r="G691" s="40"/>
      <c r="H691" s="40"/>
      <c r="I691" s="40"/>
      <c r="J691" s="40"/>
      <c r="K691" s="40"/>
      <c r="L691" s="40"/>
      <c r="M691" s="40"/>
      <c r="N691" s="40"/>
      <c r="O691" s="42"/>
      <c r="P691" s="42"/>
      <c r="R691" s="42"/>
      <c r="S691" s="40"/>
      <c r="T691" s="40"/>
      <c r="U691" s="40"/>
      <c r="V691" s="40"/>
      <c r="W691" s="40"/>
      <c r="X691" s="42"/>
      <c r="Y691" s="42"/>
      <c r="AA691" s="42"/>
    </row>
    <row r="692" spans="2:27" ht="15.75" customHeight="1">
      <c r="B692" s="40"/>
      <c r="C692" s="40"/>
      <c r="D692" s="40"/>
      <c r="F692" s="40"/>
      <c r="G692" s="40"/>
      <c r="H692" s="40"/>
      <c r="I692" s="40"/>
      <c r="J692" s="40"/>
      <c r="K692" s="40"/>
      <c r="L692" s="40"/>
      <c r="M692" s="40"/>
      <c r="N692" s="40"/>
      <c r="O692" s="42"/>
      <c r="P692" s="42"/>
      <c r="R692" s="42"/>
      <c r="S692" s="40"/>
      <c r="T692" s="40"/>
      <c r="U692" s="40"/>
      <c r="V692" s="40"/>
      <c r="W692" s="40"/>
      <c r="X692" s="42"/>
      <c r="Y692" s="42"/>
      <c r="AA692" s="42"/>
    </row>
    <row r="693" spans="2:27" ht="15.75" customHeight="1">
      <c r="B693" s="40"/>
      <c r="C693" s="40"/>
      <c r="D693" s="40"/>
      <c r="F693" s="40"/>
      <c r="G693" s="40"/>
      <c r="H693" s="40"/>
      <c r="I693" s="40"/>
      <c r="J693" s="40"/>
      <c r="K693" s="40"/>
      <c r="L693" s="40"/>
      <c r="M693" s="40"/>
      <c r="N693" s="40"/>
      <c r="O693" s="42"/>
      <c r="P693" s="42"/>
      <c r="R693" s="42"/>
      <c r="S693" s="40"/>
      <c r="T693" s="40"/>
      <c r="U693" s="40"/>
      <c r="V693" s="40"/>
      <c r="W693" s="40"/>
      <c r="X693" s="42"/>
      <c r="Y693" s="42"/>
      <c r="AA693" s="42"/>
    </row>
    <row r="694" spans="2:27" ht="15.75" customHeight="1">
      <c r="B694" s="40"/>
      <c r="C694" s="40"/>
      <c r="D694" s="40"/>
      <c r="F694" s="40"/>
      <c r="G694" s="40"/>
      <c r="H694" s="40"/>
      <c r="I694" s="40"/>
      <c r="J694" s="40"/>
      <c r="K694" s="40"/>
      <c r="L694" s="40"/>
      <c r="M694" s="40"/>
      <c r="N694" s="40"/>
      <c r="O694" s="42"/>
      <c r="P694" s="42"/>
      <c r="R694" s="42"/>
      <c r="S694" s="40"/>
      <c r="T694" s="40"/>
      <c r="U694" s="40"/>
      <c r="V694" s="40"/>
      <c r="W694" s="40"/>
      <c r="X694" s="42"/>
      <c r="Y694" s="42"/>
      <c r="AA694" s="42"/>
    </row>
    <row r="695" spans="2:27" ht="15.75" customHeight="1">
      <c r="B695" s="40"/>
      <c r="C695" s="40"/>
      <c r="D695" s="40"/>
      <c r="F695" s="40"/>
      <c r="G695" s="40"/>
      <c r="H695" s="40"/>
      <c r="I695" s="40"/>
      <c r="J695" s="40"/>
      <c r="K695" s="40"/>
      <c r="L695" s="40"/>
      <c r="M695" s="40"/>
      <c r="N695" s="40"/>
      <c r="O695" s="42"/>
      <c r="P695" s="42"/>
      <c r="R695" s="42"/>
      <c r="S695" s="40"/>
      <c r="T695" s="40"/>
      <c r="U695" s="40"/>
      <c r="V695" s="40"/>
      <c r="W695" s="40"/>
      <c r="X695" s="42"/>
      <c r="Y695" s="42"/>
      <c r="AA695" s="42"/>
    </row>
    <row r="696" spans="2:27" ht="15.75" customHeight="1">
      <c r="B696" s="40"/>
      <c r="C696" s="40"/>
      <c r="D696" s="40"/>
      <c r="F696" s="40"/>
      <c r="G696" s="40"/>
      <c r="H696" s="40"/>
      <c r="I696" s="40"/>
      <c r="J696" s="40"/>
      <c r="K696" s="40"/>
      <c r="L696" s="40"/>
      <c r="M696" s="40"/>
      <c r="N696" s="40"/>
      <c r="O696" s="42"/>
      <c r="P696" s="42"/>
      <c r="R696" s="42"/>
      <c r="S696" s="40"/>
      <c r="T696" s="40"/>
      <c r="U696" s="40"/>
      <c r="V696" s="40"/>
      <c r="W696" s="40"/>
      <c r="X696" s="42"/>
      <c r="Y696" s="42"/>
      <c r="AA696" s="42"/>
    </row>
    <row r="697" spans="2:27" ht="15.75" customHeight="1">
      <c r="B697" s="40"/>
      <c r="C697" s="40"/>
      <c r="D697" s="40"/>
      <c r="F697" s="40"/>
      <c r="G697" s="40"/>
      <c r="H697" s="40"/>
      <c r="I697" s="40"/>
      <c r="J697" s="40"/>
      <c r="K697" s="40"/>
      <c r="L697" s="40"/>
      <c r="M697" s="40"/>
      <c r="N697" s="40"/>
      <c r="O697" s="42"/>
      <c r="P697" s="42"/>
      <c r="R697" s="42"/>
      <c r="S697" s="40"/>
      <c r="T697" s="40"/>
      <c r="U697" s="40"/>
      <c r="V697" s="40"/>
      <c r="W697" s="40"/>
      <c r="X697" s="42"/>
      <c r="Y697" s="42"/>
      <c r="AA697" s="42"/>
    </row>
    <row r="698" spans="2:27" ht="15.75" customHeight="1">
      <c r="B698" s="40"/>
      <c r="C698" s="40"/>
      <c r="D698" s="40"/>
      <c r="F698" s="40"/>
      <c r="G698" s="40"/>
      <c r="H698" s="40"/>
      <c r="I698" s="40"/>
      <c r="J698" s="40"/>
      <c r="K698" s="40"/>
      <c r="L698" s="40"/>
      <c r="M698" s="40"/>
      <c r="N698" s="40"/>
      <c r="O698" s="42"/>
      <c r="P698" s="42"/>
      <c r="R698" s="42"/>
      <c r="S698" s="40"/>
      <c r="T698" s="40"/>
      <c r="U698" s="40"/>
      <c r="V698" s="40"/>
      <c r="W698" s="40"/>
      <c r="X698" s="42"/>
      <c r="Y698" s="42"/>
      <c r="AA698" s="42"/>
    </row>
    <row r="699" spans="2:27" ht="15.75" customHeight="1">
      <c r="B699" s="40"/>
      <c r="C699" s="40"/>
      <c r="D699" s="40"/>
      <c r="F699" s="40"/>
      <c r="G699" s="40"/>
      <c r="H699" s="40"/>
      <c r="I699" s="40"/>
      <c r="J699" s="40"/>
      <c r="K699" s="40"/>
      <c r="L699" s="40"/>
      <c r="M699" s="40"/>
      <c r="N699" s="40"/>
      <c r="O699" s="42"/>
      <c r="P699" s="42"/>
      <c r="R699" s="42"/>
      <c r="S699" s="40"/>
      <c r="T699" s="40"/>
      <c r="U699" s="40"/>
      <c r="V699" s="40"/>
      <c r="W699" s="40"/>
      <c r="X699" s="42"/>
      <c r="Y699" s="42"/>
      <c r="AA699" s="42"/>
    </row>
    <row r="700" spans="2:27" ht="15.75" customHeight="1">
      <c r="B700" s="40"/>
      <c r="C700" s="40"/>
      <c r="D700" s="40"/>
      <c r="F700" s="40"/>
      <c r="G700" s="40"/>
      <c r="H700" s="40"/>
      <c r="I700" s="40"/>
      <c r="J700" s="40"/>
      <c r="K700" s="40"/>
      <c r="L700" s="40"/>
      <c r="M700" s="40"/>
      <c r="N700" s="40"/>
      <c r="O700" s="42"/>
      <c r="P700" s="42"/>
      <c r="R700" s="42"/>
      <c r="S700" s="40"/>
      <c r="T700" s="40"/>
      <c r="U700" s="40"/>
      <c r="V700" s="40"/>
      <c r="W700" s="40"/>
      <c r="X700" s="42"/>
      <c r="Y700" s="42"/>
      <c r="AA700" s="42"/>
    </row>
    <row r="701" spans="2:27" ht="15.75" customHeight="1">
      <c r="B701" s="40"/>
      <c r="C701" s="40"/>
      <c r="D701" s="40"/>
      <c r="F701" s="40"/>
      <c r="G701" s="40"/>
      <c r="H701" s="40"/>
      <c r="I701" s="40"/>
      <c r="J701" s="40"/>
      <c r="K701" s="40"/>
      <c r="L701" s="40"/>
      <c r="M701" s="40"/>
      <c r="N701" s="40"/>
      <c r="O701" s="42"/>
      <c r="P701" s="42"/>
      <c r="R701" s="42"/>
      <c r="S701" s="40"/>
      <c r="T701" s="40"/>
      <c r="U701" s="40"/>
      <c r="V701" s="40"/>
      <c r="W701" s="40"/>
      <c r="X701" s="42"/>
      <c r="Y701" s="42"/>
      <c r="AA701" s="42"/>
    </row>
    <row r="702" spans="2:27" ht="15.75" customHeight="1">
      <c r="B702" s="40"/>
      <c r="C702" s="40"/>
      <c r="D702" s="40"/>
      <c r="F702" s="40"/>
      <c r="G702" s="40"/>
      <c r="H702" s="40"/>
      <c r="I702" s="40"/>
      <c r="J702" s="40"/>
      <c r="K702" s="40"/>
      <c r="L702" s="40"/>
      <c r="M702" s="40"/>
      <c r="N702" s="40"/>
      <c r="O702" s="42"/>
      <c r="P702" s="42"/>
      <c r="R702" s="42"/>
      <c r="S702" s="40"/>
      <c r="T702" s="40"/>
      <c r="U702" s="40"/>
      <c r="V702" s="40"/>
      <c r="W702" s="40"/>
      <c r="X702" s="42"/>
      <c r="Y702" s="42"/>
      <c r="AA702" s="42"/>
    </row>
    <row r="703" spans="2:27" ht="15.75" customHeight="1">
      <c r="B703" s="40"/>
      <c r="C703" s="40"/>
      <c r="D703" s="40"/>
      <c r="F703" s="40"/>
      <c r="G703" s="40"/>
      <c r="H703" s="40"/>
      <c r="I703" s="40"/>
      <c r="J703" s="40"/>
      <c r="K703" s="40"/>
      <c r="L703" s="40"/>
      <c r="M703" s="40"/>
      <c r="N703" s="40"/>
      <c r="O703" s="42"/>
      <c r="P703" s="42"/>
      <c r="R703" s="42"/>
      <c r="S703" s="40"/>
      <c r="T703" s="40"/>
      <c r="U703" s="40"/>
      <c r="V703" s="40"/>
      <c r="W703" s="40"/>
      <c r="X703" s="42"/>
      <c r="Y703" s="42"/>
      <c r="AA703" s="42"/>
    </row>
    <row r="704" spans="2:27" ht="15.75" customHeight="1">
      <c r="B704" s="40"/>
      <c r="C704" s="40"/>
      <c r="D704" s="40"/>
      <c r="F704" s="40"/>
      <c r="G704" s="40"/>
      <c r="H704" s="40"/>
      <c r="I704" s="40"/>
      <c r="J704" s="40"/>
      <c r="K704" s="40"/>
      <c r="L704" s="40"/>
      <c r="M704" s="40"/>
      <c r="N704" s="40"/>
      <c r="O704" s="42"/>
      <c r="P704" s="42"/>
      <c r="R704" s="42"/>
      <c r="S704" s="40"/>
      <c r="T704" s="40"/>
      <c r="U704" s="40"/>
      <c r="V704" s="40"/>
      <c r="W704" s="40"/>
      <c r="X704" s="42"/>
      <c r="Y704" s="42"/>
      <c r="AA704" s="42"/>
    </row>
    <row r="705" spans="2:27" ht="15.75" customHeight="1">
      <c r="B705" s="40"/>
      <c r="C705" s="40"/>
      <c r="D705" s="40"/>
      <c r="F705" s="40"/>
      <c r="G705" s="40"/>
      <c r="H705" s="40"/>
      <c r="I705" s="40"/>
      <c r="J705" s="40"/>
      <c r="K705" s="40"/>
      <c r="L705" s="40"/>
      <c r="M705" s="40"/>
      <c r="N705" s="40"/>
      <c r="O705" s="42"/>
      <c r="P705" s="42"/>
      <c r="R705" s="42"/>
      <c r="S705" s="40"/>
      <c r="T705" s="40"/>
      <c r="U705" s="40"/>
      <c r="V705" s="40"/>
      <c r="W705" s="40"/>
      <c r="X705" s="42"/>
      <c r="Y705" s="42"/>
      <c r="AA705" s="42"/>
    </row>
    <row r="706" spans="2:27" ht="15.75" customHeight="1">
      <c r="B706" s="40"/>
      <c r="C706" s="40"/>
      <c r="D706" s="40"/>
      <c r="F706" s="40"/>
      <c r="G706" s="40"/>
      <c r="H706" s="40"/>
      <c r="I706" s="40"/>
      <c r="J706" s="40"/>
      <c r="K706" s="40"/>
      <c r="L706" s="40"/>
      <c r="M706" s="40"/>
      <c r="N706" s="40"/>
      <c r="O706" s="42"/>
      <c r="P706" s="42"/>
      <c r="R706" s="42"/>
      <c r="S706" s="40"/>
      <c r="T706" s="40"/>
      <c r="U706" s="40"/>
      <c r="V706" s="40"/>
      <c r="W706" s="40"/>
      <c r="X706" s="42"/>
      <c r="Y706" s="42"/>
      <c r="AA706" s="42"/>
    </row>
    <row r="707" spans="2:27" ht="15.75" customHeight="1">
      <c r="B707" s="40"/>
      <c r="C707" s="40"/>
      <c r="D707" s="40"/>
      <c r="F707" s="40"/>
      <c r="G707" s="40"/>
      <c r="H707" s="40"/>
      <c r="I707" s="40"/>
      <c r="J707" s="40"/>
      <c r="K707" s="40"/>
      <c r="L707" s="40"/>
      <c r="M707" s="40"/>
      <c r="N707" s="40"/>
      <c r="O707" s="42"/>
      <c r="P707" s="42"/>
      <c r="R707" s="42"/>
      <c r="S707" s="40"/>
      <c r="T707" s="40"/>
      <c r="U707" s="40"/>
      <c r="V707" s="40"/>
      <c r="W707" s="40"/>
      <c r="X707" s="42"/>
      <c r="Y707" s="42"/>
      <c r="AA707" s="42"/>
    </row>
    <row r="708" spans="2:27" ht="15.75" customHeight="1">
      <c r="B708" s="40"/>
      <c r="C708" s="40"/>
      <c r="D708" s="40"/>
      <c r="F708" s="40"/>
      <c r="G708" s="40"/>
      <c r="H708" s="40"/>
      <c r="I708" s="40"/>
      <c r="J708" s="40"/>
      <c r="K708" s="40"/>
      <c r="L708" s="40"/>
      <c r="M708" s="40"/>
      <c r="N708" s="40"/>
      <c r="O708" s="42"/>
      <c r="P708" s="42"/>
      <c r="R708" s="42"/>
      <c r="S708" s="40"/>
      <c r="T708" s="40"/>
      <c r="U708" s="40"/>
      <c r="V708" s="40"/>
      <c r="W708" s="40"/>
      <c r="X708" s="42"/>
      <c r="Y708" s="42"/>
      <c r="AA708" s="42"/>
    </row>
    <row r="709" spans="2:27" ht="15.75" customHeight="1">
      <c r="B709" s="40"/>
      <c r="C709" s="40"/>
      <c r="D709" s="40"/>
      <c r="F709" s="40"/>
      <c r="G709" s="40"/>
      <c r="H709" s="40"/>
      <c r="I709" s="40"/>
      <c r="J709" s="40"/>
      <c r="K709" s="40"/>
      <c r="L709" s="40"/>
      <c r="M709" s="40"/>
      <c r="N709" s="40"/>
      <c r="O709" s="42"/>
      <c r="P709" s="42"/>
      <c r="R709" s="42"/>
      <c r="S709" s="40"/>
      <c r="T709" s="40"/>
      <c r="U709" s="40"/>
      <c r="V709" s="40"/>
      <c r="W709" s="40"/>
      <c r="X709" s="42"/>
      <c r="Y709" s="42"/>
      <c r="AA709" s="42"/>
    </row>
    <row r="710" spans="2:27" ht="15.75" customHeight="1">
      <c r="B710" s="40"/>
      <c r="C710" s="40"/>
      <c r="D710" s="40"/>
      <c r="F710" s="40"/>
      <c r="G710" s="40"/>
      <c r="H710" s="40"/>
      <c r="I710" s="40"/>
      <c r="J710" s="40"/>
      <c r="K710" s="40"/>
      <c r="L710" s="40"/>
      <c r="M710" s="40"/>
      <c r="N710" s="40"/>
      <c r="O710" s="42"/>
      <c r="P710" s="42"/>
      <c r="R710" s="42"/>
      <c r="S710" s="40"/>
      <c r="T710" s="40"/>
      <c r="U710" s="40"/>
      <c r="V710" s="40"/>
      <c r="W710" s="40"/>
      <c r="X710" s="42"/>
      <c r="Y710" s="42"/>
      <c r="AA710" s="42"/>
    </row>
    <row r="711" spans="2:27" ht="15.75" customHeight="1">
      <c r="B711" s="40"/>
      <c r="C711" s="40"/>
      <c r="D711" s="40"/>
      <c r="F711" s="40"/>
      <c r="G711" s="40"/>
      <c r="H711" s="40"/>
      <c r="I711" s="40"/>
      <c r="J711" s="40"/>
      <c r="K711" s="40"/>
      <c r="L711" s="40"/>
      <c r="M711" s="40"/>
      <c r="N711" s="40"/>
      <c r="O711" s="42"/>
      <c r="P711" s="42"/>
      <c r="R711" s="42"/>
      <c r="S711" s="40"/>
      <c r="T711" s="40"/>
      <c r="U711" s="40"/>
      <c r="V711" s="40"/>
      <c r="W711" s="40"/>
      <c r="X711" s="42"/>
      <c r="Y711" s="42"/>
      <c r="AA711" s="42"/>
    </row>
    <row r="712" spans="2:27" ht="15.75" customHeight="1">
      <c r="B712" s="40"/>
      <c r="C712" s="40"/>
      <c r="D712" s="40"/>
      <c r="F712" s="40"/>
      <c r="G712" s="40"/>
      <c r="H712" s="40"/>
      <c r="I712" s="40"/>
      <c r="J712" s="40"/>
      <c r="K712" s="40"/>
      <c r="L712" s="40"/>
      <c r="M712" s="40"/>
      <c r="N712" s="40"/>
      <c r="O712" s="42"/>
      <c r="P712" s="42"/>
      <c r="R712" s="42"/>
      <c r="S712" s="40"/>
      <c r="T712" s="40"/>
      <c r="U712" s="40"/>
      <c r="V712" s="40"/>
      <c r="W712" s="40"/>
      <c r="X712" s="42"/>
      <c r="Y712" s="42"/>
      <c r="AA712" s="42"/>
    </row>
    <row r="713" spans="2:27" ht="15.75" customHeight="1">
      <c r="B713" s="40"/>
      <c r="C713" s="40"/>
      <c r="D713" s="40"/>
      <c r="F713" s="40"/>
      <c r="G713" s="40"/>
      <c r="H713" s="40"/>
      <c r="I713" s="40"/>
      <c r="J713" s="40"/>
      <c r="K713" s="40"/>
      <c r="L713" s="40"/>
      <c r="M713" s="40"/>
      <c r="N713" s="40"/>
      <c r="O713" s="42"/>
      <c r="P713" s="42"/>
      <c r="R713" s="42"/>
      <c r="S713" s="40"/>
      <c r="T713" s="40"/>
      <c r="U713" s="40"/>
      <c r="V713" s="40"/>
      <c r="W713" s="40"/>
      <c r="X713" s="42"/>
      <c r="Y713" s="42"/>
      <c r="AA713" s="42"/>
    </row>
    <row r="714" spans="2:27" ht="15.75" customHeight="1">
      <c r="B714" s="40"/>
      <c r="C714" s="40"/>
      <c r="D714" s="40"/>
      <c r="F714" s="40"/>
      <c r="G714" s="40"/>
      <c r="H714" s="40"/>
      <c r="I714" s="40"/>
      <c r="J714" s="40"/>
      <c r="K714" s="40"/>
      <c r="L714" s="40"/>
      <c r="M714" s="40"/>
      <c r="N714" s="40"/>
      <c r="O714" s="42"/>
      <c r="P714" s="42"/>
      <c r="R714" s="42"/>
      <c r="S714" s="40"/>
      <c r="T714" s="40"/>
      <c r="U714" s="40"/>
      <c r="V714" s="40"/>
      <c r="W714" s="40"/>
      <c r="X714" s="42"/>
      <c r="Y714" s="42"/>
      <c r="AA714" s="42"/>
    </row>
    <row r="715" spans="2:27" ht="15.75" customHeight="1">
      <c r="B715" s="40"/>
      <c r="C715" s="40"/>
      <c r="D715" s="40"/>
      <c r="F715" s="40"/>
      <c r="G715" s="40"/>
      <c r="H715" s="40"/>
      <c r="I715" s="40"/>
      <c r="J715" s="40"/>
      <c r="K715" s="40"/>
      <c r="L715" s="40"/>
      <c r="M715" s="40"/>
      <c r="N715" s="40"/>
      <c r="O715" s="42"/>
      <c r="P715" s="42"/>
      <c r="R715" s="42"/>
      <c r="S715" s="40"/>
      <c r="T715" s="40"/>
      <c r="U715" s="40"/>
      <c r="V715" s="40"/>
      <c r="W715" s="40"/>
      <c r="X715" s="42"/>
      <c r="Y715" s="42"/>
      <c r="AA715" s="42"/>
    </row>
    <row r="716" spans="2:27">
      <c r="B716" s="40"/>
      <c r="C716" s="40"/>
      <c r="D716" s="40"/>
      <c r="F716" s="40"/>
      <c r="G716" s="40"/>
      <c r="H716" s="40"/>
      <c r="I716" s="40"/>
      <c r="J716" s="40"/>
      <c r="K716" s="40"/>
      <c r="L716" s="40"/>
      <c r="M716" s="40"/>
      <c r="N716" s="40"/>
      <c r="O716" s="42"/>
      <c r="P716" s="42"/>
      <c r="R716" s="42"/>
      <c r="S716" s="40"/>
      <c r="T716" s="40"/>
      <c r="U716" s="40"/>
      <c r="V716" s="40"/>
      <c r="W716" s="40"/>
      <c r="X716" s="42"/>
      <c r="Y716" s="42"/>
      <c r="AA716" s="42"/>
    </row>
    <row r="717" spans="2:27">
      <c r="B717" s="40"/>
      <c r="C717" s="40"/>
      <c r="D717" s="40"/>
      <c r="F717" s="40"/>
      <c r="G717" s="40"/>
      <c r="H717" s="40"/>
      <c r="I717" s="40"/>
      <c r="J717" s="40"/>
      <c r="K717" s="40"/>
      <c r="L717" s="40"/>
      <c r="M717" s="40"/>
      <c r="N717" s="40"/>
      <c r="O717" s="42"/>
      <c r="P717" s="42"/>
      <c r="R717" s="42"/>
      <c r="S717" s="40"/>
      <c r="T717" s="40"/>
      <c r="U717" s="40"/>
      <c r="V717" s="40"/>
      <c r="W717" s="40"/>
      <c r="X717" s="42"/>
      <c r="Y717" s="42"/>
      <c r="AA717" s="42"/>
    </row>
    <row r="718" spans="2:27">
      <c r="B718" s="40"/>
      <c r="C718" s="40"/>
      <c r="D718" s="40"/>
      <c r="F718" s="40"/>
      <c r="G718" s="40"/>
      <c r="H718" s="40"/>
      <c r="I718" s="40"/>
      <c r="J718" s="40"/>
      <c r="K718" s="40"/>
      <c r="L718" s="40"/>
      <c r="M718" s="40"/>
      <c r="N718" s="40"/>
      <c r="O718" s="42"/>
      <c r="P718" s="42"/>
      <c r="R718" s="42"/>
      <c r="S718" s="40"/>
      <c r="T718" s="40"/>
      <c r="U718" s="40"/>
      <c r="V718" s="40"/>
      <c r="W718" s="40"/>
      <c r="X718" s="42"/>
      <c r="Y718" s="42"/>
      <c r="AA718" s="42"/>
    </row>
    <row r="719" spans="2:27">
      <c r="B719" s="40"/>
      <c r="C719" s="40"/>
      <c r="D719" s="40"/>
      <c r="F719" s="40"/>
      <c r="G719" s="40"/>
      <c r="H719" s="40"/>
      <c r="I719" s="40"/>
      <c r="J719" s="40"/>
      <c r="K719" s="40"/>
      <c r="L719" s="40"/>
      <c r="M719" s="40"/>
      <c r="N719" s="40"/>
      <c r="O719" s="42"/>
      <c r="P719" s="42"/>
      <c r="R719" s="42"/>
      <c r="S719" s="40"/>
      <c r="T719" s="40"/>
      <c r="U719" s="40"/>
      <c r="V719" s="40"/>
      <c r="W719" s="40"/>
      <c r="X719" s="42"/>
      <c r="Y719" s="42"/>
      <c r="AA719" s="42"/>
    </row>
    <row r="720" spans="2:27">
      <c r="B720" s="40"/>
      <c r="C720" s="40"/>
      <c r="D720" s="40"/>
      <c r="F720" s="40"/>
      <c r="G720" s="40"/>
      <c r="H720" s="40"/>
      <c r="I720" s="40"/>
      <c r="J720" s="40"/>
      <c r="K720" s="40"/>
      <c r="L720" s="40"/>
      <c r="M720" s="40"/>
      <c r="N720" s="40"/>
      <c r="O720" s="42"/>
      <c r="P720" s="42"/>
      <c r="R720" s="42"/>
      <c r="S720" s="40"/>
      <c r="T720" s="40"/>
      <c r="U720" s="40"/>
      <c r="V720" s="40"/>
      <c r="W720" s="40"/>
      <c r="X720" s="42"/>
      <c r="Y720" s="42"/>
      <c r="AA720" s="42"/>
    </row>
    <row r="721" spans="2:27">
      <c r="B721" s="40"/>
      <c r="C721" s="40"/>
      <c r="D721" s="40"/>
      <c r="F721" s="40"/>
      <c r="G721" s="40"/>
      <c r="H721" s="40"/>
      <c r="I721" s="40"/>
      <c r="J721" s="40"/>
      <c r="K721" s="40"/>
      <c r="L721" s="40"/>
      <c r="M721" s="40"/>
      <c r="N721" s="40"/>
      <c r="O721" s="42"/>
      <c r="P721" s="42"/>
      <c r="R721" s="42"/>
      <c r="S721" s="40"/>
      <c r="T721" s="40"/>
      <c r="U721" s="40"/>
      <c r="V721" s="40"/>
      <c r="W721" s="40"/>
      <c r="X721" s="42"/>
      <c r="Y721" s="42"/>
      <c r="AA721" s="42"/>
    </row>
    <row r="722" spans="2:27">
      <c r="B722" s="40"/>
      <c r="C722" s="40"/>
      <c r="D722" s="40"/>
      <c r="F722" s="40"/>
      <c r="G722" s="40"/>
      <c r="H722" s="40"/>
      <c r="I722" s="40"/>
      <c r="J722" s="40"/>
      <c r="K722" s="40"/>
      <c r="L722" s="40"/>
      <c r="M722" s="40"/>
      <c r="N722" s="40"/>
      <c r="O722" s="42"/>
      <c r="P722" s="42"/>
      <c r="R722" s="42"/>
      <c r="S722" s="40"/>
      <c r="T722" s="40"/>
      <c r="U722" s="40"/>
      <c r="V722" s="40"/>
      <c r="W722" s="40"/>
      <c r="X722" s="42"/>
      <c r="Y722" s="42"/>
      <c r="AA722" s="42"/>
    </row>
    <row r="723" spans="2:27">
      <c r="B723" s="40"/>
      <c r="C723" s="40"/>
      <c r="D723" s="40"/>
      <c r="F723" s="40"/>
      <c r="G723" s="40"/>
      <c r="H723" s="40"/>
      <c r="I723" s="40"/>
      <c r="J723" s="40"/>
      <c r="K723" s="40"/>
      <c r="L723" s="40"/>
      <c r="M723" s="40"/>
      <c r="N723" s="40"/>
      <c r="O723" s="42"/>
      <c r="P723" s="42"/>
      <c r="R723" s="42"/>
      <c r="S723" s="40"/>
      <c r="T723" s="40"/>
      <c r="U723" s="40"/>
      <c r="V723" s="40"/>
      <c r="W723" s="40"/>
      <c r="X723" s="42"/>
      <c r="Y723" s="42"/>
      <c r="AA723" s="42"/>
    </row>
    <row r="724" spans="2:27">
      <c r="B724" s="40"/>
      <c r="C724" s="40"/>
      <c r="D724" s="40"/>
      <c r="F724" s="40"/>
      <c r="G724" s="40"/>
      <c r="H724" s="40"/>
      <c r="I724" s="40"/>
      <c r="J724" s="40"/>
      <c r="K724" s="40"/>
      <c r="L724" s="40"/>
      <c r="M724" s="40"/>
      <c r="N724" s="40"/>
      <c r="O724" s="42"/>
      <c r="P724" s="42"/>
      <c r="R724" s="42"/>
      <c r="S724" s="40"/>
      <c r="T724" s="40"/>
      <c r="U724" s="40"/>
      <c r="V724" s="40"/>
      <c r="W724" s="40"/>
      <c r="X724" s="42"/>
      <c r="Y724" s="42"/>
      <c r="AA724" s="42"/>
    </row>
    <row r="725" spans="2:27">
      <c r="B725" s="40"/>
      <c r="C725" s="40"/>
      <c r="D725" s="40"/>
      <c r="F725" s="40"/>
      <c r="G725" s="40"/>
      <c r="H725" s="40"/>
      <c r="I725" s="40"/>
      <c r="J725" s="40"/>
      <c r="K725" s="40"/>
      <c r="L725" s="40"/>
      <c r="M725" s="40"/>
      <c r="N725" s="40"/>
      <c r="O725" s="42"/>
      <c r="P725" s="42"/>
      <c r="R725" s="42"/>
      <c r="S725" s="40"/>
      <c r="T725" s="40"/>
      <c r="U725" s="40"/>
      <c r="V725" s="40"/>
      <c r="W725" s="40"/>
      <c r="X725" s="42"/>
      <c r="Y725" s="42"/>
      <c r="AA725" s="42"/>
    </row>
    <row r="726" spans="2:27">
      <c r="B726" s="40"/>
      <c r="C726" s="40"/>
      <c r="D726" s="40"/>
      <c r="F726" s="40"/>
      <c r="G726" s="40"/>
      <c r="H726" s="40"/>
      <c r="I726" s="40"/>
      <c r="J726" s="40"/>
      <c r="K726" s="40"/>
      <c r="L726" s="40"/>
      <c r="M726" s="40"/>
      <c r="N726" s="40"/>
      <c r="O726" s="42"/>
      <c r="P726" s="42"/>
      <c r="R726" s="42"/>
      <c r="S726" s="40"/>
      <c r="T726" s="40"/>
      <c r="U726" s="40"/>
      <c r="V726" s="40"/>
      <c r="W726" s="40"/>
      <c r="X726" s="42"/>
      <c r="Y726" s="42"/>
      <c r="AA726" s="42"/>
    </row>
    <row r="727" spans="2:27">
      <c r="B727" s="40"/>
      <c r="C727" s="40"/>
      <c r="D727" s="40"/>
      <c r="F727" s="40"/>
      <c r="G727" s="40"/>
      <c r="H727" s="40"/>
      <c r="I727" s="40"/>
      <c r="J727" s="40"/>
      <c r="K727" s="40"/>
      <c r="L727" s="40"/>
      <c r="M727" s="40"/>
      <c r="N727" s="40"/>
      <c r="O727" s="42"/>
      <c r="P727" s="42"/>
      <c r="R727" s="42"/>
      <c r="S727" s="40"/>
      <c r="T727" s="40"/>
      <c r="U727" s="40"/>
      <c r="V727" s="40"/>
      <c r="W727" s="40"/>
      <c r="X727" s="42"/>
      <c r="Y727" s="42"/>
      <c r="AA727" s="42"/>
    </row>
    <row r="728" spans="2:27">
      <c r="B728" s="40"/>
      <c r="C728" s="40"/>
      <c r="D728" s="40"/>
      <c r="F728" s="40"/>
      <c r="G728" s="40"/>
      <c r="H728" s="40"/>
      <c r="I728" s="40"/>
      <c r="J728" s="40"/>
      <c r="K728" s="40"/>
      <c r="L728" s="40"/>
      <c r="M728" s="40"/>
      <c r="N728" s="40"/>
      <c r="O728" s="42"/>
      <c r="P728" s="42"/>
      <c r="R728" s="42"/>
      <c r="S728" s="40"/>
      <c r="T728" s="40"/>
      <c r="U728" s="40"/>
      <c r="V728" s="40"/>
      <c r="W728" s="40"/>
      <c r="X728" s="42"/>
      <c r="Y728" s="42"/>
      <c r="AA728" s="42"/>
    </row>
    <row r="729" spans="2:27">
      <c r="B729" s="40"/>
      <c r="C729" s="40"/>
      <c r="D729" s="40"/>
      <c r="F729" s="40"/>
      <c r="G729" s="40"/>
      <c r="H729" s="40"/>
      <c r="I729" s="40"/>
      <c r="J729" s="40"/>
      <c r="K729" s="40"/>
      <c r="L729" s="40"/>
      <c r="M729" s="40"/>
      <c r="N729" s="40"/>
      <c r="O729" s="42"/>
      <c r="P729" s="42"/>
      <c r="R729" s="42"/>
      <c r="S729" s="40"/>
      <c r="T729" s="40"/>
      <c r="U729" s="40"/>
      <c r="V729" s="40"/>
      <c r="W729" s="40"/>
      <c r="X729" s="42"/>
      <c r="Y729" s="42"/>
      <c r="AA729" s="42"/>
    </row>
    <row r="730" spans="2:27">
      <c r="B730" s="40"/>
      <c r="C730" s="40"/>
      <c r="D730" s="40"/>
      <c r="F730" s="40"/>
      <c r="G730" s="40"/>
      <c r="H730" s="40"/>
      <c r="I730" s="40"/>
      <c r="J730" s="40"/>
      <c r="K730" s="40"/>
      <c r="L730" s="40"/>
      <c r="M730" s="40"/>
      <c r="N730" s="40"/>
      <c r="O730" s="42"/>
      <c r="P730" s="42"/>
      <c r="R730" s="42"/>
      <c r="S730" s="40"/>
      <c r="T730" s="40"/>
      <c r="U730" s="40"/>
      <c r="V730" s="40"/>
      <c r="W730" s="40"/>
      <c r="X730" s="42"/>
      <c r="Y730" s="42"/>
      <c r="AA730" s="42"/>
    </row>
    <row r="731" spans="2:27">
      <c r="B731" s="40"/>
      <c r="C731" s="40"/>
      <c r="D731" s="40"/>
      <c r="F731" s="40"/>
      <c r="G731" s="40"/>
      <c r="H731" s="40"/>
      <c r="I731" s="40"/>
      <c r="J731" s="40"/>
      <c r="K731" s="40"/>
      <c r="L731" s="40"/>
      <c r="M731" s="40"/>
      <c r="N731" s="40"/>
      <c r="O731" s="42"/>
      <c r="P731" s="42"/>
      <c r="R731" s="42"/>
      <c r="S731" s="40"/>
      <c r="T731" s="40"/>
      <c r="U731" s="40"/>
      <c r="V731" s="40"/>
      <c r="W731" s="40"/>
      <c r="X731" s="42"/>
      <c r="Y731" s="42"/>
      <c r="AA731" s="42"/>
    </row>
    <row r="732" spans="2:27">
      <c r="B732" s="40"/>
      <c r="C732" s="40"/>
      <c r="D732" s="40"/>
      <c r="F732" s="40"/>
      <c r="G732" s="40"/>
      <c r="H732" s="40"/>
      <c r="I732" s="40"/>
      <c r="J732" s="40"/>
      <c r="K732" s="40"/>
      <c r="L732" s="40"/>
      <c r="M732" s="40"/>
      <c r="N732" s="40"/>
      <c r="O732" s="42"/>
      <c r="P732" s="42"/>
      <c r="R732" s="42"/>
      <c r="S732" s="40"/>
      <c r="T732" s="40"/>
      <c r="U732" s="40"/>
      <c r="V732" s="40"/>
      <c r="W732" s="40"/>
      <c r="X732" s="42"/>
      <c r="Y732" s="42"/>
      <c r="AA732" s="42"/>
    </row>
    <row r="733" spans="2:27">
      <c r="B733" s="40"/>
      <c r="C733" s="40"/>
      <c r="D733" s="40"/>
      <c r="F733" s="40"/>
      <c r="G733" s="40"/>
      <c r="H733" s="40"/>
      <c r="I733" s="40"/>
      <c r="J733" s="40"/>
      <c r="K733" s="40"/>
      <c r="L733" s="40"/>
      <c r="M733" s="40"/>
      <c r="N733" s="40"/>
      <c r="O733" s="42"/>
      <c r="P733" s="42"/>
      <c r="R733" s="42"/>
      <c r="S733" s="40"/>
      <c r="T733" s="40"/>
      <c r="U733" s="40"/>
      <c r="V733" s="40"/>
      <c r="W733" s="40"/>
      <c r="X733" s="42"/>
      <c r="Y733" s="42"/>
      <c r="AA733" s="42"/>
    </row>
    <row r="734" spans="2:27">
      <c r="B734" s="40"/>
      <c r="C734" s="40"/>
      <c r="D734" s="40"/>
      <c r="F734" s="40"/>
      <c r="G734" s="40"/>
      <c r="H734" s="40"/>
      <c r="I734" s="40"/>
      <c r="J734" s="40"/>
      <c r="K734" s="40"/>
      <c r="L734" s="40"/>
      <c r="M734" s="40"/>
      <c r="N734" s="40"/>
      <c r="O734" s="42"/>
      <c r="P734" s="42"/>
      <c r="R734" s="42"/>
      <c r="S734" s="40"/>
      <c r="T734" s="40"/>
      <c r="U734" s="40"/>
      <c r="V734" s="40"/>
      <c r="W734" s="40"/>
      <c r="X734" s="42"/>
      <c r="Y734" s="42"/>
      <c r="AA734" s="42"/>
    </row>
    <row r="735" spans="2:27">
      <c r="B735" s="40"/>
      <c r="C735" s="40"/>
      <c r="D735" s="40"/>
      <c r="F735" s="40"/>
      <c r="G735" s="40"/>
      <c r="H735" s="40"/>
      <c r="I735" s="40"/>
      <c r="J735" s="40"/>
      <c r="K735" s="40"/>
      <c r="L735" s="40"/>
      <c r="M735" s="40"/>
      <c r="N735" s="40"/>
      <c r="O735" s="42"/>
      <c r="P735" s="42"/>
      <c r="R735" s="42"/>
      <c r="S735" s="40"/>
      <c r="T735" s="40"/>
      <c r="U735" s="40"/>
      <c r="V735" s="40"/>
      <c r="W735" s="40"/>
      <c r="X735" s="42"/>
      <c r="Y735" s="42"/>
      <c r="AA735" s="42"/>
    </row>
    <row r="736" spans="2:27">
      <c r="B736" s="40"/>
      <c r="C736" s="40"/>
      <c r="D736" s="40"/>
      <c r="F736" s="40"/>
      <c r="G736" s="40"/>
      <c r="H736" s="40"/>
      <c r="I736" s="40"/>
      <c r="J736" s="40"/>
      <c r="K736" s="40"/>
      <c r="L736" s="40"/>
      <c r="M736" s="40"/>
      <c r="N736" s="40"/>
      <c r="O736" s="42"/>
      <c r="P736" s="42"/>
      <c r="R736" s="42"/>
      <c r="S736" s="40"/>
      <c r="T736" s="40"/>
      <c r="U736" s="40"/>
      <c r="V736" s="40"/>
      <c r="W736" s="40"/>
      <c r="X736" s="42"/>
      <c r="Y736" s="42"/>
      <c r="AA736" s="42"/>
    </row>
    <row r="737" spans="1:27">
      <c r="B737" s="40"/>
      <c r="C737" s="40"/>
      <c r="D737" s="40"/>
      <c r="F737" s="40"/>
      <c r="G737" s="40"/>
      <c r="H737" s="40"/>
      <c r="I737" s="40"/>
      <c r="J737" s="40"/>
      <c r="K737" s="40"/>
      <c r="L737" s="40"/>
      <c r="M737" s="40"/>
      <c r="N737" s="40"/>
      <c r="O737" s="42"/>
      <c r="P737" s="42"/>
      <c r="R737" s="42"/>
      <c r="S737" s="40"/>
      <c r="T737" s="40"/>
      <c r="U737" s="40"/>
      <c r="V737" s="40"/>
      <c r="W737" s="40"/>
      <c r="X737" s="42"/>
      <c r="Y737" s="42"/>
      <c r="AA737" s="42"/>
    </row>
    <row r="738" spans="1:27">
      <c r="B738" s="40"/>
      <c r="C738" s="40"/>
      <c r="D738" s="40"/>
      <c r="F738" s="40"/>
      <c r="G738" s="40"/>
      <c r="H738" s="40"/>
      <c r="I738" s="40"/>
      <c r="J738" s="40"/>
      <c r="K738" s="40"/>
      <c r="L738" s="40"/>
      <c r="M738" s="40"/>
      <c r="N738" s="40"/>
      <c r="O738" s="42"/>
      <c r="P738" s="42"/>
      <c r="R738" s="42"/>
      <c r="S738" s="40"/>
      <c r="T738" s="40"/>
      <c r="U738" s="40"/>
      <c r="V738" s="40"/>
      <c r="W738" s="40"/>
      <c r="X738" s="42"/>
      <c r="Y738" s="42"/>
      <c r="AA738" s="42"/>
    </row>
    <row r="739" spans="1:27">
      <c r="B739" s="40"/>
      <c r="C739" s="40"/>
      <c r="D739" s="40"/>
      <c r="F739" s="40"/>
      <c r="G739" s="40"/>
      <c r="H739" s="40"/>
      <c r="I739" s="40"/>
      <c r="J739" s="40"/>
      <c r="K739" s="40"/>
      <c r="L739" s="40"/>
      <c r="M739" s="40"/>
      <c r="N739" s="40"/>
      <c r="O739" s="42"/>
      <c r="P739" s="42"/>
      <c r="R739" s="42"/>
      <c r="S739" s="40"/>
      <c r="T739" s="40"/>
      <c r="U739" s="40"/>
      <c r="V739" s="40"/>
      <c r="W739" s="40"/>
      <c r="X739" s="42"/>
      <c r="Y739" s="42"/>
      <c r="AA739" s="42"/>
    </row>
    <row r="740" spans="1:27">
      <c r="B740" s="40"/>
      <c r="C740" s="40"/>
      <c r="D740" s="40"/>
      <c r="F740" s="40"/>
      <c r="G740" s="40"/>
      <c r="H740" s="40"/>
      <c r="I740" s="40"/>
      <c r="J740" s="40"/>
      <c r="K740" s="40"/>
      <c r="L740" s="40"/>
      <c r="M740" s="40"/>
      <c r="N740" s="40"/>
      <c r="O740" s="42"/>
      <c r="P740" s="42"/>
      <c r="R740" s="42"/>
      <c r="S740" s="40"/>
      <c r="T740" s="40"/>
      <c r="U740" s="40"/>
      <c r="V740" s="40"/>
      <c r="W740" s="40"/>
      <c r="X740" s="42"/>
      <c r="Y740" s="42"/>
      <c r="AA740" s="42"/>
    </row>
    <row r="741" spans="1:27">
      <c r="B741" s="40"/>
      <c r="C741" s="40"/>
      <c r="D741" s="40"/>
      <c r="F741" s="40"/>
      <c r="G741" s="40"/>
      <c r="H741" s="40"/>
      <c r="I741" s="40"/>
      <c r="J741" s="40"/>
      <c r="K741" s="40"/>
      <c r="L741" s="40"/>
      <c r="M741" s="40"/>
      <c r="N741" s="40"/>
      <c r="O741" s="42"/>
      <c r="P741" s="42"/>
      <c r="R741" s="42"/>
      <c r="S741" s="40"/>
      <c r="T741" s="40"/>
      <c r="U741" s="40"/>
      <c r="V741" s="40"/>
      <c r="W741" s="40"/>
      <c r="X741" s="42"/>
      <c r="Y741" s="42"/>
      <c r="AA741" s="42"/>
    </row>
    <row r="742" spans="1:27">
      <c r="B742" s="40"/>
      <c r="C742" s="40"/>
      <c r="D742" s="40"/>
      <c r="F742" s="40"/>
      <c r="G742" s="40"/>
      <c r="H742" s="40"/>
      <c r="I742" s="40"/>
      <c r="J742" s="40"/>
      <c r="K742" s="40"/>
      <c r="L742" s="40"/>
      <c r="M742" s="40"/>
      <c r="N742" s="40"/>
      <c r="O742" s="42"/>
      <c r="P742" s="42"/>
      <c r="R742" s="42"/>
      <c r="S742" s="40"/>
      <c r="T742" s="40"/>
      <c r="U742" s="40"/>
      <c r="V742" s="40"/>
      <c r="W742" s="40"/>
      <c r="X742" s="42"/>
      <c r="Y742" s="42"/>
      <c r="AA742" s="42"/>
    </row>
    <row r="743" spans="1:27">
      <c r="B743" s="40"/>
      <c r="C743" s="40"/>
      <c r="D743" s="40"/>
      <c r="F743" s="40"/>
      <c r="G743" s="40"/>
      <c r="H743" s="40"/>
      <c r="I743" s="40"/>
      <c r="J743" s="40"/>
      <c r="K743" s="40"/>
      <c r="L743" s="40"/>
      <c r="M743" s="40"/>
      <c r="N743" s="40"/>
      <c r="O743" s="42"/>
      <c r="P743" s="42"/>
      <c r="R743" s="42"/>
      <c r="S743" s="40"/>
      <c r="T743" s="40"/>
      <c r="U743" s="40"/>
      <c r="V743" s="40"/>
      <c r="W743" s="40"/>
      <c r="X743" s="42"/>
      <c r="Y743" s="42"/>
      <c r="AA743" s="42"/>
    </row>
    <row r="744" spans="1:27">
      <c r="B744" s="40"/>
      <c r="C744" s="40"/>
      <c r="D744" s="40"/>
      <c r="F744" s="40"/>
      <c r="G744" s="40"/>
      <c r="H744" s="40"/>
      <c r="I744" s="40"/>
      <c r="J744" s="40"/>
      <c r="K744" s="40"/>
      <c r="L744" s="40"/>
      <c r="M744" s="40"/>
      <c r="N744" s="40"/>
      <c r="O744" s="42"/>
      <c r="P744" s="42"/>
      <c r="R744" s="42"/>
      <c r="S744" s="40"/>
      <c r="T744" s="40"/>
      <c r="U744" s="40"/>
      <c r="V744" s="40"/>
      <c r="W744" s="40"/>
      <c r="X744" s="42"/>
      <c r="Y744" s="42"/>
      <c r="AA744" s="42"/>
    </row>
    <row r="745" spans="1:27">
      <c r="B745" s="40"/>
      <c r="C745" s="40"/>
      <c r="D745" s="40"/>
      <c r="F745" s="40"/>
      <c r="G745" s="40"/>
      <c r="H745" s="40"/>
      <c r="I745" s="40"/>
      <c r="J745" s="40"/>
      <c r="K745" s="40"/>
      <c r="L745" s="40"/>
      <c r="M745" s="40"/>
      <c r="N745" s="40"/>
      <c r="O745" s="42"/>
      <c r="P745" s="42"/>
      <c r="R745" s="42"/>
      <c r="S745" s="40"/>
      <c r="T745" s="40"/>
      <c r="U745" s="40"/>
      <c r="V745" s="40"/>
      <c r="W745" s="40"/>
      <c r="X745" s="42"/>
      <c r="Y745" s="42"/>
      <c r="AA745" s="42"/>
    </row>
    <row r="746" spans="1:27">
      <c r="A746" s="40" t="s">
        <v>38</v>
      </c>
      <c r="B746" s="40"/>
      <c r="C746" s="40"/>
      <c r="D746" s="40"/>
      <c r="F746" s="40"/>
      <c r="G746" s="40"/>
      <c r="H746" s="40"/>
      <c r="I746" s="40"/>
      <c r="J746" s="40"/>
      <c r="K746" s="40"/>
      <c r="L746" s="40"/>
      <c r="M746" s="40"/>
      <c r="N746" s="40"/>
      <c r="O746" s="42"/>
      <c r="P746" s="42"/>
      <c r="R746" s="42"/>
      <c r="S746" s="40"/>
      <c r="T746" s="40"/>
      <c r="U746" s="40"/>
      <c r="V746" s="40"/>
      <c r="W746" s="40"/>
      <c r="X746" s="42"/>
      <c r="Y746" s="42"/>
      <c r="AA746" s="42"/>
    </row>
    <row r="747" spans="1:27">
      <c r="B747" s="40"/>
      <c r="C747" s="40"/>
      <c r="D747" s="40"/>
      <c r="F747" s="40"/>
      <c r="G747" s="40"/>
      <c r="H747" s="40"/>
      <c r="I747" s="40"/>
      <c r="J747" s="40"/>
      <c r="K747" s="40"/>
      <c r="L747" s="40"/>
      <c r="M747" s="40"/>
      <c r="N747" s="40"/>
      <c r="O747" s="42"/>
      <c r="P747" s="42"/>
      <c r="R747" s="42"/>
      <c r="S747" s="40"/>
      <c r="T747" s="40"/>
      <c r="U747" s="40"/>
      <c r="V747" s="40"/>
      <c r="W747" s="40"/>
      <c r="X747" s="42"/>
      <c r="Y747" s="42"/>
      <c r="AA747" s="42"/>
    </row>
    <row r="748" spans="1:27">
      <c r="B748" s="40"/>
      <c r="C748" s="40"/>
      <c r="D748" s="40"/>
      <c r="F748" s="40"/>
      <c r="G748" s="40"/>
      <c r="H748" s="40"/>
      <c r="I748" s="40"/>
      <c r="J748" s="40"/>
      <c r="K748" s="40"/>
      <c r="L748" s="40"/>
      <c r="M748" s="40"/>
      <c r="N748" s="40"/>
      <c r="O748" s="42"/>
      <c r="P748" s="42"/>
      <c r="R748" s="42"/>
      <c r="S748" s="40"/>
      <c r="T748" s="40"/>
      <c r="U748" s="40"/>
      <c r="V748" s="40"/>
      <c r="W748" s="40"/>
      <c r="X748" s="42"/>
      <c r="Y748" s="42"/>
      <c r="AA748" s="42"/>
    </row>
    <row r="749" spans="1:27">
      <c r="B749" s="40"/>
      <c r="C749" s="40"/>
      <c r="D749" s="40"/>
      <c r="F749" s="40"/>
      <c r="G749" s="40"/>
      <c r="H749" s="40"/>
      <c r="I749" s="40"/>
      <c r="J749" s="40"/>
      <c r="K749" s="40"/>
      <c r="L749" s="40"/>
      <c r="M749" s="40"/>
      <c r="N749" s="40"/>
      <c r="O749" s="42"/>
      <c r="P749" s="42"/>
      <c r="R749" s="42"/>
      <c r="S749" s="40"/>
      <c r="T749" s="40"/>
      <c r="U749" s="40"/>
      <c r="V749" s="40"/>
      <c r="W749" s="40"/>
      <c r="X749" s="42"/>
      <c r="Y749" s="42"/>
      <c r="AA749" s="42"/>
    </row>
    <row r="750" spans="1:27">
      <c r="B750" s="40"/>
      <c r="C750" s="40"/>
      <c r="D750" s="40"/>
      <c r="F750" s="40"/>
      <c r="G750" s="40"/>
      <c r="H750" s="40"/>
      <c r="I750" s="40"/>
      <c r="J750" s="40"/>
      <c r="K750" s="40"/>
      <c r="L750" s="40"/>
      <c r="M750" s="40"/>
      <c r="N750" s="40"/>
      <c r="O750" s="42"/>
      <c r="P750" s="42"/>
      <c r="R750" s="42"/>
      <c r="S750" s="40"/>
      <c r="T750" s="40"/>
      <c r="U750" s="40"/>
      <c r="V750" s="40"/>
      <c r="W750" s="40"/>
      <c r="X750" s="42"/>
      <c r="Y750" s="42"/>
      <c r="AA750" s="42"/>
    </row>
    <row r="751" spans="1:27">
      <c r="B751" s="40"/>
      <c r="C751" s="40"/>
      <c r="D751" s="40"/>
      <c r="F751" s="40"/>
      <c r="G751" s="40"/>
      <c r="H751" s="40"/>
      <c r="I751" s="40"/>
      <c r="J751" s="40"/>
      <c r="K751" s="40"/>
      <c r="L751" s="40"/>
      <c r="M751" s="40"/>
      <c r="N751" s="40"/>
      <c r="O751" s="42"/>
      <c r="P751" s="42"/>
      <c r="R751" s="42"/>
      <c r="S751" s="40"/>
      <c r="T751" s="40"/>
      <c r="U751" s="40"/>
      <c r="V751" s="40"/>
      <c r="W751" s="40"/>
      <c r="X751" s="42"/>
      <c r="Y751" s="42"/>
      <c r="AA751" s="42"/>
    </row>
    <row r="752" spans="1:27">
      <c r="B752" s="40"/>
      <c r="C752" s="40"/>
      <c r="D752" s="40"/>
      <c r="F752" s="40"/>
      <c r="G752" s="40"/>
      <c r="H752" s="40"/>
      <c r="I752" s="40"/>
      <c r="J752" s="40"/>
      <c r="K752" s="40"/>
      <c r="L752" s="40"/>
      <c r="M752" s="40"/>
      <c r="N752" s="40"/>
      <c r="O752" s="42"/>
      <c r="P752" s="42"/>
      <c r="R752" s="42"/>
      <c r="S752" s="40"/>
      <c r="T752" s="40"/>
      <c r="U752" s="40"/>
      <c r="V752" s="40"/>
      <c r="W752" s="40"/>
      <c r="X752" s="42"/>
      <c r="Y752" s="42"/>
      <c r="AA752" s="42"/>
    </row>
    <row r="753" spans="2:27">
      <c r="B753" s="40"/>
      <c r="C753" s="40"/>
      <c r="D753" s="40"/>
      <c r="F753" s="40"/>
      <c r="G753" s="40"/>
      <c r="H753" s="40"/>
      <c r="I753" s="40"/>
      <c r="J753" s="40"/>
      <c r="K753" s="40"/>
      <c r="L753" s="40"/>
      <c r="M753" s="40"/>
      <c r="N753" s="40"/>
      <c r="O753" s="42"/>
      <c r="P753" s="42"/>
      <c r="R753" s="42"/>
      <c r="S753" s="40"/>
      <c r="T753" s="40"/>
      <c r="U753" s="40"/>
      <c r="V753" s="40"/>
      <c r="W753" s="40"/>
      <c r="X753" s="42"/>
      <c r="Y753" s="42"/>
      <c r="AA753" s="42"/>
    </row>
    <row r="754" spans="2:27">
      <c r="B754" s="40"/>
      <c r="C754" s="40"/>
      <c r="D754" s="40"/>
      <c r="F754" s="40"/>
      <c r="G754" s="40"/>
      <c r="H754" s="40"/>
      <c r="I754" s="40"/>
      <c r="J754" s="40"/>
      <c r="K754" s="40"/>
      <c r="L754" s="40"/>
      <c r="M754" s="40"/>
      <c r="N754" s="40"/>
      <c r="O754" s="42"/>
      <c r="P754" s="42"/>
      <c r="R754" s="42"/>
      <c r="S754" s="40"/>
      <c r="T754" s="40"/>
      <c r="U754" s="40"/>
      <c r="V754" s="40"/>
      <c r="W754" s="40"/>
      <c r="X754" s="42"/>
      <c r="Y754" s="42"/>
      <c r="AA754" s="42"/>
    </row>
    <row r="755" spans="2:27">
      <c r="B755" s="40"/>
      <c r="C755" s="40"/>
      <c r="D755" s="40"/>
      <c r="F755" s="40"/>
      <c r="G755" s="40"/>
      <c r="H755" s="40"/>
      <c r="I755" s="40"/>
      <c r="J755" s="40"/>
      <c r="K755" s="40"/>
      <c r="L755" s="40"/>
      <c r="M755" s="40"/>
      <c r="N755" s="40"/>
      <c r="O755" s="42"/>
      <c r="P755" s="42"/>
      <c r="R755" s="42"/>
      <c r="S755" s="40"/>
      <c r="T755" s="40"/>
      <c r="U755" s="40"/>
      <c r="V755" s="40"/>
      <c r="W755" s="40"/>
      <c r="X755" s="42"/>
      <c r="Y755" s="42"/>
      <c r="AA755" s="42"/>
    </row>
    <row r="756" spans="2:27">
      <c r="B756" s="40"/>
      <c r="C756" s="40"/>
      <c r="D756" s="40"/>
      <c r="F756" s="40"/>
      <c r="G756" s="40"/>
      <c r="H756" s="40"/>
      <c r="I756" s="40"/>
      <c r="J756" s="40"/>
      <c r="K756" s="40"/>
      <c r="L756" s="40"/>
      <c r="M756" s="40"/>
      <c r="N756" s="40"/>
      <c r="O756" s="42"/>
      <c r="P756" s="42"/>
      <c r="R756" s="42"/>
      <c r="S756" s="40"/>
      <c r="T756" s="40"/>
      <c r="U756" s="40"/>
      <c r="V756" s="40"/>
      <c r="W756" s="40"/>
      <c r="X756" s="42"/>
      <c r="Y756" s="42"/>
      <c r="AA756" s="42"/>
    </row>
    <row r="757" spans="2:27">
      <c r="B757" s="40"/>
      <c r="C757" s="40"/>
      <c r="D757" s="40"/>
      <c r="F757" s="40"/>
      <c r="G757" s="40"/>
      <c r="H757" s="40"/>
      <c r="I757" s="40"/>
      <c r="J757" s="40"/>
      <c r="K757" s="40"/>
      <c r="L757" s="40"/>
      <c r="M757" s="40"/>
      <c r="N757" s="40"/>
      <c r="O757" s="42"/>
      <c r="P757" s="42"/>
      <c r="R757" s="42"/>
      <c r="S757" s="40"/>
      <c r="T757" s="40"/>
      <c r="U757" s="40"/>
      <c r="V757" s="40"/>
      <c r="W757" s="40"/>
      <c r="X757" s="42"/>
      <c r="Y757" s="42"/>
      <c r="AA757" s="42"/>
    </row>
    <row r="758" spans="2:27">
      <c r="B758" s="40"/>
      <c r="C758" s="40"/>
      <c r="D758" s="40"/>
      <c r="F758" s="40"/>
      <c r="G758" s="40"/>
      <c r="H758" s="40"/>
      <c r="I758" s="40"/>
      <c r="J758" s="40"/>
      <c r="K758" s="40"/>
      <c r="L758" s="40"/>
      <c r="M758" s="40"/>
      <c r="N758" s="40"/>
      <c r="O758" s="42"/>
      <c r="P758" s="42"/>
      <c r="R758" s="42"/>
      <c r="S758" s="40"/>
      <c r="T758" s="40"/>
      <c r="U758" s="40"/>
      <c r="V758" s="40"/>
      <c r="W758" s="40"/>
      <c r="X758" s="42"/>
      <c r="Y758" s="42"/>
      <c r="AA758" s="42"/>
    </row>
    <row r="759" spans="2:27">
      <c r="B759" s="40"/>
      <c r="C759" s="40"/>
      <c r="D759" s="40"/>
      <c r="F759" s="40"/>
      <c r="G759" s="40"/>
      <c r="H759" s="40"/>
      <c r="I759" s="40"/>
      <c r="J759" s="40"/>
      <c r="K759" s="40"/>
      <c r="L759" s="40"/>
      <c r="M759" s="40"/>
      <c r="N759" s="40"/>
      <c r="O759" s="42"/>
      <c r="P759" s="42"/>
      <c r="R759" s="42"/>
      <c r="S759" s="40"/>
      <c r="T759" s="40"/>
      <c r="U759" s="40"/>
      <c r="V759" s="40"/>
      <c r="W759" s="40"/>
      <c r="X759" s="42"/>
      <c r="Y759" s="42"/>
      <c r="AA759" s="42"/>
    </row>
    <row r="760" spans="2:27">
      <c r="B760" s="40"/>
      <c r="C760" s="40"/>
      <c r="D760" s="40"/>
      <c r="F760" s="40"/>
      <c r="G760" s="40"/>
      <c r="H760" s="40"/>
      <c r="I760" s="40"/>
      <c r="J760" s="40"/>
      <c r="K760" s="40"/>
      <c r="L760" s="40"/>
      <c r="M760" s="40"/>
      <c r="N760" s="40"/>
      <c r="O760" s="42"/>
      <c r="P760" s="42"/>
      <c r="R760" s="42"/>
      <c r="S760" s="40"/>
      <c r="T760" s="40"/>
      <c r="U760" s="40"/>
      <c r="V760" s="40"/>
      <c r="W760" s="40"/>
      <c r="X760" s="42"/>
      <c r="Y760" s="42"/>
      <c r="AA760" s="42"/>
    </row>
    <row r="761" spans="2:27">
      <c r="B761" s="40"/>
      <c r="C761" s="40"/>
      <c r="D761" s="40"/>
      <c r="F761" s="40"/>
      <c r="G761" s="40"/>
      <c r="H761" s="40"/>
      <c r="I761" s="40"/>
      <c r="J761" s="40"/>
      <c r="K761" s="40"/>
      <c r="L761" s="40"/>
      <c r="M761" s="40"/>
      <c r="N761" s="40"/>
      <c r="O761" s="42"/>
      <c r="P761" s="42"/>
      <c r="R761" s="42"/>
      <c r="S761" s="40"/>
      <c r="T761" s="40"/>
      <c r="U761" s="40"/>
      <c r="V761" s="40"/>
      <c r="W761" s="40"/>
      <c r="X761" s="42"/>
      <c r="Y761" s="42"/>
      <c r="AA761" s="42"/>
    </row>
    <row r="762" spans="2:27">
      <c r="B762" s="40"/>
      <c r="C762" s="40"/>
      <c r="D762" s="40"/>
      <c r="F762" s="40"/>
      <c r="G762" s="40"/>
      <c r="H762" s="40"/>
      <c r="I762" s="40"/>
      <c r="J762" s="40"/>
      <c r="K762" s="40"/>
      <c r="L762" s="40"/>
      <c r="M762" s="40"/>
      <c r="N762" s="40"/>
      <c r="O762" s="42"/>
      <c r="P762" s="42"/>
      <c r="R762" s="42"/>
      <c r="S762" s="40"/>
      <c r="T762" s="40"/>
      <c r="U762" s="40"/>
      <c r="V762" s="40"/>
      <c r="W762" s="40"/>
      <c r="X762" s="42"/>
      <c r="Y762" s="42"/>
      <c r="AA762" s="42"/>
    </row>
    <row r="763" spans="2:27">
      <c r="B763" s="40"/>
      <c r="C763" s="40"/>
      <c r="D763" s="40"/>
      <c r="F763" s="40"/>
      <c r="G763" s="40"/>
      <c r="H763" s="40"/>
      <c r="I763" s="40"/>
      <c r="J763" s="40"/>
      <c r="K763" s="40"/>
      <c r="L763" s="40"/>
      <c r="M763" s="40"/>
      <c r="N763" s="40"/>
      <c r="O763" s="42"/>
      <c r="P763" s="42"/>
      <c r="R763" s="42"/>
      <c r="S763" s="40"/>
      <c r="T763" s="40"/>
      <c r="U763" s="40"/>
      <c r="V763" s="40"/>
      <c r="W763" s="40"/>
      <c r="X763" s="42"/>
      <c r="Y763" s="42"/>
      <c r="AA763" s="42"/>
    </row>
    <row r="764" spans="2:27">
      <c r="B764" s="40"/>
      <c r="C764" s="40"/>
      <c r="D764" s="40"/>
      <c r="F764" s="40"/>
      <c r="G764" s="40"/>
      <c r="H764" s="40"/>
      <c r="I764" s="40"/>
      <c r="J764" s="40"/>
      <c r="K764" s="40"/>
      <c r="L764" s="40"/>
      <c r="M764" s="40"/>
      <c r="N764" s="40"/>
      <c r="O764" s="42"/>
      <c r="P764" s="42"/>
      <c r="R764" s="42"/>
      <c r="S764" s="40"/>
      <c r="T764" s="40"/>
      <c r="U764" s="40"/>
      <c r="V764" s="40"/>
      <c r="W764" s="40"/>
      <c r="X764" s="42"/>
      <c r="Y764" s="42"/>
      <c r="AA764" s="42"/>
    </row>
    <row r="765" spans="2:27">
      <c r="B765" s="40"/>
      <c r="C765" s="40"/>
      <c r="D765" s="40"/>
      <c r="F765" s="40"/>
      <c r="G765" s="40"/>
      <c r="H765" s="40"/>
      <c r="I765" s="40"/>
      <c r="J765" s="40"/>
      <c r="K765" s="40"/>
      <c r="L765" s="40"/>
      <c r="M765" s="40"/>
      <c r="N765" s="40"/>
      <c r="O765" s="42"/>
      <c r="P765" s="42"/>
      <c r="R765" s="42"/>
      <c r="S765" s="40"/>
      <c r="T765" s="40"/>
      <c r="U765" s="40"/>
      <c r="V765" s="40"/>
      <c r="W765" s="40"/>
      <c r="X765" s="42"/>
      <c r="Y765" s="42"/>
      <c r="AA765" s="42"/>
    </row>
    <row r="766" spans="2:27">
      <c r="B766" s="40"/>
      <c r="C766" s="40"/>
      <c r="D766" s="40"/>
      <c r="F766" s="40"/>
      <c r="G766" s="40"/>
      <c r="H766" s="40"/>
      <c r="I766" s="40"/>
      <c r="J766" s="40"/>
      <c r="K766" s="40"/>
      <c r="L766" s="40"/>
      <c r="M766" s="40"/>
      <c r="N766" s="40"/>
      <c r="O766" s="42"/>
      <c r="P766" s="42"/>
      <c r="R766" s="42"/>
      <c r="S766" s="40"/>
      <c r="T766" s="40"/>
      <c r="U766" s="40"/>
      <c r="V766" s="40"/>
      <c r="W766" s="40"/>
      <c r="X766" s="42"/>
      <c r="Y766" s="42"/>
      <c r="AA766" s="42"/>
    </row>
    <row r="767" spans="2:27">
      <c r="B767" s="40"/>
      <c r="C767" s="40"/>
      <c r="D767" s="40"/>
      <c r="F767" s="40"/>
      <c r="G767" s="40"/>
      <c r="H767" s="40"/>
      <c r="I767" s="40"/>
      <c r="J767" s="40"/>
      <c r="K767" s="40"/>
      <c r="L767" s="40"/>
      <c r="M767" s="40"/>
      <c r="N767" s="40"/>
      <c r="O767" s="42"/>
      <c r="P767" s="42"/>
      <c r="R767" s="42"/>
      <c r="S767" s="40"/>
      <c r="T767" s="40"/>
      <c r="U767" s="40"/>
      <c r="V767" s="40"/>
      <c r="W767" s="40"/>
      <c r="X767" s="42"/>
      <c r="Y767" s="42"/>
      <c r="AA767" s="42"/>
    </row>
    <row r="768" spans="2:27">
      <c r="B768" s="40"/>
      <c r="C768" s="40"/>
      <c r="D768" s="40"/>
      <c r="F768" s="40"/>
      <c r="G768" s="40"/>
      <c r="H768" s="40"/>
      <c r="I768" s="40"/>
      <c r="J768" s="40"/>
      <c r="K768" s="40"/>
      <c r="L768" s="40"/>
      <c r="M768" s="40"/>
      <c r="N768" s="40"/>
      <c r="O768" s="42"/>
      <c r="P768" s="42"/>
      <c r="R768" s="42"/>
      <c r="S768" s="40"/>
      <c r="T768" s="40"/>
      <c r="U768" s="40"/>
      <c r="V768" s="40"/>
      <c r="W768" s="40"/>
      <c r="X768" s="42"/>
      <c r="Y768" s="42"/>
      <c r="AA768" s="42"/>
    </row>
    <row r="769" spans="2:27">
      <c r="B769" s="40"/>
      <c r="C769" s="40"/>
      <c r="D769" s="40"/>
      <c r="F769" s="40"/>
      <c r="G769" s="40"/>
      <c r="H769" s="40"/>
      <c r="I769" s="40"/>
      <c r="J769" s="40"/>
      <c r="K769" s="40"/>
      <c r="L769" s="40"/>
      <c r="M769" s="40"/>
      <c r="N769" s="40"/>
      <c r="O769" s="42"/>
      <c r="P769" s="42"/>
      <c r="R769" s="42"/>
      <c r="S769" s="40"/>
      <c r="T769" s="40"/>
      <c r="U769" s="40"/>
      <c r="V769" s="40"/>
      <c r="W769" s="40"/>
      <c r="X769" s="42"/>
      <c r="Y769" s="42"/>
      <c r="AA769" s="42"/>
    </row>
    <row r="770" spans="2:27">
      <c r="B770" s="40"/>
      <c r="C770" s="40"/>
      <c r="D770" s="40"/>
      <c r="F770" s="40"/>
      <c r="G770" s="40"/>
      <c r="H770" s="40"/>
      <c r="I770" s="40"/>
      <c r="J770" s="40"/>
      <c r="K770" s="40"/>
      <c r="L770" s="40"/>
      <c r="M770" s="40"/>
      <c r="N770" s="40"/>
      <c r="O770" s="42"/>
      <c r="P770" s="42"/>
      <c r="R770" s="42"/>
      <c r="S770" s="40"/>
      <c r="T770" s="40"/>
      <c r="U770" s="40"/>
      <c r="V770" s="40"/>
      <c r="W770" s="40"/>
      <c r="X770" s="42"/>
      <c r="Y770" s="42"/>
      <c r="AA770" s="42"/>
    </row>
    <row r="771" spans="2:27">
      <c r="B771" s="40"/>
      <c r="C771" s="40"/>
      <c r="D771" s="40"/>
      <c r="F771" s="40"/>
      <c r="G771" s="40"/>
      <c r="H771" s="40"/>
      <c r="I771" s="40"/>
      <c r="J771" s="40"/>
      <c r="K771" s="40"/>
      <c r="L771" s="40"/>
      <c r="M771" s="40"/>
      <c r="N771" s="40"/>
      <c r="O771" s="42"/>
      <c r="P771" s="42"/>
      <c r="R771" s="42"/>
      <c r="S771" s="40"/>
      <c r="T771" s="40"/>
      <c r="U771" s="40"/>
      <c r="V771" s="40"/>
      <c r="W771" s="40"/>
      <c r="X771" s="42"/>
      <c r="Y771" s="42"/>
      <c r="AA771" s="42"/>
    </row>
    <row r="772" spans="2:27">
      <c r="B772" s="40"/>
      <c r="C772" s="40"/>
      <c r="D772" s="40"/>
      <c r="F772" s="40"/>
      <c r="G772" s="40"/>
      <c r="H772" s="40"/>
      <c r="I772" s="40"/>
      <c r="J772" s="40"/>
      <c r="K772" s="40"/>
      <c r="L772" s="40"/>
      <c r="M772" s="40"/>
      <c r="N772" s="40"/>
      <c r="O772" s="42"/>
      <c r="P772" s="42"/>
      <c r="R772" s="42"/>
      <c r="S772" s="40"/>
      <c r="T772" s="40"/>
      <c r="U772" s="40"/>
      <c r="V772" s="40"/>
      <c r="W772" s="40"/>
      <c r="X772" s="42"/>
      <c r="Y772" s="42"/>
      <c r="AA772" s="42"/>
    </row>
    <row r="773" spans="2:27">
      <c r="B773" s="40"/>
      <c r="C773" s="40"/>
      <c r="D773" s="40"/>
      <c r="F773" s="40"/>
      <c r="G773" s="40"/>
      <c r="H773" s="40"/>
      <c r="I773" s="40"/>
      <c r="J773" s="40"/>
      <c r="K773" s="40"/>
      <c r="L773" s="40"/>
      <c r="M773" s="40"/>
      <c r="N773" s="40"/>
      <c r="O773" s="42"/>
      <c r="P773" s="42"/>
      <c r="R773" s="42"/>
      <c r="S773" s="40"/>
      <c r="T773" s="40"/>
      <c r="U773" s="40"/>
      <c r="V773" s="40"/>
      <c r="W773" s="40"/>
      <c r="X773" s="42"/>
      <c r="Y773" s="42"/>
      <c r="AA773" s="42"/>
    </row>
    <row r="774" spans="2:27">
      <c r="B774" s="40"/>
      <c r="C774" s="40"/>
      <c r="D774" s="40"/>
      <c r="F774" s="40"/>
      <c r="G774" s="40"/>
      <c r="H774" s="40"/>
      <c r="I774" s="40"/>
      <c r="J774" s="40"/>
      <c r="K774" s="40"/>
      <c r="L774" s="40"/>
      <c r="M774" s="40"/>
      <c r="N774" s="40"/>
      <c r="O774" s="42"/>
      <c r="P774" s="42"/>
      <c r="R774" s="42"/>
      <c r="S774" s="40"/>
      <c r="T774" s="40"/>
      <c r="U774" s="40"/>
      <c r="V774" s="40"/>
      <c r="W774" s="40"/>
      <c r="X774" s="42"/>
      <c r="Y774" s="42"/>
      <c r="AA774" s="42"/>
    </row>
    <row r="775" spans="2:27">
      <c r="B775" s="40"/>
      <c r="C775" s="40"/>
      <c r="D775" s="40"/>
      <c r="F775" s="40"/>
      <c r="G775" s="40"/>
      <c r="H775" s="40"/>
      <c r="I775" s="40"/>
      <c r="J775" s="40"/>
      <c r="K775" s="40"/>
      <c r="L775" s="40"/>
      <c r="M775" s="40"/>
      <c r="N775" s="40"/>
      <c r="O775" s="42"/>
      <c r="P775" s="42"/>
      <c r="R775" s="42"/>
      <c r="S775" s="40"/>
      <c r="T775" s="40"/>
      <c r="U775" s="40"/>
      <c r="V775" s="40"/>
      <c r="W775" s="40"/>
      <c r="X775" s="42"/>
      <c r="Y775" s="42"/>
      <c r="AA775" s="42"/>
    </row>
    <row r="776" spans="2:27">
      <c r="B776" s="40"/>
      <c r="C776" s="40"/>
      <c r="D776" s="40"/>
      <c r="F776" s="40"/>
      <c r="G776" s="40"/>
      <c r="H776" s="40"/>
      <c r="I776" s="40"/>
      <c r="J776" s="40"/>
      <c r="K776" s="40"/>
      <c r="L776" s="40"/>
      <c r="M776" s="40"/>
      <c r="N776" s="40"/>
      <c r="O776" s="42"/>
      <c r="P776" s="42"/>
      <c r="R776" s="42"/>
      <c r="S776" s="40"/>
      <c r="T776" s="40"/>
      <c r="U776" s="40"/>
      <c r="V776" s="40"/>
      <c r="W776" s="40"/>
      <c r="X776" s="42"/>
      <c r="Y776" s="42"/>
      <c r="AA776" s="42"/>
    </row>
    <row r="777" spans="2:27">
      <c r="B777" s="40"/>
      <c r="C777" s="40"/>
      <c r="D777" s="40"/>
      <c r="F777" s="40"/>
      <c r="G777" s="40"/>
      <c r="H777" s="40"/>
      <c r="I777" s="40"/>
      <c r="J777" s="40"/>
      <c r="K777" s="40"/>
      <c r="L777" s="40"/>
      <c r="M777" s="40"/>
      <c r="N777" s="40"/>
      <c r="O777" s="42"/>
      <c r="P777" s="42"/>
      <c r="R777" s="42"/>
      <c r="S777" s="40"/>
      <c r="T777" s="40"/>
      <c r="U777" s="40"/>
      <c r="V777" s="40"/>
      <c r="W777" s="40"/>
      <c r="X777" s="42"/>
      <c r="Y777" s="42"/>
      <c r="AA777" s="42"/>
    </row>
    <row r="778" spans="2:27">
      <c r="B778" s="40"/>
      <c r="C778" s="40"/>
      <c r="D778" s="40"/>
      <c r="F778" s="40"/>
      <c r="G778" s="40"/>
      <c r="H778" s="40"/>
      <c r="I778" s="40"/>
      <c r="J778" s="40"/>
      <c r="K778" s="40"/>
      <c r="L778" s="40"/>
      <c r="M778" s="40"/>
      <c r="N778" s="40"/>
      <c r="O778" s="42"/>
      <c r="P778" s="42"/>
      <c r="R778" s="42"/>
      <c r="S778" s="40"/>
      <c r="T778" s="40"/>
      <c r="U778" s="40"/>
      <c r="V778" s="40"/>
      <c r="W778" s="40"/>
      <c r="X778" s="42"/>
      <c r="Y778" s="42"/>
      <c r="AA778" s="42"/>
    </row>
    <row r="779" spans="2:27">
      <c r="B779" s="40"/>
      <c r="C779" s="40"/>
      <c r="D779" s="40"/>
      <c r="F779" s="40"/>
      <c r="G779" s="40"/>
      <c r="H779" s="40"/>
      <c r="I779" s="40"/>
      <c r="J779" s="40"/>
      <c r="K779" s="40"/>
      <c r="L779" s="40"/>
      <c r="M779" s="40"/>
      <c r="N779" s="40"/>
      <c r="O779" s="42"/>
      <c r="P779" s="42"/>
      <c r="R779" s="42"/>
      <c r="S779" s="40"/>
      <c r="T779" s="40"/>
      <c r="U779" s="40"/>
      <c r="V779" s="40"/>
      <c r="W779" s="40"/>
      <c r="X779" s="42"/>
      <c r="Y779" s="42"/>
      <c r="AA779" s="42"/>
    </row>
    <row r="780" spans="2:27">
      <c r="B780" s="40"/>
      <c r="C780" s="40"/>
      <c r="D780" s="40"/>
      <c r="F780" s="40"/>
      <c r="G780" s="40"/>
      <c r="H780" s="40"/>
      <c r="I780" s="40"/>
      <c r="J780" s="40"/>
      <c r="K780" s="40"/>
      <c r="L780" s="40"/>
      <c r="M780" s="40"/>
      <c r="N780" s="40"/>
      <c r="O780" s="42"/>
      <c r="P780" s="42"/>
      <c r="R780" s="42"/>
      <c r="S780" s="40"/>
      <c r="T780" s="40"/>
      <c r="U780" s="40"/>
      <c r="V780" s="40"/>
      <c r="W780" s="40"/>
      <c r="X780" s="42"/>
      <c r="Y780" s="42"/>
      <c r="AA780" s="42"/>
    </row>
    <row r="781" spans="2:27">
      <c r="B781" s="40"/>
      <c r="C781" s="40"/>
      <c r="D781" s="40"/>
      <c r="F781" s="40"/>
      <c r="G781" s="40"/>
      <c r="H781" s="40"/>
      <c r="I781" s="40"/>
      <c r="J781" s="40"/>
      <c r="K781" s="40"/>
      <c r="L781" s="40"/>
      <c r="M781" s="40"/>
      <c r="N781" s="40"/>
      <c r="O781" s="42"/>
      <c r="P781" s="42"/>
      <c r="R781" s="42"/>
      <c r="S781" s="40"/>
      <c r="T781" s="40"/>
      <c r="U781" s="40"/>
      <c r="V781" s="40"/>
      <c r="W781" s="40"/>
      <c r="X781" s="42"/>
      <c r="Y781" s="42"/>
      <c r="AA781" s="42"/>
    </row>
    <row r="782" spans="2:27">
      <c r="B782" s="40"/>
      <c r="C782" s="40"/>
      <c r="D782" s="40"/>
      <c r="F782" s="40"/>
      <c r="G782" s="40"/>
      <c r="H782" s="40"/>
      <c r="I782" s="40"/>
      <c r="J782" s="40"/>
      <c r="K782" s="40"/>
      <c r="L782" s="40"/>
      <c r="M782" s="40"/>
      <c r="N782" s="40"/>
      <c r="O782" s="42"/>
      <c r="P782" s="42"/>
      <c r="R782" s="42"/>
      <c r="S782" s="40"/>
      <c r="T782" s="40"/>
      <c r="U782" s="40"/>
      <c r="V782" s="40"/>
      <c r="W782" s="40"/>
      <c r="X782" s="42"/>
      <c r="Y782" s="42"/>
      <c r="AA782" s="42"/>
    </row>
    <row r="783" spans="2:27">
      <c r="B783" s="40"/>
      <c r="C783" s="40"/>
      <c r="D783" s="40"/>
      <c r="F783" s="40"/>
      <c r="G783" s="40"/>
      <c r="H783" s="40"/>
      <c r="I783" s="40"/>
      <c r="J783" s="40"/>
      <c r="K783" s="40"/>
      <c r="L783" s="40"/>
      <c r="M783" s="40"/>
      <c r="N783" s="40"/>
      <c r="O783" s="42"/>
      <c r="P783" s="42"/>
      <c r="R783" s="42"/>
      <c r="S783" s="40"/>
      <c r="T783" s="40"/>
      <c r="U783" s="40"/>
      <c r="V783" s="40"/>
      <c r="W783" s="40"/>
      <c r="X783" s="42"/>
      <c r="Y783" s="42"/>
      <c r="AA783" s="42"/>
    </row>
    <row r="784" spans="2:27">
      <c r="B784" s="40"/>
      <c r="C784" s="40"/>
      <c r="D784" s="40"/>
      <c r="F784" s="40"/>
      <c r="G784" s="40"/>
      <c r="H784" s="40"/>
      <c r="I784" s="40"/>
      <c r="J784" s="40"/>
      <c r="K784" s="40"/>
      <c r="L784" s="40"/>
      <c r="M784" s="40"/>
      <c r="N784" s="40"/>
      <c r="O784" s="42"/>
      <c r="P784" s="42"/>
      <c r="R784" s="42"/>
      <c r="S784" s="40"/>
      <c r="T784" s="40"/>
      <c r="U784" s="40"/>
      <c r="V784" s="40"/>
      <c r="W784" s="40"/>
      <c r="X784" s="42"/>
      <c r="Y784" s="42"/>
      <c r="AA784" s="42"/>
    </row>
    <row r="785" spans="2:27">
      <c r="B785" s="40"/>
      <c r="C785" s="40"/>
      <c r="D785" s="40"/>
      <c r="F785" s="40"/>
      <c r="G785" s="40"/>
      <c r="H785" s="40"/>
      <c r="I785" s="40"/>
      <c r="J785" s="40"/>
      <c r="K785" s="40"/>
      <c r="L785" s="40"/>
      <c r="M785" s="40"/>
      <c r="N785" s="40"/>
      <c r="O785" s="42"/>
      <c r="P785" s="42"/>
      <c r="R785" s="42"/>
      <c r="S785" s="40"/>
      <c r="T785" s="40"/>
      <c r="U785" s="40"/>
      <c r="V785" s="40"/>
      <c r="W785" s="40"/>
      <c r="X785" s="42"/>
      <c r="Y785" s="42"/>
      <c r="AA785" s="42"/>
    </row>
    <row r="786" spans="2:27">
      <c r="B786" s="40"/>
      <c r="C786" s="40"/>
      <c r="D786" s="40"/>
      <c r="F786" s="40"/>
      <c r="G786" s="40"/>
      <c r="H786" s="40"/>
      <c r="I786" s="40"/>
      <c r="J786" s="40"/>
      <c r="K786" s="40"/>
      <c r="L786" s="40"/>
      <c r="M786" s="40"/>
      <c r="N786" s="40"/>
      <c r="O786" s="42"/>
      <c r="P786" s="42"/>
      <c r="R786" s="42"/>
      <c r="S786" s="40"/>
      <c r="T786" s="40"/>
      <c r="U786" s="40"/>
      <c r="V786" s="40"/>
      <c r="W786" s="40"/>
      <c r="X786" s="42"/>
      <c r="Y786" s="42"/>
      <c r="AA786" s="42"/>
    </row>
    <row r="787" spans="2:27">
      <c r="B787" s="40"/>
      <c r="C787" s="40"/>
      <c r="D787" s="40"/>
      <c r="F787" s="40"/>
      <c r="G787" s="40"/>
      <c r="H787" s="40"/>
      <c r="I787" s="40"/>
      <c r="J787" s="40"/>
      <c r="K787" s="40"/>
      <c r="L787" s="40"/>
      <c r="M787" s="40"/>
      <c r="N787" s="40"/>
      <c r="O787" s="42"/>
      <c r="P787" s="42"/>
      <c r="R787" s="42"/>
      <c r="S787" s="40"/>
      <c r="T787" s="40"/>
      <c r="U787" s="40"/>
      <c r="V787" s="40"/>
      <c r="W787" s="40"/>
      <c r="X787" s="42"/>
      <c r="Y787" s="42"/>
      <c r="AA787" s="42"/>
    </row>
    <row r="788" spans="2:27">
      <c r="B788" s="40"/>
      <c r="C788" s="40"/>
      <c r="D788" s="40"/>
      <c r="F788" s="40"/>
      <c r="G788" s="40"/>
      <c r="H788" s="40"/>
      <c r="I788" s="40"/>
      <c r="J788" s="40"/>
      <c r="K788" s="40"/>
      <c r="L788" s="40"/>
      <c r="M788" s="40"/>
      <c r="N788" s="40"/>
      <c r="O788" s="42"/>
      <c r="P788" s="42"/>
      <c r="R788" s="42"/>
      <c r="S788" s="40"/>
      <c r="T788" s="40"/>
      <c r="U788" s="40"/>
      <c r="V788" s="40"/>
      <c r="W788" s="40"/>
      <c r="X788" s="42"/>
      <c r="Y788" s="42"/>
      <c r="AA788" s="42"/>
    </row>
    <row r="789" spans="2:27">
      <c r="B789" s="40"/>
      <c r="C789" s="40"/>
      <c r="D789" s="40"/>
      <c r="F789" s="40"/>
      <c r="G789" s="40"/>
      <c r="H789" s="40"/>
      <c r="I789" s="40"/>
      <c r="J789" s="40"/>
      <c r="K789" s="40"/>
      <c r="L789" s="40"/>
      <c r="M789" s="40"/>
      <c r="N789" s="40"/>
      <c r="O789" s="42"/>
      <c r="P789" s="42"/>
      <c r="R789" s="42"/>
      <c r="S789" s="40"/>
      <c r="T789" s="40"/>
      <c r="U789" s="40"/>
      <c r="V789" s="40"/>
      <c r="W789" s="40"/>
      <c r="X789" s="42"/>
      <c r="Y789" s="42"/>
      <c r="AA789" s="42"/>
    </row>
    <row r="790" spans="2:27">
      <c r="B790" s="40"/>
      <c r="C790" s="40"/>
      <c r="D790" s="40"/>
      <c r="F790" s="40"/>
      <c r="G790" s="40"/>
      <c r="H790" s="40"/>
      <c r="I790" s="40"/>
      <c r="J790" s="40"/>
      <c r="K790" s="40"/>
      <c r="L790" s="40"/>
      <c r="M790" s="40"/>
      <c r="N790" s="40"/>
      <c r="O790" s="42"/>
      <c r="P790" s="42"/>
      <c r="R790" s="42"/>
      <c r="S790" s="40"/>
      <c r="T790" s="40"/>
      <c r="U790" s="40"/>
      <c r="V790" s="40"/>
      <c r="W790" s="40"/>
      <c r="X790" s="42"/>
      <c r="Y790" s="42"/>
      <c r="AA790" s="42"/>
    </row>
    <row r="791" spans="2:27">
      <c r="B791" s="40"/>
      <c r="C791" s="40"/>
      <c r="D791" s="40"/>
      <c r="F791" s="40"/>
      <c r="G791" s="40"/>
      <c r="H791" s="40"/>
      <c r="I791" s="40"/>
      <c r="J791" s="40"/>
      <c r="K791" s="40"/>
      <c r="L791" s="40"/>
      <c r="M791" s="40"/>
      <c r="N791" s="40"/>
      <c r="O791" s="42"/>
      <c r="P791" s="42"/>
      <c r="R791" s="42"/>
      <c r="S791" s="40"/>
      <c r="T791" s="40"/>
      <c r="U791" s="40"/>
      <c r="V791" s="40"/>
      <c r="W791" s="40"/>
      <c r="X791" s="42"/>
      <c r="Y791" s="42"/>
      <c r="AA791" s="42"/>
    </row>
    <row r="792" spans="2:27">
      <c r="B792" s="40"/>
      <c r="C792" s="40"/>
      <c r="D792" s="40"/>
      <c r="F792" s="40"/>
      <c r="G792" s="40"/>
      <c r="H792" s="40"/>
      <c r="I792" s="40"/>
      <c r="J792" s="40"/>
      <c r="K792" s="40"/>
      <c r="L792" s="40"/>
      <c r="M792" s="40"/>
      <c r="N792" s="40"/>
      <c r="O792" s="42"/>
      <c r="P792" s="42"/>
      <c r="R792" s="42"/>
      <c r="S792" s="40"/>
      <c r="T792" s="40"/>
      <c r="U792" s="40"/>
      <c r="V792" s="40"/>
      <c r="W792" s="40"/>
      <c r="X792" s="42"/>
      <c r="Y792" s="42"/>
      <c r="AA792" s="42"/>
    </row>
    <row r="793" spans="2:27">
      <c r="B793" s="40"/>
      <c r="C793" s="40"/>
      <c r="D793" s="40"/>
      <c r="F793" s="40"/>
      <c r="G793" s="40"/>
      <c r="H793" s="40"/>
      <c r="I793" s="40"/>
      <c r="J793" s="40"/>
      <c r="K793" s="40"/>
      <c r="L793" s="40"/>
      <c r="M793" s="40"/>
      <c r="N793" s="40"/>
      <c r="O793" s="42"/>
      <c r="P793" s="42"/>
      <c r="R793" s="42"/>
      <c r="S793" s="40"/>
      <c r="T793" s="40"/>
      <c r="U793" s="40"/>
      <c r="V793" s="40"/>
      <c r="W793" s="40"/>
      <c r="X793" s="42"/>
      <c r="Y793" s="42"/>
      <c r="AA793" s="42"/>
    </row>
    <row r="794" spans="2:27">
      <c r="B794" s="40"/>
      <c r="C794" s="40"/>
      <c r="D794" s="40"/>
      <c r="F794" s="40"/>
      <c r="G794" s="40"/>
      <c r="H794" s="40"/>
      <c r="I794" s="40"/>
      <c r="J794" s="40"/>
      <c r="K794" s="40"/>
      <c r="L794" s="40"/>
      <c r="M794" s="40"/>
      <c r="N794" s="40"/>
      <c r="O794" s="42"/>
      <c r="P794" s="42"/>
      <c r="R794" s="42"/>
      <c r="S794" s="40"/>
      <c r="T794" s="40"/>
      <c r="U794" s="40"/>
      <c r="V794" s="40"/>
      <c r="W794" s="40"/>
      <c r="X794" s="42"/>
      <c r="Y794" s="42"/>
      <c r="AA794" s="42"/>
    </row>
    <row r="795" spans="2:27">
      <c r="B795" s="40"/>
      <c r="C795" s="40"/>
      <c r="D795" s="40"/>
      <c r="F795" s="40"/>
      <c r="G795" s="40"/>
      <c r="H795" s="40"/>
      <c r="I795" s="40"/>
      <c r="J795" s="40"/>
      <c r="K795" s="40"/>
      <c r="L795" s="40"/>
      <c r="M795" s="40"/>
      <c r="N795" s="40"/>
      <c r="O795" s="42"/>
      <c r="P795" s="42"/>
      <c r="R795" s="42"/>
      <c r="S795" s="40"/>
      <c r="T795" s="40"/>
      <c r="U795" s="40"/>
      <c r="V795" s="40"/>
      <c r="W795" s="40"/>
      <c r="X795" s="42"/>
      <c r="Y795" s="42"/>
      <c r="AA795" s="42"/>
    </row>
    <row r="796" spans="2:27">
      <c r="B796" s="40"/>
      <c r="C796" s="40"/>
      <c r="D796" s="40"/>
      <c r="F796" s="40"/>
      <c r="G796" s="40"/>
      <c r="H796" s="40"/>
      <c r="I796" s="40"/>
      <c r="J796" s="40"/>
      <c r="K796" s="40"/>
      <c r="L796" s="40"/>
      <c r="M796" s="40"/>
      <c r="N796" s="40"/>
      <c r="O796" s="42"/>
      <c r="P796" s="42"/>
      <c r="R796" s="42"/>
      <c r="S796" s="40"/>
      <c r="T796" s="40"/>
      <c r="U796" s="40"/>
      <c r="V796" s="40"/>
      <c r="W796" s="40"/>
      <c r="X796" s="42"/>
      <c r="Y796" s="42"/>
      <c r="AA796" s="42"/>
    </row>
    <row r="797" spans="2:27">
      <c r="B797" s="40"/>
      <c r="C797" s="40"/>
      <c r="D797" s="40"/>
      <c r="F797" s="40"/>
      <c r="G797" s="40"/>
      <c r="H797" s="40"/>
      <c r="I797" s="40"/>
      <c r="J797" s="40"/>
      <c r="K797" s="40"/>
      <c r="L797" s="40"/>
      <c r="M797" s="40"/>
      <c r="N797" s="40"/>
      <c r="O797" s="42"/>
      <c r="P797" s="42"/>
      <c r="R797" s="42"/>
      <c r="S797" s="40"/>
      <c r="T797" s="40"/>
      <c r="U797" s="40"/>
      <c r="V797" s="40"/>
      <c r="W797" s="40"/>
      <c r="X797" s="42"/>
      <c r="Y797" s="42"/>
      <c r="AA797" s="42"/>
    </row>
    <row r="798" spans="2:27">
      <c r="B798" s="40"/>
      <c r="C798" s="40"/>
      <c r="D798" s="40"/>
      <c r="F798" s="40"/>
      <c r="G798" s="40"/>
      <c r="H798" s="40"/>
      <c r="I798" s="40"/>
      <c r="J798" s="40"/>
      <c r="K798" s="40"/>
      <c r="L798" s="40"/>
      <c r="M798" s="40"/>
      <c r="N798" s="40"/>
      <c r="O798" s="42"/>
      <c r="P798" s="42"/>
      <c r="R798" s="42"/>
      <c r="S798" s="40"/>
      <c r="T798" s="40"/>
      <c r="U798" s="40"/>
      <c r="V798" s="40"/>
      <c r="W798" s="40"/>
      <c r="X798" s="42"/>
      <c r="Y798" s="42"/>
      <c r="AA798" s="42"/>
    </row>
    <row r="799" spans="2:27">
      <c r="B799" s="40"/>
      <c r="C799" s="40"/>
      <c r="D799" s="40"/>
      <c r="F799" s="40"/>
      <c r="G799" s="40"/>
      <c r="H799" s="40"/>
      <c r="I799" s="40"/>
      <c r="J799" s="40"/>
      <c r="K799" s="40"/>
      <c r="L799" s="40"/>
      <c r="M799" s="40"/>
      <c r="N799" s="40"/>
      <c r="O799" s="42"/>
      <c r="P799" s="42"/>
      <c r="R799" s="42"/>
      <c r="S799" s="40"/>
      <c r="T799" s="40"/>
      <c r="U799" s="40"/>
      <c r="V799" s="40"/>
      <c r="W799" s="40"/>
      <c r="X799" s="42"/>
      <c r="Y799" s="42"/>
      <c r="AA799" s="42"/>
    </row>
    <row r="800" spans="2:27">
      <c r="B800" s="40"/>
      <c r="C800" s="40"/>
      <c r="D800" s="40"/>
      <c r="F800" s="40"/>
      <c r="G800" s="40"/>
      <c r="H800" s="40"/>
      <c r="I800" s="40"/>
      <c r="J800" s="40"/>
      <c r="K800" s="40"/>
      <c r="L800" s="40"/>
      <c r="M800" s="40"/>
      <c r="N800" s="40"/>
      <c r="O800" s="42"/>
      <c r="P800" s="42"/>
      <c r="R800" s="42"/>
      <c r="S800" s="40"/>
      <c r="T800" s="40"/>
      <c r="U800" s="40"/>
      <c r="V800" s="40"/>
      <c r="W800" s="40"/>
      <c r="X800" s="42"/>
      <c r="Y800" s="42"/>
      <c r="AA800" s="42"/>
    </row>
    <row r="801" spans="2:27">
      <c r="B801" s="40"/>
      <c r="C801" s="40"/>
      <c r="D801" s="40"/>
      <c r="F801" s="40"/>
      <c r="G801" s="40"/>
      <c r="H801" s="40"/>
      <c r="I801" s="40"/>
      <c r="J801" s="40"/>
      <c r="K801" s="40"/>
      <c r="L801" s="40"/>
      <c r="M801" s="40"/>
      <c r="N801" s="40"/>
      <c r="O801" s="42"/>
      <c r="P801" s="42"/>
      <c r="R801" s="42"/>
      <c r="S801" s="40"/>
      <c r="T801" s="40"/>
      <c r="U801" s="40"/>
      <c r="V801" s="40"/>
      <c r="W801" s="40"/>
      <c r="X801" s="42"/>
      <c r="Y801" s="42"/>
      <c r="AA801" s="42"/>
    </row>
    <row r="802" spans="2:27">
      <c r="B802" s="40"/>
      <c r="C802" s="40"/>
      <c r="D802" s="40"/>
      <c r="F802" s="40"/>
      <c r="G802" s="40"/>
      <c r="H802" s="40"/>
      <c r="I802" s="40"/>
      <c r="J802" s="40"/>
      <c r="K802" s="40"/>
      <c r="L802" s="40"/>
      <c r="M802" s="40"/>
      <c r="N802" s="40"/>
      <c r="O802" s="42"/>
      <c r="P802" s="42"/>
      <c r="R802" s="42"/>
      <c r="S802" s="40"/>
      <c r="T802" s="40"/>
      <c r="U802" s="40"/>
      <c r="V802" s="40"/>
      <c r="W802" s="40"/>
      <c r="X802" s="42"/>
      <c r="Y802" s="42"/>
      <c r="AA802" s="42"/>
    </row>
    <row r="803" spans="2:27">
      <c r="B803" s="40"/>
      <c r="C803" s="40"/>
      <c r="D803" s="40"/>
      <c r="F803" s="40"/>
      <c r="G803" s="40"/>
      <c r="H803" s="40"/>
      <c r="I803" s="40"/>
      <c r="J803" s="40"/>
      <c r="K803" s="40"/>
      <c r="L803" s="40"/>
      <c r="M803" s="40"/>
      <c r="N803" s="40"/>
      <c r="O803" s="42"/>
      <c r="P803" s="42"/>
      <c r="R803" s="42"/>
      <c r="S803" s="40"/>
      <c r="T803" s="40"/>
      <c r="U803" s="40"/>
      <c r="V803" s="40"/>
      <c r="W803" s="40"/>
      <c r="X803" s="42"/>
      <c r="Y803" s="42"/>
      <c r="AA803" s="42"/>
    </row>
    <row r="804" spans="2:27">
      <c r="B804" s="40"/>
      <c r="C804" s="40"/>
      <c r="D804" s="40"/>
      <c r="F804" s="40"/>
      <c r="G804" s="40"/>
      <c r="H804" s="40"/>
      <c r="I804" s="40"/>
      <c r="J804" s="40"/>
      <c r="K804" s="40"/>
      <c r="L804" s="40"/>
      <c r="M804" s="40"/>
      <c r="N804" s="40"/>
      <c r="O804" s="42"/>
      <c r="P804" s="42"/>
      <c r="R804" s="42"/>
      <c r="S804" s="40"/>
      <c r="T804" s="40"/>
      <c r="U804" s="40"/>
      <c r="V804" s="40"/>
      <c r="W804" s="40"/>
      <c r="X804" s="42"/>
      <c r="Y804" s="42"/>
      <c r="AA804" s="42"/>
    </row>
    <row r="805" spans="2:27">
      <c r="B805" s="40"/>
      <c r="C805" s="40"/>
      <c r="D805" s="40"/>
      <c r="F805" s="40"/>
      <c r="G805" s="40"/>
      <c r="H805" s="40"/>
      <c r="I805" s="40"/>
      <c r="J805" s="40"/>
      <c r="K805" s="40"/>
      <c r="L805" s="40"/>
      <c r="M805" s="40"/>
      <c r="N805" s="40"/>
      <c r="O805" s="42"/>
      <c r="P805" s="42"/>
      <c r="R805" s="42"/>
      <c r="S805" s="40"/>
      <c r="T805" s="40"/>
      <c r="U805" s="40"/>
      <c r="V805" s="40"/>
      <c r="W805" s="40"/>
      <c r="X805" s="42"/>
      <c r="Y805" s="42"/>
      <c r="AA805" s="42"/>
    </row>
    <row r="806" spans="2:27">
      <c r="B806" s="40"/>
      <c r="C806" s="40"/>
      <c r="D806" s="40"/>
      <c r="F806" s="40"/>
      <c r="G806" s="40"/>
      <c r="H806" s="40"/>
      <c r="I806" s="40"/>
      <c r="J806" s="40"/>
      <c r="K806" s="40"/>
      <c r="L806" s="40"/>
      <c r="M806" s="40"/>
      <c r="N806" s="40"/>
      <c r="O806" s="42"/>
      <c r="P806" s="42"/>
      <c r="R806" s="42"/>
      <c r="S806" s="40"/>
      <c r="T806" s="40"/>
      <c r="U806" s="40"/>
      <c r="V806" s="40"/>
      <c r="W806" s="40"/>
      <c r="X806" s="42"/>
      <c r="Y806" s="42"/>
      <c r="AA806" s="42"/>
    </row>
    <row r="807" spans="2:27">
      <c r="B807" s="40"/>
      <c r="C807" s="40"/>
      <c r="D807" s="40"/>
      <c r="F807" s="40"/>
      <c r="G807" s="40"/>
      <c r="H807" s="40"/>
      <c r="I807" s="40"/>
      <c r="J807" s="40"/>
      <c r="K807" s="40"/>
      <c r="L807" s="40"/>
      <c r="M807" s="40"/>
      <c r="N807" s="40"/>
      <c r="O807" s="42"/>
      <c r="P807" s="42"/>
      <c r="R807" s="42"/>
      <c r="S807" s="40"/>
      <c r="T807" s="40"/>
      <c r="U807" s="40"/>
      <c r="V807" s="40"/>
      <c r="W807" s="40"/>
      <c r="X807" s="42"/>
      <c r="Y807" s="42"/>
      <c r="AA807" s="42"/>
    </row>
    <row r="808" spans="2:27">
      <c r="B808" s="40"/>
      <c r="C808" s="40"/>
      <c r="D808" s="40"/>
      <c r="F808" s="40"/>
      <c r="G808" s="40"/>
      <c r="H808" s="40"/>
      <c r="I808" s="40"/>
      <c r="J808" s="40"/>
      <c r="K808" s="40"/>
      <c r="L808" s="40"/>
      <c r="M808" s="40"/>
      <c r="N808" s="40"/>
      <c r="O808" s="42"/>
      <c r="P808" s="42"/>
      <c r="R808" s="42"/>
      <c r="S808" s="40"/>
      <c r="T808" s="40"/>
      <c r="U808" s="40"/>
      <c r="V808" s="40"/>
      <c r="W808" s="40"/>
      <c r="X808" s="42"/>
      <c r="Y808" s="42"/>
      <c r="AA808" s="42"/>
    </row>
    <row r="809" spans="2:27">
      <c r="B809" s="40"/>
      <c r="C809" s="40"/>
      <c r="D809" s="40"/>
      <c r="F809" s="40"/>
      <c r="G809" s="40"/>
      <c r="H809" s="40"/>
      <c r="I809" s="40"/>
      <c r="J809" s="40"/>
      <c r="K809" s="40"/>
      <c r="L809" s="40"/>
      <c r="M809" s="40"/>
      <c r="N809" s="40"/>
      <c r="O809" s="42"/>
      <c r="P809" s="42"/>
      <c r="R809" s="42"/>
      <c r="S809" s="40"/>
      <c r="T809" s="40"/>
      <c r="U809" s="40"/>
      <c r="V809" s="40"/>
      <c r="W809" s="40"/>
      <c r="X809" s="42"/>
      <c r="Y809" s="42"/>
      <c r="AA809" s="42"/>
    </row>
    <row r="810" spans="2:27">
      <c r="B810" s="40"/>
      <c r="C810" s="40"/>
      <c r="D810" s="40"/>
      <c r="F810" s="40"/>
      <c r="G810" s="40"/>
      <c r="H810" s="40"/>
      <c r="I810" s="40"/>
      <c r="J810" s="40"/>
      <c r="K810" s="40"/>
      <c r="L810" s="40"/>
      <c r="M810" s="40"/>
      <c r="N810" s="40"/>
      <c r="O810" s="42"/>
      <c r="P810" s="42"/>
      <c r="R810" s="42"/>
      <c r="S810" s="40"/>
      <c r="T810" s="40"/>
      <c r="U810" s="40"/>
      <c r="V810" s="40"/>
      <c r="W810" s="40"/>
      <c r="X810" s="42"/>
      <c r="Y810" s="42"/>
      <c r="AA810" s="42"/>
    </row>
    <row r="811" spans="2:27">
      <c r="B811" s="40"/>
      <c r="C811" s="40"/>
      <c r="D811" s="40"/>
      <c r="F811" s="40"/>
      <c r="G811" s="40"/>
      <c r="H811" s="40"/>
      <c r="I811" s="40"/>
      <c r="J811" s="40"/>
      <c r="K811" s="40"/>
      <c r="L811" s="40"/>
      <c r="M811" s="40"/>
      <c r="N811" s="40"/>
      <c r="O811" s="42"/>
      <c r="P811" s="42"/>
      <c r="R811" s="42"/>
      <c r="S811" s="40"/>
      <c r="T811" s="40"/>
      <c r="U811" s="40"/>
      <c r="V811" s="40"/>
      <c r="W811" s="40"/>
      <c r="X811" s="42"/>
      <c r="Y811" s="42"/>
      <c r="AA811" s="42"/>
    </row>
    <row r="812" spans="2:27">
      <c r="B812" s="40"/>
      <c r="C812" s="40"/>
      <c r="D812" s="40"/>
      <c r="F812" s="40"/>
      <c r="G812" s="40"/>
      <c r="H812" s="40"/>
      <c r="I812" s="40"/>
      <c r="J812" s="40"/>
      <c r="K812" s="40"/>
      <c r="L812" s="40"/>
      <c r="M812" s="40"/>
      <c r="N812" s="40"/>
      <c r="O812" s="42"/>
      <c r="P812" s="42"/>
      <c r="R812" s="42"/>
      <c r="S812" s="40"/>
      <c r="T812" s="40"/>
      <c r="U812" s="40"/>
      <c r="V812" s="40"/>
      <c r="W812" s="40"/>
      <c r="X812" s="42"/>
      <c r="Y812" s="42"/>
      <c r="AA812" s="42"/>
    </row>
    <row r="813" spans="2:27">
      <c r="B813" s="40"/>
      <c r="C813" s="40"/>
      <c r="D813" s="40"/>
      <c r="F813" s="40"/>
      <c r="G813" s="40"/>
      <c r="H813" s="40"/>
      <c r="I813" s="40"/>
      <c r="J813" s="40"/>
      <c r="K813" s="40"/>
      <c r="L813" s="40"/>
      <c r="M813" s="40"/>
      <c r="N813" s="40"/>
      <c r="O813" s="42"/>
      <c r="P813" s="42"/>
      <c r="R813" s="42"/>
      <c r="S813" s="40"/>
      <c r="T813" s="40"/>
      <c r="U813" s="40"/>
      <c r="V813" s="40"/>
      <c r="W813" s="40"/>
      <c r="X813" s="42"/>
      <c r="Y813" s="42"/>
      <c r="AA813" s="42"/>
    </row>
    <row r="814" spans="2:27">
      <c r="B814" s="40"/>
      <c r="C814" s="40"/>
      <c r="D814" s="40"/>
      <c r="F814" s="40"/>
      <c r="G814" s="40"/>
      <c r="H814" s="40"/>
      <c r="I814" s="40"/>
      <c r="J814" s="40"/>
      <c r="K814" s="40"/>
      <c r="L814" s="40"/>
      <c r="M814" s="40"/>
      <c r="N814" s="40"/>
      <c r="O814" s="42"/>
      <c r="P814" s="42"/>
      <c r="R814" s="42"/>
      <c r="S814" s="40"/>
      <c r="T814" s="40"/>
      <c r="U814" s="40"/>
      <c r="V814" s="40"/>
      <c r="W814" s="40"/>
      <c r="X814" s="42"/>
      <c r="Y814" s="42"/>
      <c r="AA814" s="42"/>
    </row>
    <row r="815" spans="2:27">
      <c r="B815" s="40"/>
      <c r="C815" s="40"/>
      <c r="D815" s="40"/>
      <c r="F815" s="40"/>
      <c r="G815" s="40"/>
      <c r="H815" s="40"/>
      <c r="I815" s="40"/>
      <c r="J815" s="40"/>
      <c r="K815" s="40"/>
      <c r="L815" s="40"/>
      <c r="M815" s="40"/>
      <c r="N815" s="40"/>
      <c r="O815" s="42"/>
      <c r="P815" s="42"/>
      <c r="R815" s="42"/>
      <c r="S815" s="40"/>
      <c r="T815" s="40"/>
      <c r="U815" s="40"/>
      <c r="V815" s="40"/>
      <c r="W815" s="40"/>
      <c r="X815" s="42"/>
      <c r="Y815" s="42"/>
      <c r="AA815" s="42"/>
    </row>
    <row r="816" spans="2:27">
      <c r="B816" s="40"/>
      <c r="C816" s="40"/>
      <c r="D816" s="40"/>
      <c r="F816" s="40"/>
      <c r="G816" s="40"/>
      <c r="H816" s="40"/>
      <c r="I816" s="40"/>
      <c r="J816" s="40"/>
      <c r="K816" s="40"/>
      <c r="L816" s="40"/>
      <c r="M816" s="40"/>
      <c r="N816" s="40"/>
      <c r="O816" s="42"/>
      <c r="P816" s="42"/>
      <c r="R816" s="42"/>
      <c r="S816" s="40"/>
      <c r="T816" s="40"/>
      <c r="U816" s="40"/>
      <c r="V816" s="40"/>
      <c r="W816" s="40"/>
      <c r="X816" s="42"/>
      <c r="Y816" s="42"/>
      <c r="AA816" s="42"/>
    </row>
    <row r="817" spans="2:27">
      <c r="B817" s="40"/>
      <c r="C817" s="40"/>
      <c r="D817" s="40"/>
      <c r="F817" s="40"/>
      <c r="G817" s="40"/>
      <c r="H817" s="40"/>
      <c r="I817" s="40"/>
      <c r="J817" s="40"/>
      <c r="K817" s="40"/>
      <c r="L817" s="40"/>
      <c r="M817" s="40"/>
      <c r="N817" s="40"/>
      <c r="O817" s="42"/>
      <c r="P817" s="42"/>
      <c r="R817" s="42"/>
      <c r="S817" s="40"/>
      <c r="T817" s="40"/>
      <c r="U817" s="40"/>
      <c r="V817" s="40"/>
      <c r="W817" s="40"/>
      <c r="X817" s="42"/>
      <c r="Y817" s="42"/>
      <c r="AA817" s="42"/>
    </row>
    <row r="818" spans="2:27">
      <c r="B818" s="40"/>
      <c r="C818" s="40"/>
      <c r="D818" s="40"/>
      <c r="F818" s="40"/>
      <c r="G818" s="40"/>
      <c r="H818" s="40"/>
      <c r="I818" s="40"/>
      <c r="J818" s="40"/>
      <c r="K818" s="40"/>
      <c r="L818" s="40"/>
      <c r="M818" s="40"/>
      <c r="N818" s="40"/>
      <c r="O818" s="42"/>
      <c r="P818" s="42"/>
      <c r="R818" s="42"/>
      <c r="S818" s="40"/>
      <c r="T818" s="40"/>
      <c r="U818" s="40"/>
      <c r="V818" s="40"/>
      <c r="W818" s="40"/>
      <c r="X818" s="42"/>
      <c r="Y818" s="42"/>
      <c r="AA818" s="42"/>
    </row>
    <row r="819" spans="2:27">
      <c r="B819" s="40"/>
      <c r="C819" s="40"/>
      <c r="D819" s="40"/>
      <c r="F819" s="40"/>
      <c r="G819" s="40"/>
      <c r="H819" s="40"/>
      <c r="I819" s="40"/>
      <c r="J819" s="40"/>
      <c r="K819" s="40"/>
      <c r="L819" s="40"/>
      <c r="M819" s="40"/>
      <c r="N819" s="40"/>
      <c r="O819" s="42"/>
      <c r="P819" s="42"/>
      <c r="R819" s="42"/>
      <c r="S819" s="40"/>
      <c r="T819" s="40"/>
      <c r="U819" s="40"/>
      <c r="V819" s="40"/>
      <c r="W819" s="40"/>
      <c r="X819" s="42"/>
      <c r="Y819" s="42"/>
      <c r="AA819" s="42"/>
    </row>
    <row r="820" spans="2:27">
      <c r="B820" s="40"/>
      <c r="C820" s="40"/>
      <c r="D820" s="40"/>
      <c r="F820" s="40"/>
      <c r="G820" s="40"/>
      <c r="H820" s="40"/>
      <c r="I820" s="40"/>
      <c r="J820" s="40"/>
      <c r="K820" s="40"/>
      <c r="L820" s="40"/>
      <c r="M820" s="40"/>
      <c r="N820" s="40"/>
      <c r="O820" s="42"/>
      <c r="P820" s="42"/>
      <c r="R820" s="42"/>
      <c r="S820" s="40"/>
      <c r="T820" s="40"/>
      <c r="U820" s="40"/>
      <c r="V820" s="40"/>
      <c r="W820" s="40"/>
      <c r="X820" s="42"/>
      <c r="Y820" s="42"/>
      <c r="AA820" s="42"/>
    </row>
    <row r="821" spans="2:27">
      <c r="B821" s="40"/>
      <c r="C821" s="40"/>
      <c r="D821" s="40"/>
      <c r="F821" s="40"/>
      <c r="G821" s="40"/>
      <c r="H821" s="40"/>
      <c r="I821" s="40"/>
      <c r="J821" s="40"/>
      <c r="K821" s="40"/>
      <c r="L821" s="40"/>
      <c r="M821" s="40"/>
      <c r="N821" s="40"/>
      <c r="O821" s="42"/>
      <c r="P821" s="42"/>
      <c r="R821" s="42"/>
      <c r="S821" s="40"/>
      <c r="T821" s="40"/>
      <c r="U821" s="40"/>
      <c r="V821" s="40"/>
      <c r="W821" s="40"/>
      <c r="X821" s="42"/>
      <c r="Y821" s="42"/>
      <c r="AA821" s="42"/>
    </row>
    <row r="822" spans="2:27">
      <c r="B822" s="40"/>
      <c r="C822" s="40"/>
      <c r="D822" s="40"/>
      <c r="F822" s="40"/>
      <c r="G822" s="40"/>
      <c r="H822" s="40"/>
      <c r="I822" s="40"/>
      <c r="J822" s="40"/>
      <c r="K822" s="40"/>
      <c r="L822" s="40"/>
      <c r="M822" s="40"/>
      <c r="N822" s="40"/>
      <c r="O822" s="42"/>
      <c r="P822" s="42"/>
      <c r="R822" s="42"/>
      <c r="S822" s="40"/>
      <c r="T822" s="40"/>
      <c r="U822" s="40"/>
      <c r="V822" s="40"/>
      <c r="W822" s="40"/>
      <c r="X822" s="42"/>
      <c r="Y822" s="42"/>
    </row>
    <row r="823" spans="2:27">
      <c r="B823" s="40"/>
      <c r="C823" s="40"/>
      <c r="D823" s="40"/>
      <c r="F823" s="40"/>
      <c r="G823" s="40"/>
      <c r="H823" s="40"/>
      <c r="I823" s="40"/>
      <c r="J823" s="40"/>
      <c r="K823" s="40"/>
      <c r="L823" s="40"/>
      <c r="M823" s="40"/>
      <c r="N823" s="40"/>
      <c r="O823" s="42"/>
      <c r="P823" s="42"/>
      <c r="R823" s="42"/>
      <c r="S823" s="40"/>
      <c r="T823" s="40"/>
      <c r="U823" s="40"/>
      <c r="V823" s="40"/>
      <c r="W823" s="40"/>
      <c r="X823" s="42"/>
      <c r="Y823" s="42"/>
    </row>
    <row r="824" spans="2:27">
      <c r="B824" s="40"/>
      <c r="C824" s="40"/>
      <c r="D824" s="40"/>
      <c r="F824" s="40"/>
      <c r="G824" s="40"/>
      <c r="H824" s="40"/>
      <c r="I824" s="40"/>
      <c r="J824" s="40"/>
      <c r="K824" s="40"/>
      <c r="L824" s="40"/>
      <c r="M824" s="40"/>
      <c r="N824" s="40"/>
      <c r="O824" s="42"/>
      <c r="P824" s="42"/>
      <c r="R824" s="42"/>
      <c r="S824" s="40"/>
      <c r="T824" s="40"/>
      <c r="U824" s="40"/>
      <c r="V824" s="40"/>
      <c r="W824" s="40"/>
      <c r="X824" s="42"/>
      <c r="Y824" s="42"/>
    </row>
  </sheetData>
  <sheetProtection password="CA4D" sheet="1" objects="1" scenarios="1"/>
  <mergeCells count="36">
    <mergeCell ref="C245:C274"/>
    <mergeCell ref="B246:B263"/>
    <mergeCell ref="B265:B274"/>
    <mergeCell ref="C336:C366"/>
    <mergeCell ref="B337:B352"/>
    <mergeCell ref="B354:B366"/>
    <mergeCell ref="C275:C305"/>
    <mergeCell ref="B276:B294"/>
    <mergeCell ref="B296:B305"/>
    <mergeCell ref="C306:C335"/>
    <mergeCell ref="B307:B325"/>
    <mergeCell ref="B327:B335"/>
    <mergeCell ref="C183:C213"/>
    <mergeCell ref="B184:B201"/>
    <mergeCell ref="B203:B213"/>
    <mergeCell ref="C214:C244"/>
    <mergeCell ref="B215:B232"/>
    <mergeCell ref="B234:B244"/>
    <mergeCell ref="C122:C152"/>
    <mergeCell ref="B123:B139"/>
    <mergeCell ref="B141:B152"/>
    <mergeCell ref="C153:C182"/>
    <mergeCell ref="B154:B170"/>
    <mergeCell ref="B172:B182"/>
    <mergeCell ref="C61:C91"/>
    <mergeCell ref="B62:B76"/>
    <mergeCell ref="B78:B91"/>
    <mergeCell ref="C92:C121"/>
    <mergeCell ref="B93:B108"/>
    <mergeCell ref="B110:B121"/>
    <mergeCell ref="C2:C32"/>
    <mergeCell ref="B3:B15"/>
    <mergeCell ref="B17:B32"/>
    <mergeCell ref="C33:C60"/>
    <mergeCell ref="B34:B46"/>
    <mergeCell ref="B48:B60"/>
  </mergeCells>
  <conditionalFormatting sqref="E2:E373">
    <cfRule type="expression" priority="1">
      <formula>$AC$7</formula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E2:E373">
      <formula1>$AC$7:$AC$8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90"/>
  <sheetViews>
    <sheetView topLeftCell="A2" workbookViewId="0">
      <selection activeCell="F12" sqref="F12"/>
    </sheetView>
  </sheetViews>
  <sheetFormatPr baseColWidth="10" defaultRowHeight="15"/>
  <cols>
    <col min="1" max="1" width="29.85546875" customWidth="1"/>
    <col min="2" max="2" width="11.28515625" customWidth="1"/>
    <col min="3" max="3" width="9.85546875" bestFit="1" customWidth="1"/>
    <col min="4" max="4" width="14.140625" bestFit="1" customWidth="1"/>
    <col min="5" max="5" width="10.7109375" bestFit="1" customWidth="1"/>
    <col min="6" max="6" width="17.85546875" bestFit="1" customWidth="1"/>
    <col min="7" max="7" width="10.7109375" bestFit="1" customWidth="1"/>
    <col min="8" max="14" width="9.85546875" bestFit="1" customWidth="1"/>
  </cols>
  <sheetData>
    <row r="1" spans="1:14" ht="15.75">
      <c r="A1" s="232" t="s">
        <v>53</v>
      </c>
      <c r="B1" s="232"/>
      <c r="C1" s="232"/>
      <c r="D1" s="232"/>
      <c r="E1" s="121"/>
      <c r="F1" s="121"/>
      <c r="G1" s="121"/>
      <c r="H1" s="122"/>
      <c r="I1" s="122"/>
      <c r="J1" s="121"/>
      <c r="K1" s="121"/>
      <c r="L1" s="121"/>
      <c r="M1" s="121"/>
      <c r="N1" s="121"/>
    </row>
    <row r="2" spans="1:14" ht="15.75">
      <c r="A2" s="233" t="s">
        <v>85</v>
      </c>
      <c r="B2" s="233"/>
      <c r="C2" s="233"/>
      <c r="D2" s="233"/>
      <c r="E2" s="233"/>
      <c r="F2" s="233"/>
      <c r="G2" s="233"/>
      <c r="H2" s="233"/>
      <c r="I2" s="233"/>
      <c r="J2" s="121"/>
      <c r="K2" s="121"/>
      <c r="L2" s="121"/>
      <c r="M2" s="121"/>
      <c r="N2" s="121"/>
    </row>
    <row r="3" spans="1:14" ht="15.75">
      <c r="A3" s="234" t="s">
        <v>54</v>
      </c>
      <c r="B3" s="234"/>
      <c r="C3" s="235"/>
      <c r="D3" s="236" t="s">
        <v>55</v>
      </c>
      <c r="E3" s="237"/>
      <c r="F3" s="238">
        <f>'Année 2019'!A4</f>
        <v>0</v>
      </c>
      <c r="G3" s="239"/>
      <c r="H3" s="240"/>
      <c r="J3" s="121"/>
      <c r="K3" s="121"/>
      <c r="L3" s="121"/>
      <c r="M3" s="121"/>
      <c r="N3" s="121"/>
    </row>
    <row r="4" spans="1:14" ht="15.75">
      <c r="A4" s="121"/>
      <c r="B4" s="121"/>
      <c r="C4" s="121"/>
      <c r="D4" s="236" t="s">
        <v>56</v>
      </c>
      <c r="E4" s="237"/>
      <c r="F4" s="238" t="str">
        <f>'Année 2021'!A8</f>
        <v xml:space="preserve">                                      /</v>
      </c>
      <c r="G4" s="239"/>
      <c r="H4" s="240"/>
      <c r="I4" s="121"/>
      <c r="J4" s="121"/>
      <c r="K4" s="121"/>
      <c r="L4" s="121"/>
      <c r="M4" s="121"/>
      <c r="N4" s="121"/>
    </row>
    <row r="5" spans="1:14" ht="15.75">
      <c r="A5" s="123" t="s">
        <v>57</v>
      </c>
      <c r="B5" s="123"/>
      <c r="C5" s="123"/>
      <c r="D5" s="123" t="s">
        <v>58</v>
      </c>
      <c r="E5" s="123"/>
      <c r="F5" s="123" t="s">
        <v>59</v>
      </c>
      <c r="G5" s="123"/>
      <c r="H5" s="123"/>
      <c r="I5" s="123"/>
      <c r="J5" s="123"/>
      <c r="K5" s="121"/>
      <c r="L5" s="121"/>
      <c r="M5" s="121"/>
      <c r="N5" s="121"/>
    </row>
    <row r="6" spans="1:14" ht="15.75">
      <c r="A6" s="121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spans="1:14" ht="15.75">
      <c r="A7" s="123" t="s">
        <v>54</v>
      </c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</row>
    <row r="8" spans="1:14" ht="15.75">
      <c r="A8" s="121"/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</row>
    <row r="9" spans="1:14" ht="15.75">
      <c r="A9" s="124" t="s">
        <v>60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</row>
    <row r="10" spans="1:14" ht="15.75">
      <c r="A10" s="121"/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</row>
    <row r="11" spans="1:14" ht="15.75">
      <c r="A11" s="280" t="s">
        <v>61</v>
      </c>
      <c r="B11" s="280"/>
      <c r="C11" s="164">
        <v>43466</v>
      </c>
      <c r="D11" s="164">
        <v>43497</v>
      </c>
      <c r="E11" s="164">
        <v>43525</v>
      </c>
      <c r="F11" s="164">
        <v>43556</v>
      </c>
      <c r="G11" s="164">
        <v>43586</v>
      </c>
      <c r="H11" s="164">
        <v>43617</v>
      </c>
      <c r="I11" s="164">
        <v>43647</v>
      </c>
      <c r="J11" s="164">
        <v>43678</v>
      </c>
      <c r="K11" s="164">
        <v>43709</v>
      </c>
      <c r="L11" s="164">
        <v>43739</v>
      </c>
      <c r="M11" s="164">
        <v>43770</v>
      </c>
      <c r="N11" s="164">
        <v>43800</v>
      </c>
    </row>
    <row r="12" spans="1:14" ht="15.75">
      <c r="A12" s="281" t="s">
        <v>62</v>
      </c>
      <c r="B12" s="281"/>
      <c r="C12" s="210"/>
      <c r="D12" s="210"/>
      <c r="E12" s="210"/>
      <c r="F12" s="210"/>
      <c r="G12" s="210"/>
      <c r="H12" s="210"/>
      <c r="I12" s="211"/>
      <c r="J12" s="211"/>
      <c r="K12" s="211"/>
      <c r="L12" s="211"/>
      <c r="M12" s="211"/>
      <c r="N12" s="211"/>
    </row>
    <row r="13" spans="1:14" ht="15.75" hidden="1">
      <c r="A13" s="167" t="s">
        <v>63</v>
      </c>
      <c r="B13" s="167"/>
      <c r="C13" s="165">
        <f>SUM('Année 2021'!R2:R32)</f>
        <v>8.3749999999999982</v>
      </c>
      <c r="D13" s="165">
        <f>SUM('Année 2021'!R33:R60)</f>
        <v>8.4166666666666643</v>
      </c>
      <c r="E13" s="165">
        <f>SUM('Année 2021'!R61:R91)</f>
        <v>9.2083333333333321</v>
      </c>
      <c r="F13" s="165">
        <f>SUM('Année 2021'!R92:R121)</f>
        <v>7.8749999999999982</v>
      </c>
      <c r="G13" s="165">
        <f>SUM('Année 2021'!R122:R152)</f>
        <v>7.4166666666666643</v>
      </c>
      <c r="H13" s="165">
        <f>SUM('Année 2021'!R153:R182)</f>
        <v>8.7916666666666661</v>
      </c>
      <c r="I13" s="166">
        <f>SUM('Année 2021'!R183:R213)</f>
        <v>8.9166666666666661</v>
      </c>
      <c r="J13" s="166">
        <f>SUM('Année 2021'!R214:R244)</f>
        <v>8.8333333333333321</v>
      </c>
      <c r="K13" s="166">
        <f>SUM('Année 2021'!R245:R274)</f>
        <v>8.4166666666666643</v>
      </c>
      <c r="L13" s="166">
        <f>SUM('Année 2021'!R275:R305)</f>
        <v>8.2916666666666643</v>
      </c>
      <c r="M13" s="166">
        <f>SUM('Année 2021'!R306:R335)</f>
        <v>7.5416666666666652</v>
      </c>
      <c r="N13" s="166">
        <f>SUM('Année 2021'!R336:R366)</f>
        <v>8.9791666666666661</v>
      </c>
    </row>
    <row r="14" spans="1:14" ht="15.75">
      <c r="A14" s="282" t="s">
        <v>63</v>
      </c>
      <c r="B14" s="283"/>
      <c r="C14" s="168">
        <f>C13*24</f>
        <v>200.99999999999994</v>
      </c>
      <c r="D14" s="168">
        <f t="shared" ref="D14:N14" si="0">D13*24</f>
        <v>201.99999999999994</v>
      </c>
      <c r="E14" s="168">
        <f t="shared" si="0"/>
        <v>220.99999999999997</v>
      </c>
      <c r="F14" s="168">
        <f t="shared" si="0"/>
        <v>188.99999999999994</v>
      </c>
      <c r="G14" s="168">
        <f t="shared" si="0"/>
        <v>177.99999999999994</v>
      </c>
      <c r="H14" s="168">
        <f t="shared" si="0"/>
        <v>211</v>
      </c>
      <c r="I14" s="168">
        <f t="shared" si="0"/>
        <v>214</v>
      </c>
      <c r="J14" s="168">
        <f t="shared" si="0"/>
        <v>211.99999999999997</v>
      </c>
      <c r="K14" s="168">
        <f t="shared" si="0"/>
        <v>201.99999999999994</v>
      </c>
      <c r="L14" s="168">
        <f t="shared" si="0"/>
        <v>198.99999999999994</v>
      </c>
      <c r="M14" s="168">
        <f t="shared" si="0"/>
        <v>180.99999999999997</v>
      </c>
      <c r="N14" s="168">
        <f t="shared" si="0"/>
        <v>215.5</v>
      </c>
    </row>
    <row r="15" spans="1:14" ht="15.75">
      <c r="A15" s="284" t="s">
        <v>64</v>
      </c>
      <c r="B15" s="285"/>
      <c r="C15" s="169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</row>
    <row r="16" spans="1:14" ht="15.75">
      <c r="A16" s="171"/>
      <c r="B16" s="171"/>
      <c r="C16" s="171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</row>
    <row r="17" spans="1:14" ht="15.75">
      <c r="A17" s="172" t="s">
        <v>65</v>
      </c>
      <c r="B17" s="172"/>
      <c r="C17" s="173"/>
      <c r="D17" s="173"/>
      <c r="E17" s="129">
        <f>SUMPRODUCT((C14:N14&gt;=36)*(C14:N14&lt;=72)*(C14:N14&lt;&gt;""))</f>
        <v>0</v>
      </c>
      <c r="F17" s="173" t="s">
        <v>66</v>
      </c>
      <c r="G17" s="130">
        <f>E17*40</f>
        <v>0</v>
      </c>
      <c r="H17" s="278" t="s">
        <v>67</v>
      </c>
      <c r="I17" s="279"/>
      <c r="J17" s="171"/>
      <c r="K17" s="171"/>
      <c r="L17" s="171"/>
      <c r="M17" s="171"/>
      <c r="N17" s="171"/>
    </row>
    <row r="18" spans="1:14" ht="15.75">
      <c r="A18" s="174"/>
      <c r="B18" s="174"/>
      <c r="C18" s="171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</row>
    <row r="19" spans="1:14" ht="15.75">
      <c r="A19" s="175" t="s">
        <v>68</v>
      </c>
      <c r="B19" s="175"/>
      <c r="C19" s="176"/>
      <c r="D19" s="176"/>
      <c r="E19" s="129">
        <f>SUMPRODUCT((C14:N14&gt;72)*(C14:N14&lt;=180)*(C14:N14&lt;&gt;""))</f>
        <v>1</v>
      </c>
      <c r="F19" s="176" t="s">
        <v>69</v>
      </c>
      <c r="G19" s="130">
        <f>E19*120</f>
        <v>120</v>
      </c>
      <c r="H19" s="278" t="s">
        <v>70</v>
      </c>
      <c r="I19" s="279"/>
      <c r="J19" s="171"/>
      <c r="K19" s="171"/>
      <c r="L19" s="171"/>
      <c r="M19" s="171"/>
      <c r="N19" s="171"/>
    </row>
    <row r="20" spans="1:14" ht="15.75">
      <c r="A20" s="174"/>
      <c r="B20" s="174"/>
      <c r="C20" s="171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</row>
    <row r="21" spans="1:14" ht="15.75">
      <c r="A21" s="176" t="s">
        <v>65</v>
      </c>
      <c r="B21" s="176"/>
      <c r="C21" s="176"/>
      <c r="D21" s="176"/>
      <c r="E21" s="129">
        <f>SUMPRODUCT((C14:N14&gt;180)*(C14:N14&lt;&gt;""))</f>
        <v>11</v>
      </c>
      <c r="F21" s="176" t="s">
        <v>71</v>
      </c>
      <c r="G21" s="130">
        <f>E21*240</f>
        <v>2640</v>
      </c>
      <c r="H21" s="286" t="s">
        <v>72</v>
      </c>
      <c r="I21" s="287"/>
      <c r="J21" s="171"/>
      <c r="K21" s="171"/>
      <c r="L21" s="171"/>
      <c r="M21" s="171"/>
      <c r="N21" s="171"/>
    </row>
    <row r="22" spans="1:14" ht="15.75">
      <c r="A22" s="171"/>
      <c r="B22" s="171"/>
      <c r="C22" s="171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1"/>
    </row>
    <row r="23" spans="1:14" ht="15.75">
      <c r="A23" s="171" t="s">
        <v>73</v>
      </c>
      <c r="B23" s="171"/>
      <c r="C23" s="171"/>
      <c r="D23" s="171"/>
      <c r="E23" s="134">
        <f>SUM(G17+G19+G21)</f>
        <v>2760</v>
      </c>
      <c r="F23" s="171"/>
      <c r="G23" s="177"/>
      <c r="H23" s="171"/>
      <c r="I23" s="171"/>
      <c r="J23" s="171"/>
      <c r="K23" s="171"/>
      <c r="L23" s="171"/>
      <c r="M23" s="171"/>
      <c r="N23" s="171"/>
    </row>
    <row r="24" spans="1:14" ht="15.75">
      <c r="A24" s="121"/>
      <c r="B24" s="121"/>
      <c r="C24" s="121"/>
      <c r="D24" s="121"/>
      <c r="E24" s="136"/>
      <c r="F24" s="121"/>
      <c r="G24" s="135"/>
      <c r="H24" s="121"/>
      <c r="I24" s="121"/>
      <c r="J24" s="121"/>
      <c r="K24" s="121"/>
      <c r="L24" s="121"/>
      <c r="M24" s="121"/>
      <c r="N24" s="121"/>
    </row>
    <row r="25" spans="1:14" ht="15.75">
      <c r="A25" s="121"/>
      <c r="B25" s="121"/>
      <c r="C25" s="121"/>
      <c r="D25" s="121"/>
      <c r="E25" s="136"/>
      <c r="F25" s="121"/>
      <c r="G25" s="135"/>
      <c r="H25" s="121"/>
      <c r="I25" s="121"/>
      <c r="J25" s="121"/>
      <c r="K25" s="121"/>
      <c r="L25" s="121"/>
      <c r="M25" s="121"/>
      <c r="N25" s="121"/>
    </row>
    <row r="26" spans="1:14" ht="15.75">
      <c r="A26" s="121"/>
      <c r="B26" s="121"/>
      <c r="C26" s="121"/>
      <c r="D26" s="121"/>
      <c r="E26" s="136"/>
      <c r="F26" s="121"/>
      <c r="G26" s="135"/>
      <c r="H26" s="121"/>
      <c r="I26" s="121"/>
      <c r="J26" s="121"/>
      <c r="K26" s="121"/>
      <c r="L26" s="121"/>
      <c r="M26" s="121"/>
      <c r="N26" s="121"/>
    </row>
    <row r="27" spans="1:14" ht="15.75">
      <c r="A27" s="121"/>
      <c r="B27" s="121"/>
      <c r="C27" s="121"/>
      <c r="D27" s="121"/>
      <c r="E27" s="136"/>
      <c r="F27" s="121"/>
      <c r="G27" s="135"/>
      <c r="H27" s="121"/>
      <c r="I27" s="121"/>
      <c r="J27" s="121"/>
      <c r="K27" s="121"/>
      <c r="L27" s="121"/>
      <c r="M27" s="121"/>
      <c r="N27" s="121"/>
    </row>
    <row r="28" spans="1:14" ht="15.75">
      <c r="A28" s="121"/>
      <c r="B28" s="121"/>
      <c r="C28" s="121"/>
      <c r="D28" s="121"/>
      <c r="E28" s="136"/>
      <c r="F28" s="121"/>
      <c r="G28" s="135"/>
      <c r="H28" s="121"/>
      <c r="I28" s="121"/>
      <c r="J28" s="121"/>
      <c r="K28" s="121"/>
      <c r="L28" s="121"/>
      <c r="M28" s="121"/>
      <c r="N28" s="121"/>
    </row>
    <row r="29" spans="1:14" ht="15.75">
      <c r="A29" s="121"/>
      <c r="B29" s="121"/>
      <c r="C29" s="121"/>
      <c r="D29" s="121"/>
      <c r="E29" s="136"/>
      <c r="F29" s="121"/>
      <c r="G29" s="135"/>
      <c r="H29" s="121"/>
      <c r="I29" s="121"/>
      <c r="J29" s="121"/>
      <c r="K29" s="121"/>
      <c r="L29" s="121"/>
      <c r="M29" s="121"/>
      <c r="N29" s="121"/>
    </row>
    <row r="30" spans="1:14" ht="15.75">
      <c r="A30" s="121"/>
      <c r="B30" s="121"/>
      <c r="C30" s="121"/>
      <c r="D30" s="121"/>
      <c r="E30" s="136"/>
      <c r="F30" s="121"/>
      <c r="G30" s="135"/>
      <c r="H30" s="121"/>
      <c r="I30" s="121"/>
      <c r="J30" s="121"/>
      <c r="K30" s="121"/>
      <c r="L30" s="121"/>
      <c r="M30" s="121"/>
      <c r="N30" s="121"/>
    </row>
    <row r="31" spans="1:14" ht="15.75">
      <c r="A31" s="121"/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</row>
    <row r="32" spans="1:14" ht="15.75">
      <c r="A32" s="124" t="s">
        <v>74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</row>
    <row r="33" spans="1:15" ht="15.75">
      <c r="A33" s="121"/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</row>
    <row r="34" spans="1:15" ht="15.75">
      <c r="A34" s="244" t="s">
        <v>61</v>
      </c>
      <c r="B34" s="244"/>
      <c r="C34" s="137">
        <v>43466</v>
      </c>
      <c r="D34" s="137">
        <v>43497</v>
      </c>
      <c r="E34" s="137">
        <v>43525</v>
      </c>
      <c r="F34" s="137">
        <v>43556</v>
      </c>
      <c r="G34" s="137">
        <v>43586</v>
      </c>
      <c r="H34" s="137">
        <v>43617</v>
      </c>
      <c r="I34" s="137">
        <v>43647</v>
      </c>
      <c r="J34" s="137">
        <v>43678</v>
      </c>
      <c r="K34" s="137">
        <v>43709</v>
      </c>
      <c r="L34" s="137">
        <v>43739</v>
      </c>
      <c r="M34" s="137">
        <v>43770</v>
      </c>
      <c r="N34" s="137">
        <v>43800</v>
      </c>
      <c r="O34" s="138" t="s">
        <v>75</v>
      </c>
    </row>
    <row r="35" spans="1:15" ht="15.75">
      <c r="A35" s="245" t="s">
        <v>62</v>
      </c>
      <c r="B35" s="245"/>
      <c r="C35" s="139"/>
      <c r="D35" s="139"/>
      <c r="E35" s="139"/>
      <c r="F35" s="139"/>
      <c r="G35" s="139"/>
      <c r="H35" s="139"/>
      <c r="I35" s="126"/>
      <c r="J35" s="126"/>
      <c r="K35" s="126"/>
      <c r="L35" s="126"/>
      <c r="M35" s="126"/>
      <c r="N35" s="126"/>
      <c r="O35" s="140">
        <f>SUM(C35:N35)</f>
        <v>0</v>
      </c>
    </row>
    <row r="36" spans="1:15" ht="47.25" customHeight="1">
      <c r="A36" s="253" t="s">
        <v>86</v>
      </c>
      <c r="B36" s="254"/>
      <c r="C36" s="139">
        <f>C37*24</f>
        <v>114.00000000000003</v>
      </c>
      <c r="D36" s="139">
        <f t="shared" ref="D36:N36" si="1">D37*24</f>
        <v>103.00000000000006</v>
      </c>
      <c r="E36" s="139">
        <f t="shared" si="1"/>
        <v>93.000000000000057</v>
      </c>
      <c r="F36" s="139">
        <f t="shared" si="1"/>
        <v>112.50000000000003</v>
      </c>
      <c r="G36" s="139">
        <f t="shared" si="1"/>
        <v>122.99999999999997</v>
      </c>
      <c r="H36" s="139">
        <f t="shared" si="1"/>
        <v>91.500000000000057</v>
      </c>
      <c r="I36" s="139">
        <f t="shared" si="1"/>
        <v>102.50000000000006</v>
      </c>
      <c r="J36" s="139">
        <f t="shared" si="1"/>
        <v>103.50000000000004</v>
      </c>
      <c r="K36" s="139">
        <f t="shared" si="1"/>
        <v>92.000000000000043</v>
      </c>
      <c r="L36" s="139">
        <f t="shared" si="1"/>
        <v>114</v>
      </c>
      <c r="M36" s="139">
        <f t="shared" si="1"/>
        <v>126.98333333333331</v>
      </c>
      <c r="N36" s="139">
        <f t="shared" si="1"/>
        <v>103.46666666666667</v>
      </c>
      <c r="O36" s="140">
        <f>SUM(C36:N36)</f>
        <v>1279.4500000000003</v>
      </c>
    </row>
    <row r="37" spans="1:15" ht="15.75">
      <c r="A37" s="252" t="s">
        <v>76</v>
      </c>
      <c r="B37" s="247"/>
      <c r="C37" s="158">
        <f>SUM('Année 2021'!AA2:AA32)</f>
        <v>4.7500000000000009</v>
      </c>
      <c r="D37" s="158">
        <f>SUM('Année 2021'!AA33:AA60)</f>
        <v>4.2916666666666687</v>
      </c>
      <c r="E37" s="158">
        <f>SUM('Année 2021'!AA61:AA91)</f>
        <v>3.8750000000000022</v>
      </c>
      <c r="F37" s="158">
        <f>SUM('Année 2021'!AA92:AA121)</f>
        <v>4.6875000000000009</v>
      </c>
      <c r="G37" s="158">
        <f>SUM('Année 2021'!AA122:AA152)</f>
        <v>5.1249999999999991</v>
      </c>
      <c r="H37" s="158">
        <f>SUM('Année 2021'!AA153:AA182)</f>
        <v>3.8125000000000027</v>
      </c>
      <c r="I37" s="156">
        <f>SUM('Année 2021'!AA183:AA213)</f>
        <v>4.2708333333333357</v>
      </c>
      <c r="J37" s="156">
        <f>SUM('Année 2021'!AA214:AA244)</f>
        <v>4.3125000000000018</v>
      </c>
      <c r="K37" s="156">
        <f>SUM('Année 2021'!AA245:AA274)</f>
        <v>3.8333333333333353</v>
      </c>
      <c r="L37" s="156">
        <f>SUM('Année 2021'!AA275:AA305)</f>
        <v>4.75</v>
      </c>
      <c r="M37" s="156">
        <f>SUM('Année 2021'!AA306:AA335)</f>
        <v>5.2909722222222211</v>
      </c>
      <c r="N37" s="156">
        <f>SUM('Année 2021'!AA336:AA366)</f>
        <v>4.3111111111111109</v>
      </c>
    </row>
    <row r="38" spans="1:15" ht="15.75">
      <c r="A38" s="248" t="s">
        <v>64</v>
      </c>
      <c r="B38" s="249"/>
      <c r="C38" s="139"/>
      <c r="D38" s="139"/>
      <c r="E38" s="139"/>
      <c r="F38" s="139"/>
      <c r="G38" s="139"/>
      <c r="H38" s="139"/>
      <c r="I38" s="126"/>
      <c r="J38" s="126"/>
      <c r="K38" s="126"/>
      <c r="L38" s="126"/>
      <c r="M38" s="126"/>
      <c r="N38" s="126"/>
      <c r="O38" s="140">
        <f>SUM(O35:O36)</f>
        <v>1279.4500000000003</v>
      </c>
    </row>
    <row r="39" spans="1:15" ht="15.75">
      <c r="A39" s="260"/>
      <c r="B39" s="260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</row>
    <row r="40" spans="1:15" ht="15.75">
      <c r="A40" s="255" t="s">
        <v>77</v>
      </c>
      <c r="B40" s="255"/>
      <c r="C40" s="255"/>
      <c r="D40" s="255"/>
      <c r="E40" s="255"/>
      <c r="F40" s="255"/>
      <c r="G40" s="255"/>
      <c r="H40" s="255"/>
      <c r="I40" s="255"/>
      <c r="J40" s="121"/>
      <c r="K40" s="121"/>
      <c r="L40" s="121"/>
      <c r="M40" s="121"/>
      <c r="N40" s="121"/>
    </row>
    <row r="41" spans="1:15" ht="15.7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</row>
    <row r="42" spans="1:15" ht="15.75">
      <c r="A42" s="121" t="s">
        <v>78</v>
      </c>
      <c r="B42" s="121"/>
      <c r="C42" s="141" t="str">
        <f>IF(O36&lt;10,"X","")</f>
        <v/>
      </c>
      <c r="D42" s="256" t="s">
        <v>79</v>
      </c>
      <c r="E42" s="257"/>
      <c r="F42" s="141" t="str">
        <f>IF(AND(O36&gt;=10,O36&lt;=60),"X","")</f>
        <v/>
      </c>
      <c r="G42" s="256" t="s">
        <v>80</v>
      </c>
      <c r="H42" s="257"/>
      <c r="I42" s="141" t="str">
        <f>IF(O36&gt;60,"X","")</f>
        <v>X</v>
      </c>
      <c r="J42" s="121"/>
      <c r="K42" s="121"/>
      <c r="L42" s="121"/>
      <c r="M42" s="121"/>
      <c r="N42" s="121"/>
    </row>
    <row r="43" spans="1:15" ht="15.75">
      <c r="A43" s="121"/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</row>
    <row r="44" spans="1:15" ht="15.75">
      <c r="A44" s="124" t="s">
        <v>81</v>
      </c>
      <c r="B44" s="121"/>
      <c r="C44" s="121"/>
      <c r="D44" s="121"/>
      <c r="E44" s="121"/>
      <c r="F44" s="141">
        <f>IF(C42="x",0,IF(F42="x",450,IF(I42="x",900,"")))</f>
        <v>900</v>
      </c>
      <c r="G44" s="121"/>
      <c r="H44" s="121"/>
      <c r="I44" s="121"/>
      <c r="J44" s="121"/>
      <c r="K44" s="121"/>
      <c r="L44" s="121"/>
      <c r="M44" s="121"/>
      <c r="N44" s="121"/>
    </row>
    <row r="45" spans="1:15" ht="15.75">
      <c r="A45" s="121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</row>
    <row r="46" spans="1:15" ht="15.75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</row>
    <row r="47" spans="1:15" ht="15.75">
      <c r="A47" s="123" t="s">
        <v>82</v>
      </c>
      <c r="B47" s="123"/>
      <c r="C47" s="123"/>
      <c r="D47" s="123"/>
      <c r="E47" s="134">
        <f>F44+E23</f>
        <v>3660</v>
      </c>
      <c r="F47" s="121"/>
      <c r="G47" s="121"/>
      <c r="H47" s="121"/>
      <c r="I47" s="121"/>
      <c r="J47" s="121"/>
      <c r="K47" s="121"/>
      <c r="L47" s="121"/>
      <c r="M47" s="121"/>
      <c r="N47" s="121"/>
    </row>
    <row r="48" spans="1:15" ht="15.75">
      <c r="A48" s="121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</row>
    <row r="49" spans="1:14" ht="15.75">
      <c r="A49" s="258" t="s">
        <v>83</v>
      </c>
      <c r="B49" s="259"/>
      <c r="C49" s="259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</row>
    <row r="50" spans="1:14" ht="15.75">
      <c r="A50" s="121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</row>
    <row r="51" spans="1:14" ht="15.75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</row>
    <row r="52" spans="1:14" ht="15.75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</row>
    <row r="53" spans="1:14" ht="15.75">
      <c r="A53" s="121"/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</row>
    <row r="54" spans="1:14" ht="15.75">
      <c r="A54" s="121"/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</row>
    <row r="55" spans="1:14" ht="15.75">
      <c r="A55" s="121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</row>
    <row r="56" spans="1:14" ht="15.75">
      <c r="A56" s="121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</row>
    <row r="57" spans="1:14" ht="15.75">
      <c r="A57" s="123"/>
      <c r="B57" s="123"/>
      <c r="C57" s="123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</row>
    <row r="58" spans="1:14" ht="15.75">
      <c r="A58" s="121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</row>
    <row r="59" spans="1:14" ht="15.75">
      <c r="A59" s="121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</row>
    <row r="60" spans="1:14" ht="15.75">
      <c r="A60" s="121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</row>
    <row r="61" spans="1:14" ht="15.75">
      <c r="A61" s="121"/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</row>
    <row r="62" spans="1:14" ht="15.75">
      <c r="A62" s="142"/>
      <c r="B62" s="142"/>
      <c r="C62" s="142"/>
      <c r="D62" s="142"/>
      <c r="E62" s="142"/>
      <c r="F62" s="142"/>
      <c r="G62" s="142"/>
      <c r="H62" s="142"/>
      <c r="I62" s="142"/>
      <c r="J62" s="121"/>
      <c r="K62" s="121"/>
      <c r="L62" s="121"/>
      <c r="M62" s="121"/>
      <c r="N62" s="121"/>
    </row>
    <row r="63" spans="1:14" ht="15.75">
      <c r="A63" s="209"/>
      <c r="B63" s="209"/>
      <c r="C63" s="209"/>
      <c r="D63" s="209"/>
      <c r="E63" s="209"/>
      <c r="F63" s="209"/>
      <c r="G63" s="209"/>
      <c r="H63" s="209"/>
      <c r="I63" s="209"/>
      <c r="J63" s="121"/>
      <c r="K63" s="121"/>
      <c r="L63" s="121"/>
      <c r="M63" s="121"/>
      <c r="N63" s="121"/>
    </row>
    <row r="64" spans="1:14" ht="15.75">
      <c r="A64" s="209"/>
      <c r="B64" s="209"/>
      <c r="C64" s="209"/>
      <c r="D64" s="209"/>
      <c r="E64" s="209"/>
      <c r="F64" s="209"/>
      <c r="G64" s="209"/>
      <c r="H64" s="209"/>
      <c r="I64" s="209"/>
      <c r="J64" s="121"/>
      <c r="K64" s="121"/>
      <c r="L64" s="121"/>
      <c r="M64" s="121"/>
      <c r="N64" s="121"/>
    </row>
    <row r="65" spans="1:14" ht="15.75">
      <c r="A65" s="178"/>
      <c r="B65" s="178"/>
      <c r="C65" s="178"/>
      <c r="D65" s="178"/>
      <c r="E65" s="178"/>
      <c r="F65" s="178"/>
      <c r="G65" s="178"/>
      <c r="H65" s="178"/>
      <c r="I65" s="178"/>
      <c r="J65" s="121"/>
      <c r="K65" s="121"/>
      <c r="L65" s="121"/>
      <c r="M65" s="121"/>
      <c r="N65" s="121"/>
    </row>
    <row r="66" spans="1:14" ht="15.75">
      <c r="A66" s="209"/>
      <c r="B66" s="209"/>
      <c r="C66" s="209"/>
      <c r="D66" s="209"/>
      <c r="E66" s="209"/>
      <c r="F66" s="209"/>
      <c r="G66" s="209"/>
      <c r="H66" s="209"/>
      <c r="I66" s="209"/>
      <c r="J66" s="121"/>
      <c r="K66" s="121"/>
      <c r="L66" s="121"/>
      <c r="M66" s="121"/>
      <c r="N66" s="121"/>
    </row>
    <row r="67" spans="1:14" ht="15.75">
      <c r="A67" s="209"/>
      <c r="B67" s="209"/>
      <c r="C67" s="209"/>
      <c r="D67" s="209"/>
      <c r="E67" s="209"/>
      <c r="F67" s="209"/>
      <c r="G67" s="209"/>
      <c r="H67" s="209"/>
      <c r="I67" s="209"/>
      <c r="J67" s="121"/>
      <c r="K67" s="121"/>
      <c r="L67" s="121"/>
      <c r="M67" s="121"/>
      <c r="N67" s="121"/>
    </row>
    <row r="68" spans="1:14" ht="15.75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</row>
    <row r="69" spans="1:14" ht="15.75">
      <c r="A69" s="121"/>
      <c r="B69" s="121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</row>
    <row r="70" spans="1:14" ht="15.75">
      <c r="A70" s="121"/>
      <c r="B70" s="121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</row>
    <row r="71" spans="1:14" ht="15.75">
      <c r="A71" s="121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</row>
    <row r="72" spans="1:14" ht="15.75">
      <c r="A72" s="121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</row>
    <row r="73" spans="1:14" ht="15.75">
      <c r="A73" s="121"/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</row>
    <row r="74" spans="1:14" ht="15.75">
      <c r="A74" s="121"/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</row>
    <row r="75" spans="1:14" ht="15.75">
      <c r="A75" s="121"/>
      <c r="B75" s="121"/>
      <c r="C75" s="121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</row>
    <row r="76" spans="1:14" ht="15.75">
      <c r="A76" s="121"/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</row>
    <row r="77" spans="1:14" ht="15.75">
      <c r="A77" s="121"/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</row>
    <row r="78" spans="1:14" ht="15.75">
      <c r="A78" s="121"/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</row>
    <row r="79" spans="1:14" ht="15.75">
      <c r="A79" s="121"/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</row>
    <row r="80" spans="1:14" ht="15.75">
      <c r="A80" s="121"/>
      <c r="B80" s="121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</row>
    <row r="81" spans="1:14" ht="15.75">
      <c r="A81" s="121"/>
      <c r="B81" s="121"/>
      <c r="C81" s="121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</row>
    <row r="82" spans="1:14" ht="15.75">
      <c r="A82" s="121"/>
      <c r="B82" s="121"/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</row>
    <row r="83" spans="1:14" ht="15.75">
      <c r="A83" s="121"/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</row>
    <row r="84" spans="1:14" ht="15.75">
      <c r="A84" s="121"/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</row>
    <row r="85" spans="1:14" ht="15.75">
      <c r="A85" s="121"/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</row>
    <row r="86" spans="1:14" ht="15.75">
      <c r="A86" s="121"/>
      <c r="B86" s="121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</row>
    <row r="87" spans="1:14" ht="15.75">
      <c r="A87" s="121"/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</row>
    <row r="88" spans="1:14" ht="15.75">
      <c r="A88" s="121"/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</row>
    <row r="89" spans="1:14" ht="15.75">
      <c r="A89" s="121"/>
      <c r="B89" s="121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</row>
    <row r="90" spans="1:14" ht="15.75">
      <c r="A90" s="121"/>
      <c r="B90" s="121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</row>
    <row r="91" spans="1:14" ht="15.75">
      <c r="A91" s="121"/>
      <c r="B91" s="121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</row>
    <row r="92" spans="1:14" ht="15.75">
      <c r="A92" s="121"/>
      <c r="B92" s="121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</row>
    <row r="93" spans="1:14" ht="15.75">
      <c r="A93" s="121"/>
      <c r="B93" s="121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</row>
    <row r="94" spans="1:14" ht="15.75">
      <c r="A94" s="121"/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</row>
    <row r="95" spans="1:14" ht="15.75">
      <c r="A95" s="121"/>
      <c r="B95" s="121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</row>
    <row r="96" spans="1:14" ht="15.75">
      <c r="A96" s="121"/>
      <c r="B96" s="121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</row>
    <row r="97" spans="1:14" ht="15.75">
      <c r="A97" s="121"/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</row>
    <row r="98" spans="1:14" ht="15.75">
      <c r="A98" s="121"/>
      <c r="B98" s="121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</row>
    <row r="99" spans="1:14" ht="15.75">
      <c r="A99" s="121"/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</row>
    <row r="100" spans="1:14" ht="15.75">
      <c r="A100" s="121"/>
      <c r="B100" s="121"/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</row>
    <row r="101" spans="1:14" ht="15.75">
      <c r="A101" s="121"/>
      <c r="B101" s="121"/>
      <c r="C101" s="121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</row>
    <row r="102" spans="1:14" ht="15.75">
      <c r="A102" s="121"/>
      <c r="B102" s="121"/>
      <c r="C102" s="121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</row>
    <row r="103" spans="1:14" ht="15.75">
      <c r="A103" s="121"/>
      <c r="B103" s="121"/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</row>
    <row r="104" spans="1:14" ht="15.75">
      <c r="A104" s="12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</row>
    <row r="105" spans="1:14" ht="15.75">
      <c r="A105" s="121"/>
      <c r="B105" s="121"/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</row>
    <row r="106" spans="1:14" ht="15.75">
      <c r="A106" s="121"/>
      <c r="B106" s="121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</row>
    <row r="107" spans="1:14" ht="15.75">
      <c r="A107" s="121"/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</row>
    <row r="108" spans="1:14" ht="15.75">
      <c r="A108" s="121"/>
      <c r="B108" s="121"/>
      <c r="C108" s="121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</row>
    <row r="109" spans="1:14" ht="15.75">
      <c r="A109" s="121"/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</row>
    <row r="110" spans="1:14" ht="15.75">
      <c r="A110" s="121"/>
      <c r="B110" s="121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</row>
    <row r="111" spans="1:14" ht="15.75">
      <c r="A111" s="121"/>
      <c r="B111" s="121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</row>
    <row r="112" spans="1:14" ht="15.75">
      <c r="A112" s="121"/>
      <c r="B112" s="121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</row>
    <row r="113" spans="1:14" ht="15.75">
      <c r="A113" s="121"/>
      <c r="B113" s="121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  <c r="N113" s="121"/>
    </row>
    <row r="114" spans="1:14" ht="15.75">
      <c r="A114" s="121"/>
      <c r="B114" s="121"/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</row>
    <row r="115" spans="1:14" ht="15.75">
      <c r="A115" s="121"/>
      <c r="B115" s="121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</row>
    <row r="116" spans="1:14" ht="15.75">
      <c r="A116" s="121"/>
      <c r="B116" s="121"/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</row>
    <row r="117" spans="1:14" ht="15.75">
      <c r="A117" s="121"/>
      <c r="B117" s="121"/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</row>
    <row r="118" spans="1:14" ht="15.75">
      <c r="A118" s="121"/>
      <c r="B118" s="121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</row>
    <row r="119" spans="1:14" ht="15.75">
      <c r="A119" s="121"/>
      <c r="B119" s="121"/>
      <c r="C119" s="121"/>
      <c r="D119" s="121"/>
      <c r="E119" s="121"/>
      <c r="F119" s="121"/>
      <c r="G119" s="121"/>
      <c r="H119" s="121"/>
      <c r="I119" s="121"/>
      <c r="J119" s="121"/>
      <c r="K119" s="121"/>
      <c r="L119" s="121"/>
      <c r="M119" s="121"/>
      <c r="N119" s="121"/>
    </row>
    <row r="120" spans="1:14" ht="15.75">
      <c r="A120" s="121"/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</row>
    <row r="121" spans="1:14" ht="15.75">
      <c r="A121" s="121"/>
      <c r="B121" s="121"/>
      <c r="C121" s="121"/>
      <c r="D121" s="121"/>
      <c r="E121" s="121"/>
      <c r="F121" s="121"/>
      <c r="G121" s="121"/>
      <c r="H121" s="121"/>
      <c r="I121" s="121"/>
      <c r="J121" s="121"/>
      <c r="K121" s="121"/>
      <c r="L121" s="121"/>
      <c r="M121" s="121"/>
      <c r="N121" s="121"/>
    </row>
    <row r="122" spans="1:14" ht="15.75">
      <c r="A122" s="121"/>
      <c r="B122" s="121"/>
      <c r="C122" s="121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</row>
    <row r="123" spans="1:14" ht="15.75">
      <c r="A123" s="121"/>
      <c r="B123" s="121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</row>
    <row r="124" spans="1:14" ht="15.75">
      <c r="A124" s="121"/>
      <c r="B124" s="121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</row>
    <row r="125" spans="1:14" ht="15.75">
      <c r="A125" s="121"/>
      <c r="B125" s="121"/>
      <c r="C125" s="121"/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</row>
    <row r="126" spans="1:14" ht="15.75">
      <c r="A126" s="121"/>
      <c r="B126" s="121"/>
      <c r="C126" s="121"/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</row>
    <row r="127" spans="1:14" ht="15.75">
      <c r="A127" s="121"/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</row>
    <row r="128" spans="1:14" ht="15.75">
      <c r="A128" s="121"/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</row>
    <row r="129" spans="1:14" ht="15.75">
      <c r="A129" s="121"/>
      <c r="B129" s="121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</row>
    <row r="130" spans="1:14" ht="15.75">
      <c r="A130" s="121"/>
      <c r="B130" s="121"/>
      <c r="C130" s="121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/>
      <c r="N130" s="121"/>
    </row>
    <row r="131" spans="1:14" ht="15.75">
      <c r="A131" s="121"/>
      <c r="B131" s="121"/>
      <c r="C131" s="121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</row>
    <row r="132" spans="1:14" ht="15.75">
      <c r="A132" s="121"/>
      <c r="B132" s="121"/>
      <c r="C132" s="121"/>
      <c r="D132" s="121"/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</row>
    <row r="133" spans="1:14" ht="15.75">
      <c r="A133" s="121"/>
      <c r="B133" s="121"/>
      <c r="C133" s="121"/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</row>
    <row r="134" spans="1:14" ht="15.75">
      <c r="A134" s="121"/>
      <c r="B134" s="121"/>
      <c r="C134" s="121"/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</row>
    <row r="135" spans="1:14" ht="15.75">
      <c r="A135" s="121"/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</row>
    <row r="136" spans="1:14" ht="15.75">
      <c r="A136" s="121"/>
      <c r="B136" s="121"/>
      <c r="C136" s="121"/>
      <c r="D136" s="121"/>
      <c r="E136" s="121"/>
      <c r="F136" s="121"/>
      <c r="G136" s="121"/>
      <c r="H136" s="121"/>
      <c r="I136" s="121"/>
      <c r="J136" s="121"/>
      <c r="K136" s="121"/>
      <c r="L136" s="121"/>
      <c r="M136" s="121"/>
      <c r="N136" s="121"/>
    </row>
    <row r="137" spans="1:14" ht="15.75">
      <c r="A137" s="121"/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</row>
    <row r="138" spans="1:14" ht="15.75">
      <c r="A138" s="121"/>
      <c r="B138" s="121"/>
      <c r="C138" s="121"/>
      <c r="D138" s="121"/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</row>
    <row r="139" spans="1:14" ht="15.75">
      <c r="A139" s="121"/>
      <c r="B139" s="121"/>
      <c r="C139" s="121"/>
      <c r="D139" s="121"/>
      <c r="E139" s="121"/>
      <c r="F139" s="121"/>
      <c r="G139" s="121"/>
      <c r="H139" s="121"/>
      <c r="I139" s="121"/>
      <c r="J139" s="121"/>
      <c r="K139" s="121"/>
      <c r="L139" s="121"/>
      <c r="M139" s="121"/>
      <c r="N139" s="121"/>
    </row>
    <row r="140" spans="1:14" ht="15.75">
      <c r="A140" s="121"/>
      <c r="B140" s="121"/>
      <c r="C140" s="121"/>
      <c r="D140" s="121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</row>
    <row r="141" spans="1:14" ht="15.75">
      <c r="A141" s="121"/>
      <c r="B141" s="121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</row>
    <row r="142" spans="1:14" ht="15.75">
      <c r="A142" s="121"/>
      <c r="B142" s="121"/>
      <c r="C142" s="121"/>
      <c r="D142" s="121"/>
      <c r="E142" s="121"/>
      <c r="F142" s="121"/>
      <c r="G142" s="121"/>
      <c r="H142" s="121"/>
      <c r="I142" s="121"/>
      <c r="J142" s="121"/>
      <c r="K142" s="121"/>
      <c r="L142" s="121"/>
      <c r="M142" s="121"/>
      <c r="N142" s="121"/>
    </row>
    <row r="143" spans="1:14" ht="15.75">
      <c r="A143" s="121"/>
      <c r="B143" s="121"/>
      <c r="C143" s="121"/>
      <c r="D143" s="121"/>
      <c r="E143" s="121"/>
      <c r="F143" s="121"/>
      <c r="G143" s="121"/>
      <c r="H143" s="121"/>
      <c r="I143" s="121"/>
      <c r="J143" s="121"/>
      <c r="K143" s="121"/>
      <c r="L143" s="121"/>
      <c r="M143" s="121"/>
      <c r="N143" s="121"/>
    </row>
    <row r="144" spans="1:14" ht="15.75">
      <c r="A144" s="121"/>
      <c r="B144" s="121"/>
      <c r="C144" s="121"/>
      <c r="D144" s="121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</row>
    <row r="145" spans="1:14" ht="15.75">
      <c r="A145" s="121"/>
      <c r="B145" s="121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</row>
    <row r="146" spans="1:14" ht="15.75">
      <c r="A146" s="121"/>
      <c r="B146" s="121"/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</row>
    <row r="147" spans="1:14" ht="15.75">
      <c r="A147" s="121"/>
      <c r="B147" s="121"/>
      <c r="C147" s="121"/>
      <c r="D147" s="121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</row>
    <row r="148" spans="1:14" ht="15.75">
      <c r="A148" s="121"/>
      <c r="B148" s="121"/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</row>
    <row r="149" spans="1:14" ht="15.75">
      <c r="A149" s="121"/>
      <c r="B149" s="121"/>
      <c r="C149" s="121"/>
      <c r="D149" s="121"/>
      <c r="E149" s="121"/>
      <c r="F149" s="121"/>
      <c r="G149" s="121"/>
      <c r="H149" s="121"/>
      <c r="I149" s="121"/>
      <c r="J149" s="121"/>
      <c r="K149" s="121"/>
      <c r="L149" s="121"/>
      <c r="M149" s="121"/>
      <c r="N149" s="121"/>
    </row>
    <row r="150" spans="1:14" ht="15.75">
      <c r="A150" s="121"/>
      <c r="B150" s="121"/>
      <c r="C150" s="121"/>
      <c r="D150" s="121"/>
      <c r="E150" s="121"/>
      <c r="F150" s="121"/>
      <c r="G150" s="121"/>
      <c r="H150" s="121"/>
      <c r="I150" s="121"/>
      <c r="J150" s="121"/>
      <c r="K150" s="121"/>
      <c r="L150" s="121"/>
      <c r="M150" s="121"/>
      <c r="N150" s="121"/>
    </row>
    <row r="151" spans="1:14" ht="15.75">
      <c r="A151" s="121"/>
      <c r="B151" s="121"/>
      <c r="C151" s="121"/>
      <c r="D151" s="121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</row>
    <row r="152" spans="1:14" ht="15.75">
      <c r="A152" s="121"/>
      <c r="B152" s="121"/>
      <c r="C152" s="121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</row>
    <row r="153" spans="1:14" ht="15.75">
      <c r="A153" s="121"/>
      <c r="B153" s="121"/>
      <c r="C153" s="121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</row>
    <row r="154" spans="1:14" ht="15.75">
      <c r="A154" s="121"/>
      <c r="B154" s="121"/>
      <c r="C154" s="121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</row>
    <row r="155" spans="1:14" ht="15.75">
      <c r="A155" s="121"/>
      <c r="B155" s="121"/>
      <c r="C155" s="121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</row>
    <row r="156" spans="1:14" ht="15.75">
      <c r="A156" s="121"/>
      <c r="B156" s="121"/>
      <c r="C156" s="121"/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</row>
    <row r="157" spans="1:14" ht="15.75">
      <c r="A157" s="121"/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</row>
    <row r="158" spans="1:14" ht="15.75">
      <c r="A158" s="121"/>
      <c r="B158" s="121"/>
      <c r="C158" s="121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</row>
    <row r="159" spans="1:14" ht="15.75">
      <c r="A159" s="121"/>
      <c r="B159" s="121"/>
      <c r="C159" s="121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</row>
    <row r="160" spans="1:14" ht="15.75">
      <c r="A160" s="121"/>
      <c r="B160" s="121"/>
      <c r="C160" s="121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</row>
    <row r="161" spans="1:14" ht="15.75">
      <c r="A161" s="121"/>
      <c r="B161" s="121"/>
      <c r="C161" s="121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</row>
    <row r="162" spans="1:14" ht="15.75">
      <c r="A162" s="121"/>
      <c r="B162" s="121"/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</row>
    <row r="163" spans="1:14" ht="15.75">
      <c r="A163" s="121"/>
      <c r="B163" s="121"/>
      <c r="C163" s="121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</row>
    <row r="164" spans="1:14" ht="15.75">
      <c r="A164" s="121"/>
      <c r="B164" s="121"/>
      <c r="C164" s="121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</row>
    <row r="165" spans="1:14" ht="15.75">
      <c r="A165" s="121"/>
      <c r="B165" s="121"/>
      <c r="C165" s="121"/>
      <c r="D165" s="121"/>
      <c r="E165" s="121"/>
      <c r="F165" s="121"/>
      <c r="G165" s="121"/>
      <c r="H165" s="121"/>
      <c r="I165" s="121"/>
      <c r="J165" s="121"/>
      <c r="K165" s="121"/>
      <c r="L165" s="121"/>
      <c r="M165" s="121"/>
      <c r="N165" s="121"/>
    </row>
    <row r="166" spans="1:14" ht="15.75">
      <c r="A166" s="121"/>
      <c r="B166" s="121"/>
      <c r="C166" s="121"/>
      <c r="D166" s="121"/>
      <c r="E166" s="121"/>
      <c r="F166" s="121"/>
      <c r="G166" s="121"/>
      <c r="H166" s="121"/>
      <c r="I166" s="121"/>
      <c r="J166" s="121"/>
      <c r="K166" s="121"/>
      <c r="L166" s="121"/>
      <c r="M166" s="121"/>
      <c r="N166" s="121"/>
    </row>
    <row r="167" spans="1:14" ht="15.75">
      <c r="A167" s="121"/>
      <c r="B167" s="121"/>
      <c r="C167" s="121"/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</row>
    <row r="168" spans="1:14" ht="15.75">
      <c r="A168" s="121"/>
      <c r="B168" s="121"/>
      <c r="C168" s="121"/>
      <c r="D168" s="121"/>
      <c r="E168" s="121"/>
      <c r="F168" s="121"/>
      <c r="G168" s="121"/>
      <c r="H168" s="121"/>
      <c r="I168" s="121"/>
      <c r="J168" s="121"/>
      <c r="K168" s="121"/>
      <c r="L168" s="121"/>
      <c r="M168" s="121"/>
      <c r="N168" s="121"/>
    </row>
    <row r="169" spans="1:14" ht="15.75">
      <c r="A169" s="121"/>
      <c r="B169" s="121"/>
      <c r="C169" s="121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</row>
    <row r="170" spans="1:14" ht="15.75">
      <c r="A170" s="121"/>
      <c r="B170" s="121"/>
      <c r="C170" s="121"/>
      <c r="D170" s="121"/>
      <c r="E170" s="121"/>
      <c r="F170" s="121"/>
      <c r="G170" s="121"/>
      <c r="H170" s="121"/>
      <c r="I170" s="121"/>
      <c r="J170" s="121"/>
      <c r="K170" s="121"/>
      <c r="L170" s="121"/>
      <c r="M170" s="121"/>
      <c r="N170" s="121"/>
    </row>
    <row r="171" spans="1:14" ht="15.75">
      <c r="A171" s="121"/>
      <c r="B171" s="121"/>
      <c r="C171" s="121"/>
      <c r="D171" s="121"/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</row>
    <row r="172" spans="1:14" ht="15.75">
      <c r="A172" s="121"/>
      <c r="B172" s="121"/>
      <c r="C172" s="121"/>
      <c r="D172" s="121"/>
      <c r="E172" s="121"/>
      <c r="F172" s="121"/>
      <c r="G172" s="121"/>
      <c r="H172" s="121"/>
      <c r="I172" s="121"/>
      <c r="J172" s="121"/>
      <c r="K172" s="121"/>
      <c r="L172" s="121"/>
      <c r="M172" s="121"/>
      <c r="N172" s="121"/>
    </row>
    <row r="173" spans="1:14" ht="15.75">
      <c r="A173" s="121"/>
      <c r="B173" s="121"/>
      <c r="C173" s="121"/>
      <c r="D173" s="121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/>
    </row>
    <row r="174" spans="1:14" ht="15.75">
      <c r="A174" s="121"/>
      <c r="B174" s="121"/>
      <c r="C174" s="121"/>
      <c r="D174" s="121"/>
      <c r="E174" s="121"/>
      <c r="F174" s="121"/>
      <c r="G174" s="121"/>
      <c r="H174" s="121"/>
      <c r="I174" s="121"/>
      <c r="J174" s="121"/>
      <c r="K174" s="121"/>
      <c r="L174" s="121"/>
      <c r="M174" s="121"/>
      <c r="N174" s="121"/>
    </row>
    <row r="175" spans="1:14" ht="15.75">
      <c r="A175" s="121"/>
      <c r="B175" s="121"/>
      <c r="C175" s="121"/>
      <c r="D175" s="121"/>
      <c r="E175" s="121"/>
      <c r="F175" s="121"/>
      <c r="G175" s="121"/>
      <c r="H175" s="121"/>
      <c r="I175" s="121"/>
      <c r="J175" s="121"/>
      <c r="K175" s="121"/>
      <c r="L175" s="121"/>
      <c r="M175" s="121"/>
      <c r="N175" s="121"/>
    </row>
    <row r="176" spans="1:14" ht="15.75">
      <c r="A176" s="121"/>
      <c r="B176" s="121"/>
      <c r="C176" s="121"/>
      <c r="D176" s="121"/>
      <c r="E176" s="121"/>
      <c r="F176" s="121"/>
      <c r="G176" s="121"/>
      <c r="H176" s="121"/>
      <c r="I176" s="121"/>
      <c r="J176" s="121"/>
      <c r="K176" s="121"/>
      <c r="L176" s="121"/>
      <c r="M176" s="121"/>
      <c r="N176" s="121"/>
    </row>
    <row r="177" spans="1:14" ht="15.75">
      <c r="A177" s="121"/>
      <c r="B177" s="121"/>
      <c r="C177" s="121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</row>
    <row r="178" spans="1:14" ht="15.75">
      <c r="A178" s="121"/>
      <c r="B178" s="121"/>
      <c r="C178" s="121"/>
      <c r="D178" s="121"/>
      <c r="E178" s="121"/>
      <c r="F178" s="121"/>
      <c r="G178" s="121"/>
      <c r="H178" s="121"/>
      <c r="I178" s="121"/>
      <c r="J178" s="121"/>
      <c r="K178" s="121"/>
      <c r="L178" s="121"/>
      <c r="M178" s="121"/>
      <c r="N178" s="121"/>
    </row>
    <row r="179" spans="1:14" ht="15.75">
      <c r="A179" s="121"/>
      <c r="B179" s="121"/>
      <c r="C179" s="121"/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</row>
    <row r="180" spans="1:14" ht="15.75">
      <c r="A180" s="121"/>
      <c r="B180" s="121"/>
      <c r="C180" s="121"/>
      <c r="D180" s="121"/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</row>
    <row r="181" spans="1:14" ht="15.75">
      <c r="A181" s="121"/>
      <c r="B181" s="121"/>
      <c r="C181" s="121"/>
      <c r="D181" s="121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</row>
    <row r="182" spans="1:14" ht="15.75">
      <c r="A182" s="121"/>
      <c r="B182" s="121"/>
      <c r="C182" s="121"/>
      <c r="D182" s="121"/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</row>
    <row r="183" spans="1:14" ht="15.75">
      <c r="A183" s="121"/>
      <c r="B183" s="121"/>
      <c r="C183" s="121"/>
      <c r="D183" s="121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</row>
    <row r="184" spans="1:14" ht="15.75">
      <c r="A184" s="121"/>
      <c r="B184" s="121"/>
      <c r="C184" s="121"/>
      <c r="D184" s="121"/>
      <c r="E184" s="121"/>
      <c r="F184" s="121"/>
      <c r="G184" s="121"/>
      <c r="H184" s="121"/>
      <c r="I184" s="121"/>
      <c r="J184" s="121"/>
      <c r="K184" s="121"/>
      <c r="L184" s="121"/>
      <c r="M184" s="121"/>
      <c r="N184" s="121"/>
    </row>
    <row r="185" spans="1:14" ht="15.75">
      <c r="A185" s="121"/>
      <c r="B185" s="121"/>
      <c r="C185" s="121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</row>
    <row r="186" spans="1:14" ht="15.75">
      <c r="A186" s="121"/>
      <c r="B186" s="121"/>
      <c r="C186" s="121"/>
      <c r="D186" s="121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</row>
    <row r="187" spans="1:14" ht="15.75">
      <c r="A187" s="121"/>
      <c r="B187" s="121"/>
      <c r="C187" s="121"/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</row>
    <row r="188" spans="1:14" ht="15.75">
      <c r="A188" s="121"/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</row>
    <row r="189" spans="1:14" ht="15.75">
      <c r="A189" s="121"/>
      <c r="B189" s="121"/>
      <c r="C189" s="121"/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</row>
    <row r="190" spans="1:14" ht="15.75">
      <c r="A190" s="121"/>
      <c r="B190" s="121"/>
      <c r="C190" s="121"/>
      <c r="D190" s="121"/>
      <c r="E190" s="121"/>
      <c r="F190" s="121"/>
      <c r="G190" s="121"/>
      <c r="H190" s="121"/>
      <c r="I190" s="121"/>
      <c r="J190" s="121"/>
      <c r="K190" s="121"/>
      <c r="L190" s="121"/>
      <c r="M190" s="121"/>
      <c r="N190" s="121"/>
    </row>
  </sheetData>
  <sheetProtection password="CA4D" sheet="1" objects="1" scenarios="1"/>
  <protectedRanges>
    <protectedRange sqref="E17" name="Plage1"/>
  </protectedRanges>
  <mergeCells count="24">
    <mergeCell ref="A40:I40"/>
    <mergeCell ref="D42:E42"/>
    <mergeCell ref="G42:H42"/>
    <mergeCell ref="H21:I21"/>
    <mergeCell ref="A34:B34"/>
    <mergeCell ref="A35:B35"/>
    <mergeCell ref="A36:B36"/>
    <mergeCell ref="A37:B37"/>
    <mergeCell ref="A49:C49"/>
    <mergeCell ref="H19:I19"/>
    <mergeCell ref="A1:D1"/>
    <mergeCell ref="A2:I2"/>
    <mergeCell ref="A3:C3"/>
    <mergeCell ref="D3:E3"/>
    <mergeCell ref="F3:H3"/>
    <mergeCell ref="D4:E4"/>
    <mergeCell ref="F4:H4"/>
    <mergeCell ref="A11:B11"/>
    <mergeCell ref="A12:B12"/>
    <mergeCell ref="A14:B14"/>
    <mergeCell ref="A15:B15"/>
    <mergeCell ref="H17:I17"/>
    <mergeCell ref="A38:B38"/>
    <mergeCell ref="A39:B39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L27"/>
  <sheetViews>
    <sheetView workbookViewId="0">
      <selection activeCell="D18" sqref="D18"/>
    </sheetView>
  </sheetViews>
  <sheetFormatPr baseColWidth="10" defaultRowHeight="15"/>
  <cols>
    <col min="1" max="1" width="11.42578125" style="1"/>
    <col min="2" max="2" width="32.28515625" style="1" bestFit="1" customWidth="1"/>
    <col min="3" max="3" width="35.140625" style="1" bestFit="1" customWidth="1"/>
    <col min="4" max="4" width="28.140625" style="1" bestFit="1" customWidth="1"/>
    <col min="5" max="10" width="5" style="1" bestFit="1" customWidth="1"/>
    <col min="11" max="11" width="5" style="1" hidden="1" customWidth="1"/>
    <col min="12" max="13" width="116.140625" style="1" bestFit="1" customWidth="1"/>
    <col min="14" max="16384" width="11.42578125" style="1"/>
  </cols>
  <sheetData>
    <row r="1" spans="2:12" ht="21.75" thickBot="1">
      <c r="B1" s="288" t="s">
        <v>51</v>
      </c>
      <c r="C1" s="289"/>
      <c r="D1" s="289"/>
      <c r="E1" s="289"/>
      <c r="F1" s="289"/>
      <c r="G1" s="289"/>
      <c r="H1" s="289"/>
      <c r="I1" s="289"/>
      <c r="J1" s="289"/>
      <c r="K1" s="290"/>
    </row>
    <row r="2" spans="2:12">
      <c r="B2" s="101" t="s">
        <v>52</v>
      </c>
      <c r="C2" s="102" t="s">
        <v>50</v>
      </c>
      <c r="D2" s="102">
        <v>2020</v>
      </c>
      <c r="E2" s="102">
        <v>2021</v>
      </c>
      <c r="F2" s="102">
        <v>2022</v>
      </c>
      <c r="G2" s="102">
        <v>2023</v>
      </c>
      <c r="H2" s="102">
        <v>2024</v>
      </c>
      <c r="I2" s="102">
        <v>2025</v>
      </c>
      <c r="J2" s="103">
        <v>2026</v>
      </c>
      <c r="K2" s="115"/>
    </row>
    <row r="3" spans="2:12" ht="15.75" thickBot="1">
      <c r="B3" s="116">
        <v>8</v>
      </c>
      <c r="C3" s="117">
        <v>1.012</v>
      </c>
      <c r="D3" s="105">
        <f>B3*C3</f>
        <v>8.0960000000000001</v>
      </c>
      <c r="E3" s="105">
        <f>D3*C3</f>
        <v>8.1931519999999995</v>
      </c>
      <c r="F3" s="105">
        <f>E3*C3</f>
        <v>8.291469824</v>
      </c>
      <c r="G3" s="105">
        <f>F3*C3</f>
        <v>8.3909674618879997</v>
      </c>
      <c r="H3" s="105">
        <f>G3*C3</f>
        <v>8.4916590714306555</v>
      </c>
      <c r="I3" s="105">
        <f>H3*C3</f>
        <v>8.5935589802878241</v>
      </c>
      <c r="J3" s="106">
        <f>I3*C3</f>
        <v>8.6966816880512781</v>
      </c>
    </row>
    <row r="4" spans="2:12">
      <c r="B4" s="115"/>
      <c r="C4" s="115"/>
      <c r="D4" s="115"/>
      <c r="E4" s="107"/>
      <c r="F4" s="107"/>
      <c r="G4" s="107"/>
      <c r="H4" s="107"/>
      <c r="I4" s="107"/>
      <c r="J4" s="107"/>
      <c r="K4" s="107"/>
    </row>
    <row r="5" spans="2:12">
      <c r="B5" s="115"/>
      <c r="C5" s="115"/>
      <c r="D5" s="115"/>
      <c r="E5" s="107"/>
      <c r="F5" s="107"/>
      <c r="G5" s="107"/>
      <c r="H5" s="107"/>
      <c r="I5" s="107"/>
      <c r="J5" s="107"/>
      <c r="K5" s="107"/>
      <c r="L5" s="1" t="s">
        <v>1</v>
      </c>
    </row>
    <row r="6" spans="2:12">
      <c r="B6" s="291"/>
      <c r="C6" s="291"/>
      <c r="D6" s="108"/>
      <c r="L6" s="109" t="s">
        <v>0</v>
      </c>
    </row>
    <row r="7" spans="2:12" ht="15.75" thickBot="1">
      <c r="B7" s="108"/>
      <c r="C7" s="110"/>
      <c r="D7" s="108"/>
    </row>
    <row r="8" spans="2:12">
      <c r="B8" s="111" t="s">
        <v>10</v>
      </c>
      <c r="C8" s="112" t="s">
        <v>9</v>
      </c>
      <c r="D8" s="110"/>
    </row>
    <row r="9" spans="2:12">
      <c r="B9" s="118"/>
      <c r="C9" s="119"/>
      <c r="D9" s="108" t="s">
        <v>11</v>
      </c>
    </row>
    <row r="10" spans="2:12">
      <c r="B10" s="113" t="s">
        <v>16</v>
      </c>
      <c r="C10" s="120">
        <v>5.0599999999999996</v>
      </c>
      <c r="D10" s="108" t="s">
        <v>11</v>
      </c>
    </row>
    <row r="11" spans="2:12">
      <c r="B11" s="113" t="s">
        <v>17</v>
      </c>
      <c r="C11" s="120">
        <f>(C10*1.25)</f>
        <v>6.3249999999999993</v>
      </c>
      <c r="D11" s="110"/>
    </row>
    <row r="12" spans="2:12" ht="15.75" thickBot="1">
      <c r="B12" s="104" t="s">
        <v>12</v>
      </c>
      <c r="C12" s="2">
        <f>(B9*24*C10)+(C9*24*C11)</f>
        <v>0</v>
      </c>
      <c r="D12" s="115"/>
    </row>
    <row r="18" spans="2:8">
      <c r="G18" s="114"/>
      <c r="H18" s="114"/>
    </row>
    <row r="19" spans="2:8">
      <c r="B19" s="115"/>
      <c r="C19" s="115"/>
      <c r="D19" s="115"/>
      <c r="E19" s="115"/>
      <c r="F19" s="115"/>
      <c r="G19" s="114"/>
      <c r="H19" s="114"/>
    </row>
    <row r="20" spans="2:8">
      <c r="B20" s="115"/>
      <c r="C20" s="108"/>
      <c r="D20" s="108"/>
      <c r="E20" s="108"/>
      <c r="F20" s="114"/>
      <c r="G20" s="114"/>
      <c r="H20" s="114"/>
    </row>
    <row r="21" spans="2:8">
      <c r="B21" s="115"/>
      <c r="C21" s="108"/>
      <c r="D21" s="108"/>
      <c r="E21" s="108"/>
      <c r="F21" s="114"/>
      <c r="G21" s="115"/>
    </row>
    <row r="22" spans="2:8">
      <c r="B22" s="115"/>
      <c r="C22" s="108"/>
      <c r="D22" s="108"/>
      <c r="E22" s="108"/>
      <c r="F22" s="114"/>
      <c r="G22" s="115"/>
    </row>
    <row r="23" spans="2:8">
      <c r="B23" s="115"/>
      <c r="C23" s="108"/>
      <c r="D23" s="108"/>
      <c r="E23" s="108"/>
      <c r="F23" s="114"/>
      <c r="G23" s="115"/>
    </row>
    <row r="24" spans="2:8">
      <c r="B24" s="115"/>
      <c r="C24" s="108"/>
      <c r="D24" s="108"/>
      <c r="E24" s="108"/>
      <c r="F24" s="114"/>
      <c r="G24" s="115"/>
    </row>
    <row r="25" spans="2:8">
      <c r="B25" s="115"/>
      <c r="C25" s="108"/>
      <c r="D25" s="108"/>
      <c r="E25" s="108"/>
      <c r="F25" s="114"/>
      <c r="G25" s="115"/>
    </row>
    <row r="26" spans="2:8">
      <c r="B26" s="115"/>
      <c r="C26" s="108"/>
      <c r="D26" s="108"/>
      <c r="E26" s="108"/>
      <c r="F26" s="114"/>
      <c r="G26" s="115"/>
    </row>
    <row r="27" spans="2:8">
      <c r="B27" s="115"/>
      <c r="C27" s="114"/>
      <c r="D27" s="115"/>
      <c r="E27" s="114"/>
      <c r="F27" s="114"/>
      <c r="G27" s="115"/>
    </row>
  </sheetData>
  <sheetProtection password="CA4D" sheet="1" objects="1" scenarios="1"/>
  <mergeCells count="2">
    <mergeCell ref="B1:K1"/>
    <mergeCell ref="B6:C6"/>
  </mergeCells>
  <hyperlinks>
    <hyperlink ref="L6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Année 2019</vt:lpstr>
      <vt:lpstr>Grille 2019 à imprimer</vt:lpstr>
      <vt:lpstr>Année 2020</vt:lpstr>
      <vt:lpstr>Grille 2020 à imprimer</vt:lpstr>
      <vt:lpstr>Année 2021</vt:lpstr>
      <vt:lpstr>Grille 2021 à imprimer</vt:lpstr>
      <vt:lpstr>Evolution et Exemple Salaire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Bersia</dc:creator>
  <cp:lastModifiedBy>Karl Bersia</cp:lastModifiedBy>
  <dcterms:created xsi:type="dcterms:W3CDTF">2020-01-27T09:14:08Z</dcterms:created>
  <dcterms:modified xsi:type="dcterms:W3CDTF">2020-08-04T23:34:24Z</dcterms:modified>
</cp:coreProperties>
</file>