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vinbirk/Desktop/Analysis Projects/Crowd Funder Project/"/>
    </mc:Choice>
  </mc:AlternateContent>
  <xr:revisionPtr revIDLastSave="0" documentId="13_ncr:1_{535223E4-234E-B449-ADBA-6B8D06125A7D}" xr6:coauthVersionLast="46" xr6:coauthVersionMax="46" xr10:uidLastSave="{00000000-0000-0000-0000-000000000000}"/>
  <bookViews>
    <workbookView xWindow="3340" yWindow="3540" windowWidth="27480" windowHeight="13580" firstSheet="1" activeTab="5" xr2:uid="{00000000-000D-0000-FFFF-FFFF00000000}"/>
  </bookViews>
  <sheets>
    <sheet name="Kickstarter (Main) (2)" sheetId="15" r:id="rId1"/>
    <sheet name="Out Comes based on Goals" sheetId="14" r:id="rId2"/>
    <sheet name="Kickstarter Sub plays" sheetId="1" r:id="rId3"/>
    <sheet name="Theater Outcomes by Launch Date" sheetId="12" r:id="rId4"/>
    <sheet name="Descriptive Statistics" sheetId="10" r:id="rId5"/>
    <sheet name="Edinburgh Reasearh" sheetId="7" r:id="rId6"/>
    <sheet name="Category Statistics" sheetId="3" r:id="rId7"/>
    <sheet name="SubCatagory Statistics" sheetId="4" r:id="rId8"/>
    <sheet name="Outcomes Based on Launch Date" sheetId="6" r:id="rId9"/>
  </sheets>
  <definedNames>
    <definedName name="_xlnm._FilterDatabase" localSheetId="0" hidden="1">'Kickstarter (Main) (2)'!$A$1:$T$4115</definedName>
    <definedName name="_xlnm._FilterDatabase" localSheetId="2" hidden="1">'Kickstarter Sub plays'!$A$1:$T$4115</definedName>
  </definedNames>
  <calcPr calcId="191029"/>
  <pivotCaches>
    <pivotCache cacheId="0" r:id="rId10"/>
    <pivotCache cacheId="1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B13" i="14"/>
  <c r="D28" i="14"/>
  <c r="C28" i="14"/>
  <c r="B28" i="14"/>
  <c r="D27" i="14"/>
  <c r="C27" i="14"/>
  <c r="B27" i="14"/>
  <c r="D26" i="14"/>
  <c r="C26" i="14"/>
  <c r="B26" i="14"/>
  <c r="D25" i="14"/>
  <c r="C25" i="14"/>
  <c r="B25" i="14"/>
  <c r="D24" i="14"/>
  <c r="C24" i="14"/>
  <c r="B24" i="14"/>
  <c r="D23" i="14"/>
  <c r="C23" i="14"/>
  <c r="B23" i="14"/>
  <c r="D22" i="14"/>
  <c r="C22" i="14"/>
  <c r="B22" i="14"/>
  <c r="D21" i="14"/>
  <c r="C21" i="14"/>
  <c r="B21" i="14"/>
  <c r="D20" i="14"/>
  <c r="C20" i="14"/>
  <c r="B20" i="14"/>
  <c r="D19" i="14"/>
  <c r="C19" i="14"/>
  <c r="B19" i="14"/>
  <c r="D18" i="14"/>
  <c r="C18" i="14"/>
  <c r="B18" i="14"/>
  <c r="H3" i="14"/>
  <c r="H4" i="14"/>
  <c r="H5" i="14"/>
  <c r="H6" i="14"/>
  <c r="H7" i="14"/>
  <c r="H8" i="14"/>
  <c r="H9" i="14"/>
  <c r="H10" i="14"/>
  <c r="H11" i="14"/>
  <c r="H12" i="14"/>
  <c r="H2" i="14"/>
  <c r="G3" i="14"/>
  <c r="G4" i="14"/>
  <c r="G5" i="14"/>
  <c r="G6" i="14"/>
  <c r="G7" i="14"/>
  <c r="G8" i="14"/>
  <c r="G9" i="14"/>
  <c r="G10" i="14"/>
  <c r="G11" i="14"/>
  <c r="G12" i="14"/>
  <c r="G2" i="14"/>
  <c r="F3" i="14"/>
  <c r="F4" i="14"/>
  <c r="F5" i="14"/>
  <c r="F6" i="14"/>
  <c r="F7" i="14"/>
  <c r="F8" i="14"/>
  <c r="F9" i="14"/>
  <c r="F10" i="14"/>
  <c r="F11" i="14"/>
  <c r="F12" i="14"/>
  <c r="F2" i="14"/>
  <c r="D13" i="14"/>
  <c r="D12" i="14"/>
  <c r="D11" i="14"/>
  <c r="D10" i="14"/>
  <c r="D9" i="14"/>
  <c r="D8" i="14"/>
  <c r="D7" i="14"/>
  <c r="D6" i="14"/>
  <c r="D5" i="14"/>
  <c r="D4" i="14"/>
  <c r="D2" i="14"/>
  <c r="D3" i="14"/>
  <c r="C2" i="14"/>
  <c r="C12" i="14"/>
  <c r="C11" i="14"/>
  <c r="C10" i="14"/>
  <c r="C9" i="14"/>
  <c r="C8" i="14"/>
  <c r="C7" i="14"/>
  <c r="C6" i="14"/>
  <c r="C5" i="14"/>
  <c r="C4" i="14"/>
  <c r="C3" i="14"/>
  <c r="B3" i="14"/>
  <c r="B2" i="14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T1664" i="1"/>
  <c r="U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T1668" i="1"/>
  <c r="U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T1672" i="1"/>
  <c r="U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T1684" i="1"/>
  <c r="U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T1692" i="1"/>
  <c r="U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T1704" i="1"/>
  <c r="U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T1712" i="1"/>
  <c r="U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T1716" i="1"/>
  <c r="U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T1720" i="1"/>
  <c r="U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T1732" i="1"/>
  <c r="U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T1740" i="1"/>
  <c r="U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T1752" i="1"/>
  <c r="U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T1760" i="1"/>
  <c r="U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T1764" i="1"/>
  <c r="U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T1768" i="1"/>
  <c r="U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T1780" i="1"/>
  <c r="U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T1788" i="1"/>
  <c r="U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T1800" i="1"/>
  <c r="U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T1808" i="1"/>
  <c r="U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T1812" i="1"/>
  <c r="U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T1816" i="1"/>
  <c r="U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T1828" i="1"/>
  <c r="U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T1836" i="1"/>
  <c r="U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T1852" i="1"/>
  <c r="U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T1856" i="1"/>
  <c r="U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T1868" i="1"/>
  <c r="U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T1885" i="1"/>
  <c r="U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T1888" i="1"/>
  <c r="U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T1893" i="1"/>
  <c r="U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T1896" i="1"/>
  <c r="U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T1904" i="1"/>
  <c r="U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T1928" i="1"/>
  <c r="U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T1936" i="1"/>
  <c r="U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T1969" i="1"/>
  <c r="U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T1972" i="1"/>
  <c r="U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T1981" i="1"/>
  <c r="U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T1992" i="1"/>
  <c r="U1992" i="1"/>
  <c r="O1993" i="1"/>
  <c r="P1993" i="1"/>
  <c r="S1993" i="1"/>
  <c r="T1993" i="1"/>
  <c r="U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T2000" i="1"/>
  <c r="U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T2012" i="1"/>
  <c r="U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T2018" i="1"/>
  <c r="U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T2029" i="1"/>
  <c r="U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T2042" i="1"/>
  <c r="U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T2061" i="1"/>
  <c r="U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T2069" i="1"/>
  <c r="U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T2072" i="1"/>
  <c r="U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T2102" i="1"/>
  <c r="U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T2105" i="1"/>
  <c r="U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T2113" i="1"/>
  <c r="U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T2125" i="1"/>
  <c r="U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T2133" i="1"/>
  <c r="U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T2144" i="1"/>
  <c r="U2144" i="1"/>
  <c r="O2145" i="1"/>
  <c r="P2145" i="1"/>
  <c r="S2145" i="1"/>
  <c r="T2145" i="1"/>
  <c r="U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T2156" i="1"/>
  <c r="U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T2173" i="1"/>
  <c r="U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T2197" i="1"/>
  <c r="U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T2201" i="1"/>
  <c r="U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T2213" i="1"/>
  <c r="U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T2216" i="1"/>
  <c r="U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T2246" i="1"/>
  <c r="U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T2257" i="1"/>
  <c r="U2257" i="1"/>
  <c r="O2258" i="1"/>
  <c r="P2258" i="1"/>
  <c r="S2258" i="1"/>
  <c r="T2258" i="1"/>
  <c r="U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T2265" i="1"/>
  <c r="U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T2276" i="1"/>
  <c r="U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T2288" i="1"/>
  <c r="U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T2306" i="1"/>
  <c r="U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T2317" i="1"/>
  <c r="U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T2325" i="1"/>
  <c r="U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T2345" i="1"/>
  <c r="U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T2349" i="1"/>
  <c r="U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T2357" i="1"/>
  <c r="U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T2360" i="1"/>
  <c r="U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T2393" i="1"/>
  <c r="U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T2401" i="1"/>
  <c r="U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T2409" i="1"/>
  <c r="U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T2413" i="1"/>
  <c r="U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T2417" i="1"/>
  <c r="U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T2420" i="1"/>
  <c r="U2420" i="1"/>
  <c r="O2421" i="1"/>
  <c r="P2421" i="1"/>
  <c r="S2421" i="1"/>
  <c r="T2421" i="1"/>
  <c r="U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T2444" i="1"/>
  <c r="U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T2450" i="1"/>
  <c r="U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T2469" i="1"/>
  <c r="U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T2480" i="1"/>
  <c r="U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T2489" i="1"/>
  <c r="U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T2493" i="1"/>
  <c r="U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T2516" i="1"/>
  <c r="U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T2534" i="1"/>
  <c r="U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T2553" i="1"/>
  <c r="U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T2558" i="1"/>
  <c r="U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T2561" i="1"/>
  <c r="U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T2564" i="1"/>
  <c r="U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T2569" i="1"/>
  <c r="U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T2573" i="1"/>
  <c r="U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T2576" i="1"/>
  <c r="U2576" i="1"/>
  <c r="O2577" i="1"/>
  <c r="P2577" i="1"/>
  <c r="S2577" i="1"/>
  <c r="T2577" i="1"/>
  <c r="U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T2605" i="1"/>
  <c r="U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T2613" i="1"/>
  <c r="U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T2618" i="1"/>
  <c r="U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T2621" i="1"/>
  <c r="U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T2624" i="1"/>
  <c r="U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T2629" i="1"/>
  <c r="U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T2633" i="1"/>
  <c r="U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T2641" i="1"/>
  <c r="U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T2649" i="1"/>
  <c r="U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T2657" i="1"/>
  <c r="U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T2660" i="1"/>
  <c r="U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T2678" i="1"/>
  <c r="U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T2681" i="1"/>
  <c r="U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T2689" i="1"/>
  <c r="U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T2701" i="1"/>
  <c r="U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T2709" i="1"/>
  <c r="U2709" i="1"/>
  <c r="O2710" i="1"/>
  <c r="P2710" i="1"/>
  <c r="S2710" i="1"/>
  <c r="U2710" i="1" s="1"/>
  <c r="T2710" i="1"/>
  <c r="O2711" i="1"/>
  <c r="P2711" i="1"/>
  <c r="S2711" i="1"/>
  <c r="U2711" i="1" s="1"/>
  <c r="T2711" i="1"/>
  <c r="T4115" i="15"/>
  <c r="S4115" i="15"/>
  <c r="U4115" i="15" s="1"/>
  <c r="P4115" i="15"/>
  <c r="O4115" i="15"/>
  <c r="T4114" i="15"/>
  <c r="S4114" i="15"/>
  <c r="U4114" i="15" s="1"/>
  <c r="P4114" i="15"/>
  <c r="O4114" i="15"/>
  <c r="U4113" i="15"/>
  <c r="T4113" i="15"/>
  <c r="S4113" i="15"/>
  <c r="P4113" i="15"/>
  <c r="O4113" i="15"/>
  <c r="T4112" i="15"/>
  <c r="S4112" i="15"/>
  <c r="U4112" i="15" s="1"/>
  <c r="P4112" i="15"/>
  <c r="O4112" i="15"/>
  <c r="T4111" i="15"/>
  <c r="S4111" i="15"/>
  <c r="U4111" i="15" s="1"/>
  <c r="P4111" i="15"/>
  <c r="O4111" i="15"/>
  <c r="T4110" i="15"/>
  <c r="S4110" i="15"/>
  <c r="U4110" i="15" s="1"/>
  <c r="P4110" i="15"/>
  <c r="O4110" i="15"/>
  <c r="T4109" i="15"/>
  <c r="S4109" i="15"/>
  <c r="U4109" i="15" s="1"/>
  <c r="P4109" i="15"/>
  <c r="O4109" i="15"/>
  <c r="U4108" i="15"/>
  <c r="T4108" i="15"/>
  <c r="S4108" i="15"/>
  <c r="P4108" i="15"/>
  <c r="O4108" i="15"/>
  <c r="T4107" i="15"/>
  <c r="S4107" i="15"/>
  <c r="U4107" i="15" s="1"/>
  <c r="P4107" i="15"/>
  <c r="O4107" i="15"/>
  <c r="U4106" i="15"/>
  <c r="T4106" i="15"/>
  <c r="S4106" i="15"/>
  <c r="P4106" i="15"/>
  <c r="O4106" i="15"/>
  <c r="T4105" i="15"/>
  <c r="S4105" i="15"/>
  <c r="U4105" i="15" s="1"/>
  <c r="P4105" i="15"/>
  <c r="O4105" i="15"/>
  <c r="T4104" i="15"/>
  <c r="S4104" i="15"/>
  <c r="U4104" i="15" s="1"/>
  <c r="P4104" i="15"/>
  <c r="O4104" i="15"/>
  <c r="T4103" i="15"/>
  <c r="S4103" i="15"/>
  <c r="U4103" i="15" s="1"/>
  <c r="P4103" i="15"/>
  <c r="O4103" i="15"/>
  <c r="T4102" i="15"/>
  <c r="S4102" i="15"/>
  <c r="U4102" i="15" s="1"/>
  <c r="P4102" i="15"/>
  <c r="O4102" i="15"/>
  <c r="U4101" i="15"/>
  <c r="T4101" i="15"/>
  <c r="S4101" i="15"/>
  <c r="P4101" i="15"/>
  <c r="O4101" i="15"/>
  <c r="T4100" i="15"/>
  <c r="S4100" i="15"/>
  <c r="U4100" i="15" s="1"/>
  <c r="P4100" i="15"/>
  <c r="O4100" i="15"/>
  <c r="T4099" i="15"/>
  <c r="S4099" i="15"/>
  <c r="U4099" i="15" s="1"/>
  <c r="P4099" i="15"/>
  <c r="O4099" i="15"/>
  <c r="T4098" i="15"/>
  <c r="S4098" i="15"/>
  <c r="U4098" i="15" s="1"/>
  <c r="P4098" i="15"/>
  <c r="O4098" i="15"/>
  <c r="T4097" i="15"/>
  <c r="S4097" i="15"/>
  <c r="U4097" i="15" s="1"/>
  <c r="P4097" i="15"/>
  <c r="O4097" i="15"/>
  <c r="U4096" i="15"/>
  <c r="T4096" i="15"/>
  <c r="S4096" i="15"/>
  <c r="P4096" i="15"/>
  <c r="O4096" i="15"/>
  <c r="T4095" i="15"/>
  <c r="S4095" i="15"/>
  <c r="U4095" i="15" s="1"/>
  <c r="P4095" i="15"/>
  <c r="O4095" i="15"/>
  <c r="U4094" i="15"/>
  <c r="T4094" i="15"/>
  <c r="S4094" i="15"/>
  <c r="P4094" i="15"/>
  <c r="O4094" i="15"/>
  <c r="T4093" i="15"/>
  <c r="S4093" i="15"/>
  <c r="U4093" i="15" s="1"/>
  <c r="P4093" i="15"/>
  <c r="O4093" i="15"/>
  <c r="T4092" i="15"/>
  <c r="S4092" i="15"/>
  <c r="U4092" i="15" s="1"/>
  <c r="P4092" i="15"/>
  <c r="O4092" i="15"/>
  <c r="T4091" i="15"/>
  <c r="S4091" i="15"/>
  <c r="U4091" i="15" s="1"/>
  <c r="P4091" i="15"/>
  <c r="O4091" i="15"/>
  <c r="T4090" i="15"/>
  <c r="S4090" i="15"/>
  <c r="U4090" i="15" s="1"/>
  <c r="P4090" i="15"/>
  <c r="O4090" i="15"/>
  <c r="U4089" i="15"/>
  <c r="T4089" i="15"/>
  <c r="S4089" i="15"/>
  <c r="P4089" i="15"/>
  <c r="O4089" i="15"/>
  <c r="T4088" i="15"/>
  <c r="S4088" i="15"/>
  <c r="U4088" i="15" s="1"/>
  <c r="P4088" i="15"/>
  <c r="O4088" i="15"/>
  <c r="T4087" i="15"/>
  <c r="S4087" i="15"/>
  <c r="U4087" i="15" s="1"/>
  <c r="P4087" i="15"/>
  <c r="O4087" i="15"/>
  <c r="T4086" i="15"/>
  <c r="S4086" i="15"/>
  <c r="U4086" i="15" s="1"/>
  <c r="P4086" i="15"/>
  <c r="O4086" i="15"/>
  <c r="T4085" i="15"/>
  <c r="S4085" i="15"/>
  <c r="U4085" i="15" s="1"/>
  <c r="P4085" i="15"/>
  <c r="O4085" i="15"/>
  <c r="U4084" i="15"/>
  <c r="T4084" i="15"/>
  <c r="S4084" i="15"/>
  <c r="P4084" i="15"/>
  <c r="O4084" i="15"/>
  <c r="T4083" i="15"/>
  <c r="S4083" i="15"/>
  <c r="U4083" i="15" s="1"/>
  <c r="P4083" i="15"/>
  <c r="O4083" i="15"/>
  <c r="U4082" i="15"/>
  <c r="T4082" i="15"/>
  <c r="S4082" i="15"/>
  <c r="P4082" i="15"/>
  <c r="O4082" i="15"/>
  <c r="T4081" i="15"/>
  <c r="S4081" i="15"/>
  <c r="U4081" i="15" s="1"/>
  <c r="P4081" i="15"/>
  <c r="O4081" i="15"/>
  <c r="T4080" i="15"/>
  <c r="S4080" i="15"/>
  <c r="U4080" i="15" s="1"/>
  <c r="P4080" i="15"/>
  <c r="O4080" i="15"/>
  <c r="T4079" i="15"/>
  <c r="S4079" i="15"/>
  <c r="U4079" i="15" s="1"/>
  <c r="P4079" i="15"/>
  <c r="O4079" i="15"/>
  <c r="T4078" i="15"/>
  <c r="S4078" i="15"/>
  <c r="U4078" i="15" s="1"/>
  <c r="P4078" i="15"/>
  <c r="O4078" i="15"/>
  <c r="U4077" i="15"/>
  <c r="T4077" i="15"/>
  <c r="S4077" i="15"/>
  <c r="P4077" i="15"/>
  <c r="O4077" i="15"/>
  <c r="T4076" i="15"/>
  <c r="S4076" i="15"/>
  <c r="U4076" i="15" s="1"/>
  <c r="P4076" i="15"/>
  <c r="O4076" i="15"/>
  <c r="T4075" i="15"/>
  <c r="S4075" i="15"/>
  <c r="U4075" i="15" s="1"/>
  <c r="P4075" i="15"/>
  <c r="O4075" i="15"/>
  <c r="T4074" i="15"/>
  <c r="S4074" i="15"/>
  <c r="U4074" i="15" s="1"/>
  <c r="P4074" i="15"/>
  <c r="O4074" i="15"/>
  <c r="T4073" i="15"/>
  <c r="S4073" i="15"/>
  <c r="U4073" i="15" s="1"/>
  <c r="P4073" i="15"/>
  <c r="O4073" i="15"/>
  <c r="U4072" i="15"/>
  <c r="T4072" i="15"/>
  <c r="S4072" i="15"/>
  <c r="P4072" i="15"/>
  <c r="O4072" i="15"/>
  <c r="T4071" i="15"/>
  <c r="S4071" i="15"/>
  <c r="U4071" i="15" s="1"/>
  <c r="P4071" i="15"/>
  <c r="O4071" i="15"/>
  <c r="T4070" i="15"/>
  <c r="S4070" i="15"/>
  <c r="U4070" i="15" s="1"/>
  <c r="P4070" i="15"/>
  <c r="O4070" i="15"/>
  <c r="T4069" i="15"/>
  <c r="S4069" i="15"/>
  <c r="U4069" i="15" s="1"/>
  <c r="P4069" i="15"/>
  <c r="O4069" i="15"/>
  <c r="T4068" i="15"/>
  <c r="S4068" i="15"/>
  <c r="U4068" i="15" s="1"/>
  <c r="P4068" i="15"/>
  <c r="O4068" i="15"/>
  <c r="T4067" i="15"/>
  <c r="S4067" i="15"/>
  <c r="U4067" i="15" s="1"/>
  <c r="P4067" i="15"/>
  <c r="O4067" i="15"/>
  <c r="T4066" i="15"/>
  <c r="S4066" i="15"/>
  <c r="U4066" i="15" s="1"/>
  <c r="P4066" i="15"/>
  <c r="O4066" i="15"/>
  <c r="U4065" i="15"/>
  <c r="T4065" i="15"/>
  <c r="S4065" i="15"/>
  <c r="P4065" i="15"/>
  <c r="O4065" i="15"/>
  <c r="T4064" i="15"/>
  <c r="S4064" i="15"/>
  <c r="U4064" i="15" s="1"/>
  <c r="P4064" i="15"/>
  <c r="O4064" i="15"/>
  <c r="T4063" i="15"/>
  <c r="S4063" i="15"/>
  <c r="U4063" i="15" s="1"/>
  <c r="P4063" i="15"/>
  <c r="O4063" i="15"/>
  <c r="T4062" i="15"/>
  <c r="S4062" i="15"/>
  <c r="U4062" i="15" s="1"/>
  <c r="P4062" i="15"/>
  <c r="O4062" i="15"/>
  <c r="T4061" i="15"/>
  <c r="S4061" i="15"/>
  <c r="U4061" i="15" s="1"/>
  <c r="P4061" i="15"/>
  <c r="O4061" i="15"/>
  <c r="U4060" i="15"/>
  <c r="T4060" i="15"/>
  <c r="S4060" i="15"/>
  <c r="P4060" i="15"/>
  <c r="O4060" i="15"/>
  <c r="U4059" i="15"/>
  <c r="T4059" i="15"/>
  <c r="S4059" i="15"/>
  <c r="P4059" i="15"/>
  <c r="O4059" i="15"/>
  <c r="U4058" i="15"/>
  <c r="T4058" i="15"/>
  <c r="S4058" i="15"/>
  <c r="P4058" i="15"/>
  <c r="O4058" i="15"/>
  <c r="T4057" i="15"/>
  <c r="S4057" i="15"/>
  <c r="U4057" i="15" s="1"/>
  <c r="P4057" i="15"/>
  <c r="O4057" i="15"/>
  <c r="T4056" i="15"/>
  <c r="S4056" i="15"/>
  <c r="U4056" i="15" s="1"/>
  <c r="P4056" i="15"/>
  <c r="O4056" i="15"/>
  <c r="T4055" i="15"/>
  <c r="S4055" i="15"/>
  <c r="U4055" i="15" s="1"/>
  <c r="P4055" i="15"/>
  <c r="O4055" i="15"/>
  <c r="T4054" i="15"/>
  <c r="S4054" i="15"/>
  <c r="U4054" i="15" s="1"/>
  <c r="P4054" i="15"/>
  <c r="O4054" i="15"/>
  <c r="U4053" i="15"/>
  <c r="T4053" i="15"/>
  <c r="S4053" i="15"/>
  <c r="P4053" i="15"/>
  <c r="O4053" i="15"/>
  <c r="T4052" i="15"/>
  <c r="S4052" i="15"/>
  <c r="U4052" i="15" s="1"/>
  <c r="P4052" i="15"/>
  <c r="O4052" i="15"/>
  <c r="T4051" i="15"/>
  <c r="S4051" i="15"/>
  <c r="U4051" i="15" s="1"/>
  <c r="P4051" i="15"/>
  <c r="O4051" i="15"/>
  <c r="T4050" i="15"/>
  <c r="S4050" i="15"/>
  <c r="U4050" i="15" s="1"/>
  <c r="P4050" i="15"/>
  <c r="O4050" i="15"/>
  <c r="T4049" i="15"/>
  <c r="S4049" i="15"/>
  <c r="U4049" i="15" s="1"/>
  <c r="P4049" i="15"/>
  <c r="O4049" i="15"/>
  <c r="U4048" i="15"/>
  <c r="T4048" i="15"/>
  <c r="S4048" i="15"/>
  <c r="P4048" i="15"/>
  <c r="O4048" i="15"/>
  <c r="U4047" i="15"/>
  <c r="T4047" i="15"/>
  <c r="S4047" i="15"/>
  <c r="P4047" i="15"/>
  <c r="O4047" i="15"/>
  <c r="U4046" i="15"/>
  <c r="T4046" i="15"/>
  <c r="S4046" i="15"/>
  <c r="P4046" i="15"/>
  <c r="O4046" i="15"/>
  <c r="T4045" i="15"/>
  <c r="S4045" i="15"/>
  <c r="U4045" i="15" s="1"/>
  <c r="P4045" i="15"/>
  <c r="O4045" i="15"/>
  <c r="T4044" i="15"/>
  <c r="S4044" i="15"/>
  <c r="U4044" i="15" s="1"/>
  <c r="P4044" i="15"/>
  <c r="O4044" i="15"/>
  <c r="U4043" i="15"/>
  <c r="T4043" i="15"/>
  <c r="S4043" i="15"/>
  <c r="P4043" i="15"/>
  <c r="O4043" i="15"/>
  <c r="T4042" i="15"/>
  <c r="S4042" i="15"/>
  <c r="U4042" i="15" s="1"/>
  <c r="P4042" i="15"/>
  <c r="O4042" i="15"/>
  <c r="U4041" i="15"/>
  <c r="T4041" i="15"/>
  <c r="S4041" i="15"/>
  <c r="P4041" i="15"/>
  <c r="O4041" i="15"/>
  <c r="T4040" i="15"/>
  <c r="S4040" i="15"/>
  <c r="U4040" i="15" s="1"/>
  <c r="P4040" i="15"/>
  <c r="O4040" i="15"/>
  <c r="T4039" i="15"/>
  <c r="S4039" i="15"/>
  <c r="U4039" i="15" s="1"/>
  <c r="P4039" i="15"/>
  <c r="O4039" i="15"/>
  <c r="T4038" i="15"/>
  <c r="S4038" i="15"/>
  <c r="U4038" i="15" s="1"/>
  <c r="P4038" i="15"/>
  <c r="O4038" i="15"/>
  <c r="T4037" i="15"/>
  <c r="S4037" i="15"/>
  <c r="U4037" i="15" s="1"/>
  <c r="P4037" i="15"/>
  <c r="O4037" i="15"/>
  <c r="U4036" i="15"/>
  <c r="T4036" i="15"/>
  <c r="S4036" i="15"/>
  <c r="P4036" i="15"/>
  <c r="O4036" i="15"/>
  <c r="U4035" i="15"/>
  <c r="T4035" i="15"/>
  <c r="S4035" i="15"/>
  <c r="P4035" i="15"/>
  <c r="O4035" i="15"/>
  <c r="U4034" i="15"/>
  <c r="T4034" i="15"/>
  <c r="S4034" i="15"/>
  <c r="P4034" i="15"/>
  <c r="O4034" i="15"/>
  <c r="T4033" i="15"/>
  <c r="S4033" i="15"/>
  <c r="U4033" i="15" s="1"/>
  <c r="P4033" i="15"/>
  <c r="O4033" i="15"/>
  <c r="T4032" i="15"/>
  <c r="S4032" i="15"/>
  <c r="U4032" i="15" s="1"/>
  <c r="P4032" i="15"/>
  <c r="O4032" i="15"/>
  <c r="U4031" i="15"/>
  <c r="T4031" i="15"/>
  <c r="S4031" i="15"/>
  <c r="P4031" i="15"/>
  <c r="O4031" i="15"/>
  <c r="T4030" i="15"/>
  <c r="S4030" i="15"/>
  <c r="U4030" i="15" s="1"/>
  <c r="P4030" i="15"/>
  <c r="O4030" i="15"/>
  <c r="U4029" i="15"/>
  <c r="T4029" i="15"/>
  <c r="S4029" i="15"/>
  <c r="P4029" i="15"/>
  <c r="O4029" i="15"/>
  <c r="T4028" i="15"/>
  <c r="S4028" i="15"/>
  <c r="U4028" i="15" s="1"/>
  <c r="P4028" i="15"/>
  <c r="O4028" i="15"/>
  <c r="T4027" i="15"/>
  <c r="S4027" i="15"/>
  <c r="U4027" i="15" s="1"/>
  <c r="P4027" i="15"/>
  <c r="O4027" i="15"/>
  <c r="T4026" i="15"/>
  <c r="S4026" i="15"/>
  <c r="U4026" i="15" s="1"/>
  <c r="P4026" i="15"/>
  <c r="O4026" i="15"/>
  <c r="T4025" i="15"/>
  <c r="S4025" i="15"/>
  <c r="U4025" i="15" s="1"/>
  <c r="P4025" i="15"/>
  <c r="O4025" i="15"/>
  <c r="U4024" i="15"/>
  <c r="T4024" i="15"/>
  <c r="S4024" i="15"/>
  <c r="P4024" i="15"/>
  <c r="O4024" i="15"/>
  <c r="U4023" i="15"/>
  <c r="T4023" i="15"/>
  <c r="S4023" i="15"/>
  <c r="P4023" i="15"/>
  <c r="O4023" i="15"/>
  <c r="T4022" i="15"/>
  <c r="S4022" i="15"/>
  <c r="U4022" i="15" s="1"/>
  <c r="P4022" i="15"/>
  <c r="O4022" i="15"/>
  <c r="T4021" i="15"/>
  <c r="S4021" i="15"/>
  <c r="U4021" i="15" s="1"/>
  <c r="P4021" i="15"/>
  <c r="O4021" i="15"/>
  <c r="T4020" i="15"/>
  <c r="S4020" i="15"/>
  <c r="U4020" i="15" s="1"/>
  <c r="P4020" i="15"/>
  <c r="O4020" i="15"/>
  <c r="U4019" i="15"/>
  <c r="T4019" i="15"/>
  <c r="S4019" i="15"/>
  <c r="P4019" i="15"/>
  <c r="O4019" i="15"/>
  <c r="T4018" i="15"/>
  <c r="S4018" i="15"/>
  <c r="U4018" i="15" s="1"/>
  <c r="P4018" i="15"/>
  <c r="O4018" i="15"/>
  <c r="U4017" i="15"/>
  <c r="T4017" i="15"/>
  <c r="S4017" i="15"/>
  <c r="P4017" i="15"/>
  <c r="O4017" i="15"/>
  <c r="T4016" i="15"/>
  <c r="S4016" i="15"/>
  <c r="U4016" i="15" s="1"/>
  <c r="P4016" i="15"/>
  <c r="O4016" i="15"/>
  <c r="T4015" i="15"/>
  <c r="S4015" i="15"/>
  <c r="U4015" i="15" s="1"/>
  <c r="P4015" i="15"/>
  <c r="O4015" i="15"/>
  <c r="T4014" i="15"/>
  <c r="S4014" i="15"/>
  <c r="U4014" i="15" s="1"/>
  <c r="P4014" i="15"/>
  <c r="O4014" i="15"/>
  <c r="T4013" i="15"/>
  <c r="S4013" i="15"/>
  <c r="U4013" i="15" s="1"/>
  <c r="P4013" i="15"/>
  <c r="O4013" i="15"/>
  <c r="U4012" i="15"/>
  <c r="T4012" i="15"/>
  <c r="S4012" i="15"/>
  <c r="P4012" i="15"/>
  <c r="O4012" i="15"/>
  <c r="U4011" i="15"/>
  <c r="T4011" i="15"/>
  <c r="S4011" i="15"/>
  <c r="P4011" i="15"/>
  <c r="O4011" i="15"/>
  <c r="T4010" i="15"/>
  <c r="S4010" i="15"/>
  <c r="U4010" i="15" s="1"/>
  <c r="P4010" i="15"/>
  <c r="O4010" i="15"/>
  <c r="T4009" i="15"/>
  <c r="S4009" i="15"/>
  <c r="U4009" i="15" s="1"/>
  <c r="P4009" i="15"/>
  <c r="O4009" i="15"/>
  <c r="T4008" i="15"/>
  <c r="S4008" i="15"/>
  <c r="U4008" i="15" s="1"/>
  <c r="P4008" i="15"/>
  <c r="O4008" i="15"/>
  <c r="U4007" i="15"/>
  <c r="T4007" i="15"/>
  <c r="S4007" i="15"/>
  <c r="P4007" i="15"/>
  <c r="O4007" i="15"/>
  <c r="T4006" i="15"/>
  <c r="S4006" i="15"/>
  <c r="U4006" i="15" s="1"/>
  <c r="P4006" i="15"/>
  <c r="O4006" i="15"/>
  <c r="U4005" i="15"/>
  <c r="T4005" i="15"/>
  <c r="S4005" i="15"/>
  <c r="P4005" i="15"/>
  <c r="O4005" i="15"/>
  <c r="T4004" i="15"/>
  <c r="S4004" i="15"/>
  <c r="U4004" i="15" s="1"/>
  <c r="P4004" i="15"/>
  <c r="O4004" i="15"/>
  <c r="T4003" i="15"/>
  <c r="S4003" i="15"/>
  <c r="U4003" i="15" s="1"/>
  <c r="P4003" i="15"/>
  <c r="O4003" i="15"/>
  <c r="T4002" i="15"/>
  <c r="S4002" i="15"/>
  <c r="U4002" i="15" s="1"/>
  <c r="P4002" i="15"/>
  <c r="O4002" i="15"/>
  <c r="T4001" i="15"/>
  <c r="S4001" i="15"/>
  <c r="U4001" i="15" s="1"/>
  <c r="P4001" i="15"/>
  <c r="O4001" i="15"/>
  <c r="U4000" i="15"/>
  <c r="T4000" i="15"/>
  <c r="S4000" i="15"/>
  <c r="P4000" i="15"/>
  <c r="O4000" i="15"/>
  <c r="U3999" i="15"/>
  <c r="T3999" i="15"/>
  <c r="S3999" i="15"/>
  <c r="P3999" i="15"/>
  <c r="O3999" i="15"/>
  <c r="T3998" i="15"/>
  <c r="S3998" i="15"/>
  <c r="U3998" i="15" s="1"/>
  <c r="P3998" i="15"/>
  <c r="O3998" i="15"/>
  <c r="T3997" i="15"/>
  <c r="S3997" i="15"/>
  <c r="U3997" i="15" s="1"/>
  <c r="P3997" i="15"/>
  <c r="O3997" i="15"/>
  <c r="T3996" i="15"/>
  <c r="S3996" i="15"/>
  <c r="U3996" i="15" s="1"/>
  <c r="P3996" i="15"/>
  <c r="O3996" i="15"/>
  <c r="U3995" i="15"/>
  <c r="T3995" i="15"/>
  <c r="S3995" i="15"/>
  <c r="P3995" i="15"/>
  <c r="O3995" i="15"/>
  <c r="T3994" i="15"/>
  <c r="S3994" i="15"/>
  <c r="U3994" i="15" s="1"/>
  <c r="P3994" i="15"/>
  <c r="O3994" i="15"/>
  <c r="U3993" i="15"/>
  <c r="T3993" i="15"/>
  <c r="S3993" i="15"/>
  <c r="P3993" i="15"/>
  <c r="O3993" i="15"/>
  <c r="T3992" i="15"/>
  <c r="S3992" i="15"/>
  <c r="U3992" i="15" s="1"/>
  <c r="P3992" i="15"/>
  <c r="O3992" i="15"/>
  <c r="T3991" i="15"/>
  <c r="S3991" i="15"/>
  <c r="U3991" i="15" s="1"/>
  <c r="P3991" i="15"/>
  <c r="O3991" i="15"/>
  <c r="T3990" i="15"/>
  <c r="S3990" i="15"/>
  <c r="U3990" i="15" s="1"/>
  <c r="P3990" i="15"/>
  <c r="O3990" i="15"/>
  <c r="T3989" i="15"/>
  <c r="S3989" i="15"/>
  <c r="U3989" i="15" s="1"/>
  <c r="P3989" i="15"/>
  <c r="O3989" i="15"/>
  <c r="U3988" i="15"/>
  <c r="T3988" i="15"/>
  <c r="S3988" i="15"/>
  <c r="P3988" i="15"/>
  <c r="O3988" i="15"/>
  <c r="U3987" i="15"/>
  <c r="T3987" i="15"/>
  <c r="S3987" i="15"/>
  <c r="P3987" i="15"/>
  <c r="O3987" i="15"/>
  <c r="T3986" i="15"/>
  <c r="S3986" i="15"/>
  <c r="U3986" i="15" s="1"/>
  <c r="P3986" i="15"/>
  <c r="O3986" i="15"/>
  <c r="T3985" i="15"/>
  <c r="S3985" i="15"/>
  <c r="U3985" i="15" s="1"/>
  <c r="P3985" i="15"/>
  <c r="O3985" i="15"/>
  <c r="T3984" i="15"/>
  <c r="S3984" i="15"/>
  <c r="U3984" i="15" s="1"/>
  <c r="P3984" i="15"/>
  <c r="O3984" i="15"/>
  <c r="U3983" i="15"/>
  <c r="T3983" i="15"/>
  <c r="S3983" i="15"/>
  <c r="P3983" i="15"/>
  <c r="O3983" i="15"/>
  <c r="T3982" i="15"/>
  <c r="S3982" i="15"/>
  <c r="U3982" i="15" s="1"/>
  <c r="P3982" i="15"/>
  <c r="O3982" i="15"/>
  <c r="U3981" i="15"/>
  <c r="T3981" i="15"/>
  <c r="S3981" i="15"/>
  <c r="P3981" i="15"/>
  <c r="O3981" i="15"/>
  <c r="T3980" i="15"/>
  <c r="S3980" i="15"/>
  <c r="U3980" i="15" s="1"/>
  <c r="P3980" i="15"/>
  <c r="O3980" i="15"/>
  <c r="T3979" i="15"/>
  <c r="S3979" i="15"/>
  <c r="U3979" i="15" s="1"/>
  <c r="P3979" i="15"/>
  <c r="O3979" i="15"/>
  <c r="T3978" i="15"/>
  <c r="S3978" i="15"/>
  <c r="U3978" i="15" s="1"/>
  <c r="P3978" i="15"/>
  <c r="O3978" i="15"/>
  <c r="T3977" i="15"/>
  <c r="S3977" i="15"/>
  <c r="U3977" i="15" s="1"/>
  <c r="P3977" i="15"/>
  <c r="O3977" i="15"/>
  <c r="U3976" i="15"/>
  <c r="T3976" i="15"/>
  <c r="S3976" i="15"/>
  <c r="P3976" i="15"/>
  <c r="O3976" i="15"/>
  <c r="U3975" i="15"/>
  <c r="T3975" i="15"/>
  <c r="S3975" i="15"/>
  <c r="P3975" i="15"/>
  <c r="O3975" i="15"/>
  <c r="T3974" i="15"/>
  <c r="S3974" i="15"/>
  <c r="U3974" i="15" s="1"/>
  <c r="P3974" i="15"/>
  <c r="O3974" i="15"/>
  <c r="T3973" i="15"/>
  <c r="S3973" i="15"/>
  <c r="U3973" i="15" s="1"/>
  <c r="P3973" i="15"/>
  <c r="O3973" i="15"/>
  <c r="T3972" i="15"/>
  <c r="S3972" i="15"/>
  <c r="U3972" i="15" s="1"/>
  <c r="P3972" i="15"/>
  <c r="O3972" i="15"/>
  <c r="U3971" i="15"/>
  <c r="T3971" i="15"/>
  <c r="S3971" i="15"/>
  <c r="P3971" i="15"/>
  <c r="O3971" i="15"/>
  <c r="T3970" i="15"/>
  <c r="S3970" i="15"/>
  <c r="U3970" i="15" s="1"/>
  <c r="P3970" i="15"/>
  <c r="O3970" i="15"/>
  <c r="U3969" i="15"/>
  <c r="T3969" i="15"/>
  <c r="S3969" i="15"/>
  <c r="P3969" i="15"/>
  <c r="O3969" i="15"/>
  <c r="T3968" i="15"/>
  <c r="S3968" i="15"/>
  <c r="U3968" i="15" s="1"/>
  <c r="P3968" i="15"/>
  <c r="O3968" i="15"/>
  <c r="T3967" i="15"/>
  <c r="S3967" i="15"/>
  <c r="U3967" i="15" s="1"/>
  <c r="P3967" i="15"/>
  <c r="O3967" i="15"/>
  <c r="T3966" i="15"/>
  <c r="S3966" i="15"/>
  <c r="U3966" i="15" s="1"/>
  <c r="P3966" i="15"/>
  <c r="O3966" i="15"/>
  <c r="T3965" i="15"/>
  <c r="S3965" i="15"/>
  <c r="U3965" i="15" s="1"/>
  <c r="P3965" i="15"/>
  <c r="O3965" i="15"/>
  <c r="U3964" i="15"/>
  <c r="T3964" i="15"/>
  <c r="S3964" i="15"/>
  <c r="P3964" i="15"/>
  <c r="O3964" i="15"/>
  <c r="U3963" i="15"/>
  <c r="T3963" i="15"/>
  <c r="S3963" i="15"/>
  <c r="P3963" i="15"/>
  <c r="O3963" i="15"/>
  <c r="T3962" i="15"/>
  <c r="S3962" i="15"/>
  <c r="U3962" i="15" s="1"/>
  <c r="P3962" i="15"/>
  <c r="O3962" i="15"/>
  <c r="T3961" i="15"/>
  <c r="S3961" i="15"/>
  <c r="U3961" i="15" s="1"/>
  <c r="P3961" i="15"/>
  <c r="O3961" i="15"/>
  <c r="T3960" i="15"/>
  <c r="S3960" i="15"/>
  <c r="U3960" i="15" s="1"/>
  <c r="P3960" i="15"/>
  <c r="O3960" i="15"/>
  <c r="U3959" i="15"/>
  <c r="T3959" i="15"/>
  <c r="S3959" i="15"/>
  <c r="P3959" i="15"/>
  <c r="O3959" i="15"/>
  <c r="T3958" i="15"/>
  <c r="S3958" i="15"/>
  <c r="U3958" i="15" s="1"/>
  <c r="P3958" i="15"/>
  <c r="O3958" i="15"/>
  <c r="U3957" i="15"/>
  <c r="T3957" i="15"/>
  <c r="S3957" i="15"/>
  <c r="P3957" i="15"/>
  <c r="O3957" i="15"/>
  <c r="T3956" i="15"/>
  <c r="S3956" i="15"/>
  <c r="U3956" i="15" s="1"/>
  <c r="P3956" i="15"/>
  <c r="O3956" i="15"/>
  <c r="T3955" i="15"/>
  <c r="S3955" i="15"/>
  <c r="U3955" i="15" s="1"/>
  <c r="P3955" i="15"/>
  <c r="O3955" i="15"/>
  <c r="T3954" i="15"/>
  <c r="S3954" i="15"/>
  <c r="U3954" i="15" s="1"/>
  <c r="P3954" i="15"/>
  <c r="O3954" i="15"/>
  <c r="T3953" i="15"/>
  <c r="S3953" i="15"/>
  <c r="U3953" i="15" s="1"/>
  <c r="P3953" i="15"/>
  <c r="O3953" i="15"/>
  <c r="U3952" i="15"/>
  <c r="T3952" i="15"/>
  <c r="S3952" i="15"/>
  <c r="P3952" i="15"/>
  <c r="O3952" i="15"/>
  <c r="U3951" i="15"/>
  <c r="T3951" i="15"/>
  <c r="S3951" i="15"/>
  <c r="P3951" i="15"/>
  <c r="O3951" i="15"/>
  <c r="T3950" i="15"/>
  <c r="S3950" i="15"/>
  <c r="U3950" i="15" s="1"/>
  <c r="P3950" i="15"/>
  <c r="O3950" i="15"/>
  <c r="T3949" i="15"/>
  <c r="S3949" i="15"/>
  <c r="U3949" i="15" s="1"/>
  <c r="P3949" i="15"/>
  <c r="O3949" i="15"/>
  <c r="T3948" i="15"/>
  <c r="S3948" i="15"/>
  <c r="U3948" i="15" s="1"/>
  <c r="P3948" i="15"/>
  <c r="O3948" i="15"/>
  <c r="U3947" i="15"/>
  <c r="T3947" i="15"/>
  <c r="S3947" i="15"/>
  <c r="P3947" i="15"/>
  <c r="O3947" i="15"/>
  <c r="T3946" i="15"/>
  <c r="S3946" i="15"/>
  <c r="U3946" i="15" s="1"/>
  <c r="P3946" i="15"/>
  <c r="O3946" i="15"/>
  <c r="U3945" i="15"/>
  <c r="T3945" i="15"/>
  <c r="S3945" i="15"/>
  <c r="P3945" i="15"/>
  <c r="O3945" i="15"/>
  <c r="T3944" i="15"/>
  <c r="S3944" i="15"/>
  <c r="U3944" i="15" s="1"/>
  <c r="P3944" i="15"/>
  <c r="O3944" i="15"/>
  <c r="T3943" i="15"/>
  <c r="S3943" i="15"/>
  <c r="U3943" i="15" s="1"/>
  <c r="P3943" i="15"/>
  <c r="O3943" i="15"/>
  <c r="T3942" i="15"/>
  <c r="S3942" i="15"/>
  <c r="U3942" i="15" s="1"/>
  <c r="P3942" i="15"/>
  <c r="O3942" i="15"/>
  <c r="T3941" i="15"/>
  <c r="S3941" i="15"/>
  <c r="U3941" i="15" s="1"/>
  <c r="P3941" i="15"/>
  <c r="O3941" i="15"/>
  <c r="U3940" i="15"/>
  <c r="T3940" i="15"/>
  <c r="S3940" i="15"/>
  <c r="P3940" i="15"/>
  <c r="O3940" i="15"/>
  <c r="U3939" i="15"/>
  <c r="T3939" i="15"/>
  <c r="S3939" i="15"/>
  <c r="P3939" i="15"/>
  <c r="O3939" i="15"/>
  <c r="T3938" i="15"/>
  <c r="S3938" i="15"/>
  <c r="U3938" i="15" s="1"/>
  <c r="P3938" i="15"/>
  <c r="O3938" i="15"/>
  <c r="T3937" i="15"/>
  <c r="S3937" i="15"/>
  <c r="U3937" i="15" s="1"/>
  <c r="P3937" i="15"/>
  <c r="O3937" i="15"/>
  <c r="T3936" i="15"/>
  <c r="S3936" i="15"/>
  <c r="U3936" i="15" s="1"/>
  <c r="P3936" i="15"/>
  <c r="O3936" i="15"/>
  <c r="U3935" i="15"/>
  <c r="T3935" i="15"/>
  <c r="S3935" i="15"/>
  <c r="P3935" i="15"/>
  <c r="O3935" i="15"/>
  <c r="T3934" i="15"/>
  <c r="S3934" i="15"/>
  <c r="U3934" i="15" s="1"/>
  <c r="P3934" i="15"/>
  <c r="O3934" i="15"/>
  <c r="U3933" i="15"/>
  <c r="T3933" i="15"/>
  <c r="S3933" i="15"/>
  <c r="P3933" i="15"/>
  <c r="O3933" i="15"/>
  <c r="T3932" i="15"/>
  <c r="S3932" i="15"/>
  <c r="U3932" i="15" s="1"/>
  <c r="P3932" i="15"/>
  <c r="O3932" i="15"/>
  <c r="T3931" i="15"/>
  <c r="S3931" i="15"/>
  <c r="U3931" i="15" s="1"/>
  <c r="P3931" i="15"/>
  <c r="O3931" i="15"/>
  <c r="T3930" i="15"/>
  <c r="S3930" i="15"/>
  <c r="U3930" i="15" s="1"/>
  <c r="P3930" i="15"/>
  <c r="O3930" i="15"/>
  <c r="T3929" i="15"/>
  <c r="S3929" i="15"/>
  <c r="U3929" i="15" s="1"/>
  <c r="P3929" i="15"/>
  <c r="O3929" i="15"/>
  <c r="U3928" i="15"/>
  <c r="T3928" i="15"/>
  <c r="S3928" i="15"/>
  <c r="P3928" i="15"/>
  <c r="O3928" i="15"/>
  <c r="U3927" i="15"/>
  <c r="T3927" i="15"/>
  <c r="S3927" i="15"/>
  <c r="P3927" i="15"/>
  <c r="O3927" i="15"/>
  <c r="T3926" i="15"/>
  <c r="S3926" i="15"/>
  <c r="U3926" i="15" s="1"/>
  <c r="P3926" i="15"/>
  <c r="O3926" i="15"/>
  <c r="T3925" i="15"/>
  <c r="S3925" i="15"/>
  <c r="U3925" i="15" s="1"/>
  <c r="P3925" i="15"/>
  <c r="O3925" i="15"/>
  <c r="T3924" i="15"/>
  <c r="S3924" i="15"/>
  <c r="U3924" i="15" s="1"/>
  <c r="P3924" i="15"/>
  <c r="O3924" i="15"/>
  <c r="U3923" i="15"/>
  <c r="T3923" i="15"/>
  <c r="S3923" i="15"/>
  <c r="P3923" i="15"/>
  <c r="O3923" i="15"/>
  <c r="T3922" i="15"/>
  <c r="S3922" i="15"/>
  <c r="U3922" i="15" s="1"/>
  <c r="P3922" i="15"/>
  <c r="O3922" i="15"/>
  <c r="U3921" i="15"/>
  <c r="T3921" i="15"/>
  <c r="S3921" i="15"/>
  <c r="P3921" i="15"/>
  <c r="O3921" i="15"/>
  <c r="T3920" i="15"/>
  <c r="S3920" i="15"/>
  <c r="U3920" i="15" s="1"/>
  <c r="P3920" i="15"/>
  <c r="O3920" i="15"/>
  <c r="T3919" i="15"/>
  <c r="S3919" i="15"/>
  <c r="U3919" i="15" s="1"/>
  <c r="P3919" i="15"/>
  <c r="O3919" i="15"/>
  <c r="T3918" i="15"/>
  <c r="S3918" i="15"/>
  <c r="U3918" i="15" s="1"/>
  <c r="P3918" i="15"/>
  <c r="O3918" i="15"/>
  <c r="T3917" i="15"/>
  <c r="S3917" i="15"/>
  <c r="U3917" i="15" s="1"/>
  <c r="P3917" i="15"/>
  <c r="O3917" i="15"/>
  <c r="U3916" i="15"/>
  <c r="T3916" i="15"/>
  <c r="S3916" i="15"/>
  <c r="P3916" i="15"/>
  <c r="O3916" i="15"/>
  <c r="U3915" i="15"/>
  <c r="T3915" i="15"/>
  <c r="S3915" i="15"/>
  <c r="P3915" i="15"/>
  <c r="O3915" i="15"/>
  <c r="T3914" i="15"/>
  <c r="S3914" i="15"/>
  <c r="U3914" i="15" s="1"/>
  <c r="P3914" i="15"/>
  <c r="O3914" i="15"/>
  <c r="T3913" i="15"/>
  <c r="S3913" i="15"/>
  <c r="U3913" i="15" s="1"/>
  <c r="P3913" i="15"/>
  <c r="O3913" i="15"/>
  <c r="T3912" i="15"/>
  <c r="S3912" i="15"/>
  <c r="U3912" i="15" s="1"/>
  <c r="P3912" i="15"/>
  <c r="O3912" i="15"/>
  <c r="U3911" i="15"/>
  <c r="T3911" i="15"/>
  <c r="S3911" i="15"/>
  <c r="P3911" i="15"/>
  <c r="O3911" i="15"/>
  <c r="T3910" i="15"/>
  <c r="S3910" i="15"/>
  <c r="U3910" i="15" s="1"/>
  <c r="P3910" i="15"/>
  <c r="O3910" i="15"/>
  <c r="U3909" i="15"/>
  <c r="T3909" i="15"/>
  <c r="S3909" i="15"/>
  <c r="P3909" i="15"/>
  <c r="O3909" i="15"/>
  <c r="T3908" i="15"/>
  <c r="S3908" i="15"/>
  <c r="U3908" i="15" s="1"/>
  <c r="P3908" i="15"/>
  <c r="O3908" i="15"/>
  <c r="T3907" i="15"/>
  <c r="S3907" i="15"/>
  <c r="U3907" i="15" s="1"/>
  <c r="P3907" i="15"/>
  <c r="O3907" i="15"/>
  <c r="T3906" i="15"/>
  <c r="S3906" i="15"/>
  <c r="U3906" i="15" s="1"/>
  <c r="P3906" i="15"/>
  <c r="O3906" i="15"/>
  <c r="T3905" i="15"/>
  <c r="S3905" i="15"/>
  <c r="U3905" i="15" s="1"/>
  <c r="P3905" i="15"/>
  <c r="O3905" i="15"/>
  <c r="U3904" i="15"/>
  <c r="T3904" i="15"/>
  <c r="S3904" i="15"/>
  <c r="P3904" i="15"/>
  <c r="O3904" i="15"/>
  <c r="U3903" i="15"/>
  <c r="T3903" i="15"/>
  <c r="S3903" i="15"/>
  <c r="P3903" i="15"/>
  <c r="O3903" i="15"/>
  <c r="T3902" i="15"/>
  <c r="S3902" i="15"/>
  <c r="U3902" i="15" s="1"/>
  <c r="P3902" i="15"/>
  <c r="O3902" i="15"/>
  <c r="T3901" i="15"/>
  <c r="S3901" i="15"/>
  <c r="U3901" i="15" s="1"/>
  <c r="P3901" i="15"/>
  <c r="O3901" i="15"/>
  <c r="T3900" i="15"/>
  <c r="S3900" i="15"/>
  <c r="U3900" i="15" s="1"/>
  <c r="P3900" i="15"/>
  <c r="O3900" i="15"/>
  <c r="U3899" i="15"/>
  <c r="T3899" i="15"/>
  <c r="S3899" i="15"/>
  <c r="P3899" i="15"/>
  <c r="O3899" i="15"/>
  <c r="T3898" i="15"/>
  <c r="S3898" i="15"/>
  <c r="U3898" i="15" s="1"/>
  <c r="P3898" i="15"/>
  <c r="O3898" i="15"/>
  <c r="U3897" i="15"/>
  <c r="T3897" i="15"/>
  <c r="S3897" i="15"/>
  <c r="P3897" i="15"/>
  <c r="O3897" i="15"/>
  <c r="T3896" i="15"/>
  <c r="S3896" i="15"/>
  <c r="U3896" i="15" s="1"/>
  <c r="P3896" i="15"/>
  <c r="O3896" i="15"/>
  <c r="T3895" i="15"/>
  <c r="S3895" i="15"/>
  <c r="U3895" i="15" s="1"/>
  <c r="P3895" i="15"/>
  <c r="O3895" i="15"/>
  <c r="T3894" i="15"/>
  <c r="S3894" i="15"/>
  <c r="U3894" i="15" s="1"/>
  <c r="P3894" i="15"/>
  <c r="O3894" i="15"/>
  <c r="T3893" i="15"/>
  <c r="S3893" i="15"/>
  <c r="U3893" i="15" s="1"/>
  <c r="P3893" i="15"/>
  <c r="O3893" i="15"/>
  <c r="U3892" i="15"/>
  <c r="T3892" i="15"/>
  <c r="S3892" i="15"/>
  <c r="P3892" i="15"/>
  <c r="O3892" i="15"/>
  <c r="U3891" i="15"/>
  <c r="T3891" i="15"/>
  <c r="S3891" i="15"/>
  <c r="P3891" i="15"/>
  <c r="O3891" i="15"/>
  <c r="T3890" i="15"/>
  <c r="S3890" i="15"/>
  <c r="U3890" i="15" s="1"/>
  <c r="P3890" i="15"/>
  <c r="O3890" i="15"/>
  <c r="T3889" i="15"/>
  <c r="S3889" i="15"/>
  <c r="U3889" i="15" s="1"/>
  <c r="P3889" i="15"/>
  <c r="O3889" i="15"/>
  <c r="T3888" i="15"/>
  <c r="S3888" i="15"/>
  <c r="U3888" i="15" s="1"/>
  <c r="P3888" i="15"/>
  <c r="O3888" i="15"/>
  <c r="U3887" i="15"/>
  <c r="T3887" i="15"/>
  <c r="S3887" i="15"/>
  <c r="P3887" i="15"/>
  <c r="O3887" i="15"/>
  <c r="T3886" i="15"/>
  <c r="S3886" i="15"/>
  <c r="U3886" i="15" s="1"/>
  <c r="P3886" i="15"/>
  <c r="O3886" i="15"/>
  <c r="U3885" i="15"/>
  <c r="T3885" i="15"/>
  <c r="S3885" i="15"/>
  <c r="P3885" i="15"/>
  <c r="O3885" i="15"/>
  <c r="T3884" i="15"/>
  <c r="S3884" i="15"/>
  <c r="U3884" i="15" s="1"/>
  <c r="P3884" i="15"/>
  <c r="O3884" i="15"/>
  <c r="T3883" i="15"/>
  <c r="S3883" i="15"/>
  <c r="U3883" i="15" s="1"/>
  <c r="P3883" i="15"/>
  <c r="O3883" i="15"/>
  <c r="T3882" i="15"/>
  <c r="S3882" i="15"/>
  <c r="U3882" i="15" s="1"/>
  <c r="P3882" i="15"/>
  <c r="O3882" i="15"/>
  <c r="T3881" i="15"/>
  <c r="S3881" i="15"/>
  <c r="U3881" i="15" s="1"/>
  <c r="P3881" i="15"/>
  <c r="O3881" i="15"/>
  <c r="U3880" i="15"/>
  <c r="T3880" i="15"/>
  <c r="S3880" i="15"/>
  <c r="P3880" i="15"/>
  <c r="O3880" i="15"/>
  <c r="U3879" i="15"/>
  <c r="T3879" i="15"/>
  <c r="S3879" i="15"/>
  <c r="P3879" i="15"/>
  <c r="O3879" i="15"/>
  <c r="T3878" i="15"/>
  <c r="S3878" i="15"/>
  <c r="U3878" i="15" s="1"/>
  <c r="P3878" i="15"/>
  <c r="O3878" i="15"/>
  <c r="T3877" i="15"/>
  <c r="S3877" i="15"/>
  <c r="U3877" i="15" s="1"/>
  <c r="P3877" i="15"/>
  <c r="O3877" i="15"/>
  <c r="T3876" i="15"/>
  <c r="S3876" i="15"/>
  <c r="U3876" i="15" s="1"/>
  <c r="P3876" i="15"/>
  <c r="O3876" i="15"/>
  <c r="U3875" i="15"/>
  <c r="T3875" i="15"/>
  <c r="S3875" i="15"/>
  <c r="P3875" i="15"/>
  <c r="O3875" i="15"/>
  <c r="T3874" i="15"/>
  <c r="S3874" i="15"/>
  <c r="U3874" i="15" s="1"/>
  <c r="P3874" i="15"/>
  <c r="O3874" i="15"/>
  <c r="U3873" i="15"/>
  <c r="T3873" i="15"/>
  <c r="S3873" i="15"/>
  <c r="P3873" i="15"/>
  <c r="O3873" i="15"/>
  <c r="T3872" i="15"/>
  <c r="S3872" i="15"/>
  <c r="U3872" i="15" s="1"/>
  <c r="P3872" i="15"/>
  <c r="O3872" i="15"/>
  <c r="T3871" i="15"/>
  <c r="S3871" i="15"/>
  <c r="U3871" i="15" s="1"/>
  <c r="P3871" i="15"/>
  <c r="O3871" i="15"/>
  <c r="T3870" i="15"/>
  <c r="S3870" i="15"/>
  <c r="U3870" i="15" s="1"/>
  <c r="P3870" i="15"/>
  <c r="O3870" i="15"/>
  <c r="T3869" i="15"/>
  <c r="S3869" i="15"/>
  <c r="U3869" i="15" s="1"/>
  <c r="P3869" i="15"/>
  <c r="O3869" i="15"/>
  <c r="U3868" i="15"/>
  <c r="T3868" i="15"/>
  <c r="S3868" i="15"/>
  <c r="P3868" i="15"/>
  <c r="O3868" i="15"/>
  <c r="U3867" i="15"/>
  <c r="T3867" i="15"/>
  <c r="S3867" i="15"/>
  <c r="P3867" i="15"/>
  <c r="O3867" i="15"/>
  <c r="T3866" i="15"/>
  <c r="S3866" i="15"/>
  <c r="U3866" i="15" s="1"/>
  <c r="P3866" i="15"/>
  <c r="O3866" i="15"/>
  <c r="T3865" i="15"/>
  <c r="S3865" i="15"/>
  <c r="U3865" i="15" s="1"/>
  <c r="P3865" i="15"/>
  <c r="O3865" i="15"/>
  <c r="T3864" i="15"/>
  <c r="S3864" i="15"/>
  <c r="U3864" i="15" s="1"/>
  <c r="P3864" i="15"/>
  <c r="O3864" i="15"/>
  <c r="U3863" i="15"/>
  <c r="T3863" i="15"/>
  <c r="S3863" i="15"/>
  <c r="P3863" i="15"/>
  <c r="O3863" i="15"/>
  <c r="T3862" i="15"/>
  <c r="S3862" i="15"/>
  <c r="U3862" i="15" s="1"/>
  <c r="P3862" i="15"/>
  <c r="O3862" i="15"/>
  <c r="U3861" i="15"/>
  <c r="T3861" i="15"/>
  <c r="S3861" i="15"/>
  <c r="P3861" i="15"/>
  <c r="O3861" i="15"/>
  <c r="T3860" i="15"/>
  <c r="S3860" i="15"/>
  <c r="U3860" i="15" s="1"/>
  <c r="P3860" i="15"/>
  <c r="O3860" i="15"/>
  <c r="T3859" i="15"/>
  <c r="S3859" i="15"/>
  <c r="U3859" i="15" s="1"/>
  <c r="P3859" i="15"/>
  <c r="O3859" i="15"/>
  <c r="T3858" i="15"/>
  <c r="S3858" i="15"/>
  <c r="U3858" i="15" s="1"/>
  <c r="P3858" i="15"/>
  <c r="O3858" i="15"/>
  <c r="T3857" i="15"/>
  <c r="S3857" i="15"/>
  <c r="U3857" i="15" s="1"/>
  <c r="P3857" i="15"/>
  <c r="O3857" i="15"/>
  <c r="U3856" i="15"/>
  <c r="T3856" i="15"/>
  <c r="S3856" i="15"/>
  <c r="P3856" i="15"/>
  <c r="O3856" i="15"/>
  <c r="U3855" i="15"/>
  <c r="T3855" i="15"/>
  <c r="S3855" i="15"/>
  <c r="P3855" i="15"/>
  <c r="O3855" i="15"/>
  <c r="T3854" i="15"/>
  <c r="S3854" i="15"/>
  <c r="U3854" i="15" s="1"/>
  <c r="P3854" i="15"/>
  <c r="O3854" i="15"/>
  <c r="T3853" i="15"/>
  <c r="S3853" i="15"/>
  <c r="U3853" i="15" s="1"/>
  <c r="P3853" i="15"/>
  <c r="O3853" i="15"/>
  <c r="T3852" i="15"/>
  <c r="S3852" i="15"/>
  <c r="U3852" i="15" s="1"/>
  <c r="P3852" i="15"/>
  <c r="O3852" i="15"/>
  <c r="U3851" i="15"/>
  <c r="T3851" i="15"/>
  <c r="S3851" i="15"/>
  <c r="P3851" i="15"/>
  <c r="O3851" i="15"/>
  <c r="T3850" i="15"/>
  <c r="S3850" i="15"/>
  <c r="U3850" i="15" s="1"/>
  <c r="P3850" i="15"/>
  <c r="O3850" i="15"/>
  <c r="U3849" i="15"/>
  <c r="T3849" i="15"/>
  <c r="S3849" i="15"/>
  <c r="P3849" i="15"/>
  <c r="O3849" i="15"/>
  <c r="T3848" i="15"/>
  <c r="S3848" i="15"/>
  <c r="U3848" i="15" s="1"/>
  <c r="P3848" i="15"/>
  <c r="O3848" i="15"/>
  <c r="T3847" i="15"/>
  <c r="S3847" i="15"/>
  <c r="U3847" i="15" s="1"/>
  <c r="P3847" i="15"/>
  <c r="O3847" i="15"/>
  <c r="T3846" i="15"/>
  <c r="S3846" i="15"/>
  <c r="U3846" i="15" s="1"/>
  <c r="P3846" i="15"/>
  <c r="O3846" i="15"/>
  <c r="T3845" i="15"/>
  <c r="S3845" i="15"/>
  <c r="U3845" i="15" s="1"/>
  <c r="P3845" i="15"/>
  <c r="O3845" i="15"/>
  <c r="U3844" i="15"/>
  <c r="T3844" i="15"/>
  <c r="S3844" i="15"/>
  <c r="P3844" i="15"/>
  <c r="O3844" i="15"/>
  <c r="U3843" i="15"/>
  <c r="T3843" i="15"/>
  <c r="S3843" i="15"/>
  <c r="P3843" i="15"/>
  <c r="O3843" i="15"/>
  <c r="T3842" i="15"/>
  <c r="S3842" i="15"/>
  <c r="U3842" i="15" s="1"/>
  <c r="P3842" i="15"/>
  <c r="O3842" i="15"/>
  <c r="T3841" i="15"/>
  <c r="S3841" i="15"/>
  <c r="U3841" i="15" s="1"/>
  <c r="P3841" i="15"/>
  <c r="O3841" i="15"/>
  <c r="T3840" i="15"/>
  <c r="S3840" i="15"/>
  <c r="U3840" i="15" s="1"/>
  <c r="P3840" i="15"/>
  <c r="O3840" i="15"/>
  <c r="U3839" i="15"/>
  <c r="T3839" i="15"/>
  <c r="S3839" i="15"/>
  <c r="P3839" i="15"/>
  <c r="O3839" i="15"/>
  <c r="T3838" i="15"/>
  <c r="S3838" i="15"/>
  <c r="U3838" i="15" s="1"/>
  <c r="P3838" i="15"/>
  <c r="O3838" i="15"/>
  <c r="U3837" i="15"/>
  <c r="T3837" i="15"/>
  <c r="S3837" i="15"/>
  <c r="P3837" i="15"/>
  <c r="O3837" i="15"/>
  <c r="T3836" i="15"/>
  <c r="S3836" i="15"/>
  <c r="U3836" i="15" s="1"/>
  <c r="P3836" i="15"/>
  <c r="O3836" i="15"/>
  <c r="T3835" i="15"/>
  <c r="S3835" i="15"/>
  <c r="U3835" i="15" s="1"/>
  <c r="P3835" i="15"/>
  <c r="O3835" i="15"/>
  <c r="T3834" i="15"/>
  <c r="S3834" i="15"/>
  <c r="U3834" i="15" s="1"/>
  <c r="P3834" i="15"/>
  <c r="O3834" i="15"/>
  <c r="T3833" i="15"/>
  <c r="S3833" i="15"/>
  <c r="U3833" i="15" s="1"/>
  <c r="P3833" i="15"/>
  <c r="O3833" i="15"/>
  <c r="U3832" i="15"/>
  <c r="T3832" i="15"/>
  <c r="S3832" i="15"/>
  <c r="P3832" i="15"/>
  <c r="O3832" i="15"/>
  <c r="U3831" i="15"/>
  <c r="T3831" i="15"/>
  <c r="S3831" i="15"/>
  <c r="P3831" i="15"/>
  <c r="O3831" i="15"/>
  <c r="T3830" i="15"/>
  <c r="S3830" i="15"/>
  <c r="U3830" i="15" s="1"/>
  <c r="P3830" i="15"/>
  <c r="O3830" i="15"/>
  <c r="T3829" i="15"/>
  <c r="S3829" i="15"/>
  <c r="U3829" i="15" s="1"/>
  <c r="P3829" i="15"/>
  <c r="O3829" i="15"/>
  <c r="T3828" i="15"/>
  <c r="S3828" i="15"/>
  <c r="U3828" i="15" s="1"/>
  <c r="P3828" i="15"/>
  <c r="O3828" i="15"/>
  <c r="U3827" i="15"/>
  <c r="T3827" i="15"/>
  <c r="S3827" i="15"/>
  <c r="P3827" i="15"/>
  <c r="O3827" i="15"/>
  <c r="T3826" i="15"/>
  <c r="S3826" i="15"/>
  <c r="U3826" i="15" s="1"/>
  <c r="P3826" i="15"/>
  <c r="O3826" i="15"/>
  <c r="U3825" i="15"/>
  <c r="T3825" i="15"/>
  <c r="S3825" i="15"/>
  <c r="P3825" i="15"/>
  <c r="O3825" i="15"/>
  <c r="T3824" i="15"/>
  <c r="S3824" i="15"/>
  <c r="U3824" i="15" s="1"/>
  <c r="P3824" i="15"/>
  <c r="O3824" i="15"/>
  <c r="T3823" i="15"/>
  <c r="S3823" i="15"/>
  <c r="U3823" i="15" s="1"/>
  <c r="P3823" i="15"/>
  <c r="O3823" i="15"/>
  <c r="T3822" i="15"/>
  <c r="S3822" i="15"/>
  <c r="U3822" i="15" s="1"/>
  <c r="P3822" i="15"/>
  <c r="O3822" i="15"/>
  <c r="T3821" i="15"/>
  <c r="S3821" i="15"/>
  <c r="U3821" i="15" s="1"/>
  <c r="P3821" i="15"/>
  <c r="O3821" i="15"/>
  <c r="U3820" i="15"/>
  <c r="T3820" i="15"/>
  <c r="S3820" i="15"/>
  <c r="P3820" i="15"/>
  <c r="O3820" i="15"/>
  <c r="U3819" i="15"/>
  <c r="T3819" i="15"/>
  <c r="S3819" i="15"/>
  <c r="P3819" i="15"/>
  <c r="O3819" i="15"/>
  <c r="T3818" i="15"/>
  <c r="S3818" i="15"/>
  <c r="U3818" i="15" s="1"/>
  <c r="P3818" i="15"/>
  <c r="O3818" i="15"/>
  <c r="T3817" i="15"/>
  <c r="S3817" i="15"/>
  <c r="U3817" i="15" s="1"/>
  <c r="P3817" i="15"/>
  <c r="O3817" i="15"/>
  <c r="T3816" i="15"/>
  <c r="S3816" i="15"/>
  <c r="U3816" i="15" s="1"/>
  <c r="P3816" i="15"/>
  <c r="O3816" i="15"/>
  <c r="U3815" i="15"/>
  <c r="T3815" i="15"/>
  <c r="S3815" i="15"/>
  <c r="P3815" i="15"/>
  <c r="O3815" i="15"/>
  <c r="T3814" i="15"/>
  <c r="S3814" i="15"/>
  <c r="U3814" i="15" s="1"/>
  <c r="P3814" i="15"/>
  <c r="O3814" i="15"/>
  <c r="U3813" i="15"/>
  <c r="T3813" i="15"/>
  <c r="S3813" i="15"/>
  <c r="P3813" i="15"/>
  <c r="O3813" i="15"/>
  <c r="T3812" i="15"/>
  <c r="S3812" i="15"/>
  <c r="U3812" i="15" s="1"/>
  <c r="P3812" i="15"/>
  <c r="O3812" i="15"/>
  <c r="T3811" i="15"/>
  <c r="S3811" i="15"/>
  <c r="U3811" i="15" s="1"/>
  <c r="P3811" i="15"/>
  <c r="O3811" i="15"/>
  <c r="T3810" i="15"/>
  <c r="S3810" i="15"/>
  <c r="U3810" i="15" s="1"/>
  <c r="P3810" i="15"/>
  <c r="O3810" i="15"/>
  <c r="T3809" i="15"/>
  <c r="S3809" i="15"/>
  <c r="U3809" i="15" s="1"/>
  <c r="P3809" i="15"/>
  <c r="O3809" i="15"/>
  <c r="U3808" i="15"/>
  <c r="T3808" i="15"/>
  <c r="S3808" i="15"/>
  <c r="P3808" i="15"/>
  <c r="O3808" i="15"/>
  <c r="U3807" i="15"/>
  <c r="T3807" i="15"/>
  <c r="S3807" i="15"/>
  <c r="P3807" i="15"/>
  <c r="O3807" i="15"/>
  <c r="T3806" i="15"/>
  <c r="S3806" i="15"/>
  <c r="U3806" i="15" s="1"/>
  <c r="P3806" i="15"/>
  <c r="O3806" i="15"/>
  <c r="T3805" i="15"/>
  <c r="S3805" i="15"/>
  <c r="U3805" i="15" s="1"/>
  <c r="P3805" i="15"/>
  <c r="O3805" i="15"/>
  <c r="T3804" i="15"/>
  <c r="S3804" i="15"/>
  <c r="U3804" i="15" s="1"/>
  <c r="P3804" i="15"/>
  <c r="O3804" i="15"/>
  <c r="U3803" i="15"/>
  <c r="T3803" i="15"/>
  <c r="S3803" i="15"/>
  <c r="P3803" i="15"/>
  <c r="O3803" i="15"/>
  <c r="T3802" i="15"/>
  <c r="S3802" i="15"/>
  <c r="U3802" i="15" s="1"/>
  <c r="P3802" i="15"/>
  <c r="O3802" i="15"/>
  <c r="U3801" i="15"/>
  <c r="T3801" i="15"/>
  <c r="S3801" i="15"/>
  <c r="P3801" i="15"/>
  <c r="O3801" i="15"/>
  <c r="T3800" i="15"/>
  <c r="S3800" i="15"/>
  <c r="U3800" i="15" s="1"/>
  <c r="P3800" i="15"/>
  <c r="O3800" i="15"/>
  <c r="T3799" i="15"/>
  <c r="S3799" i="15"/>
  <c r="U3799" i="15" s="1"/>
  <c r="P3799" i="15"/>
  <c r="O3799" i="15"/>
  <c r="T3798" i="15"/>
  <c r="S3798" i="15"/>
  <c r="U3798" i="15" s="1"/>
  <c r="P3798" i="15"/>
  <c r="O3798" i="15"/>
  <c r="T3797" i="15"/>
  <c r="S3797" i="15"/>
  <c r="U3797" i="15" s="1"/>
  <c r="P3797" i="15"/>
  <c r="O3797" i="15"/>
  <c r="U3796" i="15"/>
  <c r="T3796" i="15"/>
  <c r="S3796" i="15"/>
  <c r="P3796" i="15"/>
  <c r="O3796" i="15"/>
  <c r="U3795" i="15"/>
  <c r="T3795" i="15"/>
  <c r="S3795" i="15"/>
  <c r="P3795" i="15"/>
  <c r="O3795" i="15"/>
  <c r="T3794" i="15"/>
  <c r="S3794" i="15"/>
  <c r="U3794" i="15" s="1"/>
  <c r="P3794" i="15"/>
  <c r="O3794" i="15"/>
  <c r="T3793" i="15"/>
  <c r="S3793" i="15"/>
  <c r="U3793" i="15" s="1"/>
  <c r="P3793" i="15"/>
  <c r="O3793" i="15"/>
  <c r="T3792" i="15"/>
  <c r="S3792" i="15"/>
  <c r="U3792" i="15" s="1"/>
  <c r="P3792" i="15"/>
  <c r="O3792" i="15"/>
  <c r="U3791" i="15"/>
  <c r="T3791" i="15"/>
  <c r="S3791" i="15"/>
  <c r="P3791" i="15"/>
  <c r="O3791" i="15"/>
  <c r="T3790" i="15"/>
  <c r="S3790" i="15"/>
  <c r="U3790" i="15" s="1"/>
  <c r="P3790" i="15"/>
  <c r="O3790" i="15"/>
  <c r="U3789" i="15"/>
  <c r="T3789" i="15"/>
  <c r="S3789" i="15"/>
  <c r="P3789" i="15"/>
  <c r="O3789" i="15"/>
  <c r="T3788" i="15"/>
  <c r="S3788" i="15"/>
  <c r="U3788" i="15" s="1"/>
  <c r="P3788" i="15"/>
  <c r="O3788" i="15"/>
  <c r="T3787" i="15"/>
  <c r="S3787" i="15"/>
  <c r="U3787" i="15" s="1"/>
  <c r="P3787" i="15"/>
  <c r="O3787" i="15"/>
  <c r="T3786" i="15"/>
  <c r="S3786" i="15"/>
  <c r="U3786" i="15" s="1"/>
  <c r="P3786" i="15"/>
  <c r="O3786" i="15"/>
  <c r="T3785" i="15"/>
  <c r="S3785" i="15"/>
  <c r="U3785" i="15" s="1"/>
  <c r="P3785" i="15"/>
  <c r="O3785" i="15"/>
  <c r="U3784" i="15"/>
  <c r="T3784" i="15"/>
  <c r="S3784" i="15"/>
  <c r="P3784" i="15"/>
  <c r="O3784" i="15"/>
  <c r="U3783" i="15"/>
  <c r="T3783" i="15"/>
  <c r="S3783" i="15"/>
  <c r="P3783" i="15"/>
  <c r="O3783" i="15"/>
  <c r="T3782" i="15"/>
  <c r="S3782" i="15"/>
  <c r="U3782" i="15" s="1"/>
  <c r="P3782" i="15"/>
  <c r="O3782" i="15"/>
  <c r="T3781" i="15"/>
  <c r="S3781" i="15"/>
  <c r="U3781" i="15" s="1"/>
  <c r="P3781" i="15"/>
  <c r="O3781" i="15"/>
  <c r="T3780" i="15"/>
  <c r="S3780" i="15"/>
  <c r="U3780" i="15" s="1"/>
  <c r="P3780" i="15"/>
  <c r="O3780" i="15"/>
  <c r="U3779" i="15"/>
  <c r="T3779" i="15"/>
  <c r="S3779" i="15"/>
  <c r="P3779" i="15"/>
  <c r="O3779" i="15"/>
  <c r="T3778" i="15"/>
  <c r="S3778" i="15"/>
  <c r="U3778" i="15" s="1"/>
  <c r="P3778" i="15"/>
  <c r="O3778" i="15"/>
  <c r="U3777" i="15"/>
  <c r="T3777" i="15"/>
  <c r="S3777" i="15"/>
  <c r="P3777" i="15"/>
  <c r="O3777" i="15"/>
  <c r="T3776" i="15"/>
  <c r="S3776" i="15"/>
  <c r="U3776" i="15" s="1"/>
  <c r="P3776" i="15"/>
  <c r="O3776" i="15"/>
  <c r="T3775" i="15"/>
  <c r="S3775" i="15"/>
  <c r="U3775" i="15" s="1"/>
  <c r="P3775" i="15"/>
  <c r="O3775" i="15"/>
  <c r="T3774" i="15"/>
  <c r="S3774" i="15"/>
  <c r="U3774" i="15" s="1"/>
  <c r="P3774" i="15"/>
  <c r="O3774" i="15"/>
  <c r="T3773" i="15"/>
  <c r="S3773" i="15"/>
  <c r="U3773" i="15" s="1"/>
  <c r="P3773" i="15"/>
  <c r="O3773" i="15"/>
  <c r="U3772" i="15"/>
  <c r="T3772" i="15"/>
  <c r="S3772" i="15"/>
  <c r="P3772" i="15"/>
  <c r="O3772" i="15"/>
  <c r="U3771" i="15"/>
  <c r="T3771" i="15"/>
  <c r="S3771" i="15"/>
  <c r="P3771" i="15"/>
  <c r="O3771" i="15"/>
  <c r="T3770" i="15"/>
  <c r="S3770" i="15"/>
  <c r="U3770" i="15" s="1"/>
  <c r="P3770" i="15"/>
  <c r="O3770" i="15"/>
  <c r="T3769" i="15"/>
  <c r="S3769" i="15"/>
  <c r="U3769" i="15" s="1"/>
  <c r="P3769" i="15"/>
  <c r="O3769" i="15"/>
  <c r="T3768" i="15"/>
  <c r="S3768" i="15"/>
  <c r="U3768" i="15" s="1"/>
  <c r="P3768" i="15"/>
  <c r="O3768" i="15"/>
  <c r="U3767" i="15"/>
  <c r="T3767" i="15"/>
  <c r="S3767" i="15"/>
  <c r="P3767" i="15"/>
  <c r="O3767" i="15"/>
  <c r="T3766" i="15"/>
  <c r="S3766" i="15"/>
  <c r="U3766" i="15" s="1"/>
  <c r="P3766" i="15"/>
  <c r="O3766" i="15"/>
  <c r="U3765" i="15"/>
  <c r="T3765" i="15"/>
  <c r="S3765" i="15"/>
  <c r="P3765" i="15"/>
  <c r="O3765" i="15"/>
  <c r="T3764" i="15"/>
  <c r="S3764" i="15"/>
  <c r="U3764" i="15" s="1"/>
  <c r="P3764" i="15"/>
  <c r="O3764" i="15"/>
  <c r="T3763" i="15"/>
  <c r="S3763" i="15"/>
  <c r="U3763" i="15" s="1"/>
  <c r="P3763" i="15"/>
  <c r="O3763" i="15"/>
  <c r="T3762" i="15"/>
  <c r="S3762" i="15"/>
  <c r="U3762" i="15" s="1"/>
  <c r="P3762" i="15"/>
  <c r="O3762" i="15"/>
  <c r="T3761" i="15"/>
  <c r="S3761" i="15"/>
  <c r="U3761" i="15" s="1"/>
  <c r="P3761" i="15"/>
  <c r="O3761" i="15"/>
  <c r="U3760" i="15"/>
  <c r="T3760" i="15"/>
  <c r="S3760" i="15"/>
  <c r="P3760" i="15"/>
  <c r="O3760" i="15"/>
  <c r="U3759" i="15"/>
  <c r="T3759" i="15"/>
  <c r="S3759" i="15"/>
  <c r="P3759" i="15"/>
  <c r="O3759" i="15"/>
  <c r="T3758" i="15"/>
  <c r="S3758" i="15"/>
  <c r="U3758" i="15" s="1"/>
  <c r="P3758" i="15"/>
  <c r="O3758" i="15"/>
  <c r="T3757" i="15"/>
  <c r="S3757" i="15"/>
  <c r="U3757" i="15" s="1"/>
  <c r="P3757" i="15"/>
  <c r="O3757" i="15"/>
  <c r="T3756" i="15"/>
  <c r="S3756" i="15"/>
  <c r="U3756" i="15" s="1"/>
  <c r="P3756" i="15"/>
  <c r="O3756" i="15"/>
  <c r="U3755" i="15"/>
  <c r="T3755" i="15"/>
  <c r="S3755" i="15"/>
  <c r="P3755" i="15"/>
  <c r="O3755" i="15"/>
  <c r="T3754" i="15"/>
  <c r="S3754" i="15"/>
  <c r="U3754" i="15" s="1"/>
  <c r="P3754" i="15"/>
  <c r="O3754" i="15"/>
  <c r="U3753" i="15"/>
  <c r="T3753" i="15"/>
  <c r="S3753" i="15"/>
  <c r="P3753" i="15"/>
  <c r="O3753" i="15"/>
  <c r="T3752" i="15"/>
  <c r="S3752" i="15"/>
  <c r="U3752" i="15" s="1"/>
  <c r="P3752" i="15"/>
  <c r="O3752" i="15"/>
  <c r="T3751" i="15"/>
  <c r="S3751" i="15"/>
  <c r="U3751" i="15" s="1"/>
  <c r="P3751" i="15"/>
  <c r="O3751" i="15"/>
  <c r="T3750" i="15"/>
  <c r="S3750" i="15"/>
  <c r="U3750" i="15" s="1"/>
  <c r="P3750" i="15"/>
  <c r="O3750" i="15"/>
  <c r="T3749" i="15"/>
  <c r="S3749" i="15"/>
  <c r="U3749" i="15" s="1"/>
  <c r="P3749" i="15"/>
  <c r="O3749" i="15"/>
  <c r="U3748" i="15"/>
  <c r="T3748" i="15"/>
  <c r="S3748" i="15"/>
  <c r="P3748" i="15"/>
  <c r="O3748" i="15"/>
  <c r="U3747" i="15"/>
  <c r="T3747" i="15"/>
  <c r="S3747" i="15"/>
  <c r="P3747" i="15"/>
  <c r="O3747" i="15"/>
  <c r="T3746" i="15"/>
  <c r="S3746" i="15"/>
  <c r="U3746" i="15" s="1"/>
  <c r="P3746" i="15"/>
  <c r="O3746" i="15"/>
  <c r="T3745" i="15"/>
  <c r="S3745" i="15"/>
  <c r="U3745" i="15" s="1"/>
  <c r="P3745" i="15"/>
  <c r="O3745" i="15"/>
  <c r="T3744" i="15"/>
  <c r="S3744" i="15"/>
  <c r="U3744" i="15" s="1"/>
  <c r="P3744" i="15"/>
  <c r="O3744" i="15"/>
  <c r="U3743" i="15"/>
  <c r="T3743" i="15"/>
  <c r="S3743" i="15"/>
  <c r="P3743" i="15"/>
  <c r="O3743" i="15"/>
  <c r="T3742" i="15"/>
  <c r="S3742" i="15"/>
  <c r="U3742" i="15" s="1"/>
  <c r="P3742" i="15"/>
  <c r="O3742" i="15"/>
  <c r="U3741" i="15"/>
  <c r="T3741" i="15"/>
  <c r="S3741" i="15"/>
  <c r="P3741" i="15"/>
  <c r="O3741" i="15"/>
  <c r="T3740" i="15"/>
  <c r="S3740" i="15"/>
  <c r="U3740" i="15" s="1"/>
  <c r="P3740" i="15"/>
  <c r="O3740" i="15"/>
  <c r="T3739" i="15"/>
  <c r="S3739" i="15"/>
  <c r="U3739" i="15" s="1"/>
  <c r="P3739" i="15"/>
  <c r="O3739" i="15"/>
  <c r="T3738" i="15"/>
  <c r="S3738" i="15"/>
  <c r="U3738" i="15" s="1"/>
  <c r="P3738" i="15"/>
  <c r="O3738" i="15"/>
  <c r="T3737" i="15"/>
  <c r="S3737" i="15"/>
  <c r="U3737" i="15" s="1"/>
  <c r="P3737" i="15"/>
  <c r="O3737" i="15"/>
  <c r="U3736" i="15"/>
  <c r="T3736" i="15"/>
  <c r="S3736" i="15"/>
  <c r="P3736" i="15"/>
  <c r="O3736" i="15"/>
  <c r="U3735" i="15"/>
  <c r="T3735" i="15"/>
  <c r="S3735" i="15"/>
  <c r="P3735" i="15"/>
  <c r="O3735" i="15"/>
  <c r="T3734" i="15"/>
  <c r="S3734" i="15"/>
  <c r="U3734" i="15" s="1"/>
  <c r="P3734" i="15"/>
  <c r="O3734" i="15"/>
  <c r="T3733" i="15"/>
  <c r="S3733" i="15"/>
  <c r="U3733" i="15" s="1"/>
  <c r="P3733" i="15"/>
  <c r="O3733" i="15"/>
  <c r="T3732" i="15"/>
  <c r="S3732" i="15"/>
  <c r="U3732" i="15" s="1"/>
  <c r="P3732" i="15"/>
  <c r="O3732" i="15"/>
  <c r="U3731" i="15"/>
  <c r="T3731" i="15"/>
  <c r="S3731" i="15"/>
  <c r="P3731" i="15"/>
  <c r="O3731" i="15"/>
  <c r="T3730" i="15"/>
  <c r="S3730" i="15"/>
  <c r="U3730" i="15" s="1"/>
  <c r="P3730" i="15"/>
  <c r="O3730" i="15"/>
  <c r="U3729" i="15"/>
  <c r="T3729" i="15"/>
  <c r="S3729" i="15"/>
  <c r="P3729" i="15"/>
  <c r="O3729" i="15"/>
  <c r="T3728" i="15"/>
  <c r="S3728" i="15"/>
  <c r="U3728" i="15" s="1"/>
  <c r="P3728" i="15"/>
  <c r="O3728" i="15"/>
  <c r="T3727" i="15"/>
  <c r="S3727" i="15"/>
  <c r="U3727" i="15" s="1"/>
  <c r="P3727" i="15"/>
  <c r="O3727" i="15"/>
  <c r="T3726" i="15"/>
  <c r="S3726" i="15"/>
  <c r="U3726" i="15" s="1"/>
  <c r="P3726" i="15"/>
  <c r="O3726" i="15"/>
  <c r="T3725" i="15"/>
  <c r="S3725" i="15"/>
  <c r="U3725" i="15" s="1"/>
  <c r="P3725" i="15"/>
  <c r="O3725" i="15"/>
  <c r="U3724" i="15"/>
  <c r="T3724" i="15"/>
  <c r="S3724" i="15"/>
  <c r="P3724" i="15"/>
  <c r="O3724" i="15"/>
  <c r="U3723" i="15"/>
  <c r="T3723" i="15"/>
  <c r="S3723" i="15"/>
  <c r="P3723" i="15"/>
  <c r="O3723" i="15"/>
  <c r="T3722" i="15"/>
  <c r="S3722" i="15"/>
  <c r="U3722" i="15" s="1"/>
  <c r="P3722" i="15"/>
  <c r="O3722" i="15"/>
  <c r="T3721" i="15"/>
  <c r="S3721" i="15"/>
  <c r="U3721" i="15" s="1"/>
  <c r="P3721" i="15"/>
  <c r="O3721" i="15"/>
  <c r="T3720" i="15"/>
  <c r="S3720" i="15"/>
  <c r="U3720" i="15" s="1"/>
  <c r="P3720" i="15"/>
  <c r="O3720" i="15"/>
  <c r="U3719" i="15"/>
  <c r="T3719" i="15"/>
  <c r="S3719" i="15"/>
  <c r="P3719" i="15"/>
  <c r="O3719" i="15"/>
  <c r="T3718" i="15"/>
  <c r="S3718" i="15"/>
  <c r="U3718" i="15" s="1"/>
  <c r="P3718" i="15"/>
  <c r="O3718" i="15"/>
  <c r="U3717" i="15"/>
  <c r="T3717" i="15"/>
  <c r="S3717" i="15"/>
  <c r="P3717" i="15"/>
  <c r="O3717" i="15"/>
  <c r="T3716" i="15"/>
  <c r="S3716" i="15"/>
  <c r="U3716" i="15" s="1"/>
  <c r="P3716" i="15"/>
  <c r="O3716" i="15"/>
  <c r="T3715" i="15"/>
  <c r="S3715" i="15"/>
  <c r="U3715" i="15" s="1"/>
  <c r="P3715" i="15"/>
  <c r="O3715" i="15"/>
  <c r="T3714" i="15"/>
  <c r="S3714" i="15"/>
  <c r="U3714" i="15" s="1"/>
  <c r="P3714" i="15"/>
  <c r="O3714" i="15"/>
  <c r="T3713" i="15"/>
  <c r="S3713" i="15"/>
  <c r="U3713" i="15" s="1"/>
  <c r="P3713" i="15"/>
  <c r="O3713" i="15"/>
  <c r="U3712" i="15"/>
  <c r="T3712" i="15"/>
  <c r="S3712" i="15"/>
  <c r="P3712" i="15"/>
  <c r="O3712" i="15"/>
  <c r="U3711" i="15"/>
  <c r="T3711" i="15"/>
  <c r="S3711" i="15"/>
  <c r="P3711" i="15"/>
  <c r="O3711" i="15"/>
  <c r="T3710" i="15"/>
  <c r="S3710" i="15"/>
  <c r="U3710" i="15" s="1"/>
  <c r="P3710" i="15"/>
  <c r="O3710" i="15"/>
  <c r="T3709" i="15"/>
  <c r="S3709" i="15"/>
  <c r="U3709" i="15" s="1"/>
  <c r="P3709" i="15"/>
  <c r="O3709" i="15"/>
  <c r="T3708" i="15"/>
  <c r="S3708" i="15"/>
  <c r="U3708" i="15" s="1"/>
  <c r="P3708" i="15"/>
  <c r="O3708" i="15"/>
  <c r="U3707" i="15"/>
  <c r="T3707" i="15"/>
  <c r="S3707" i="15"/>
  <c r="P3707" i="15"/>
  <c r="O3707" i="15"/>
  <c r="T3706" i="15"/>
  <c r="S3706" i="15"/>
  <c r="U3706" i="15" s="1"/>
  <c r="P3706" i="15"/>
  <c r="O3706" i="15"/>
  <c r="U3705" i="15"/>
  <c r="T3705" i="15"/>
  <c r="S3705" i="15"/>
  <c r="P3705" i="15"/>
  <c r="O3705" i="15"/>
  <c r="T3704" i="15"/>
  <c r="S3704" i="15"/>
  <c r="U3704" i="15" s="1"/>
  <c r="P3704" i="15"/>
  <c r="O3704" i="15"/>
  <c r="T3703" i="15"/>
  <c r="S3703" i="15"/>
  <c r="U3703" i="15" s="1"/>
  <c r="P3703" i="15"/>
  <c r="O3703" i="15"/>
  <c r="T3702" i="15"/>
  <c r="S3702" i="15"/>
  <c r="U3702" i="15" s="1"/>
  <c r="P3702" i="15"/>
  <c r="O3702" i="15"/>
  <c r="T3701" i="15"/>
  <c r="S3701" i="15"/>
  <c r="U3701" i="15" s="1"/>
  <c r="P3701" i="15"/>
  <c r="O3701" i="15"/>
  <c r="U3700" i="15"/>
  <c r="T3700" i="15"/>
  <c r="S3700" i="15"/>
  <c r="P3700" i="15"/>
  <c r="O3700" i="15"/>
  <c r="U3699" i="15"/>
  <c r="T3699" i="15"/>
  <c r="S3699" i="15"/>
  <c r="P3699" i="15"/>
  <c r="O3699" i="15"/>
  <c r="T3698" i="15"/>
  <c r="S3698" i="15"/>
  <c r="U3698" i="15" s="1"/>
  <c r="P3698" i="15"/>
  <c r="O3698" i="15"/>
  <c r="T3697" i="15"/>
  <c r="S3697" i="15"/>
  <c r="U3697" i="15" s="1"/>
  <c r="P3697" i="15"/>
  <c r="O3697" i="15"/>
  <c r="T3696" i="15"/>
  <c r="S3696" i="15"/>
  <c r="U3696" i="15" s="1"/>
  <c r="P3696" i="15"/>
  <c r="O3696" i="15"/>
  <c r="U3695" i="15"/>
  <c r="T3695" i="15"/>
  <c r="S3695" i="15"/>
  <c r="P3695" i="15"/>
  <c r="O3695" i="15"/>
  <c r="T3694" i="15"/>
  <c r="S3694" i="15"/>
  <c r="U3694" i="15" s="1"/>
  <c r="P3694" i="15"/>
  <c r="O3694" i="15"/>
  <c r="U3693" i="15"/>
  <c r="T3693" i="15"/>
  <c r="S3693" i="15"/>
  <c r="P3693" i="15"/>
  <c r="O3693" i="15"/>
  <c r="T3692" i="15"/>
  <c r="S3692" i="15"/>
  <c r="U3692" i="15" s="1"/>
  <c r="P3692" i="15"/>
  <c r="O3692" i="15"/>
  <c r="T3691" i="15"/>
  <c r="S3691" i="15"/>
  <c r="U3691" i="15" s="1"/>
  <c r="P3691" i="15"/>
  <c r="O3691" i="15"/>
  <c r="T3690" i="15"/>
  <c r="S3690" i="15"/>
  <c r="U3690" i="15" s="1"/>
  <c r="P3690" i="15"/>
  <c r="O3690" i="15"/>
  <c r="T3689" i="15"/>
  <c r="S3689" i="15"/>
  <c r="U3689" i="15" s="1"/>
  <c r="P3689" i="15"/>
  <c r="O3689" i="15"/>
  <c r="U3688" i="15"/>
  <c r="T3688" i="15"/>
  <c r="S3688" i="15"/>
  <c r="P3688" i="15"/>
  <c r="O3688" i="15"/>
  <c r="U3687" i="15"/>
  <c r="T3687" i="15"/>
  <c r="S3687" i="15"/>
  <c r="P3687" i="15"/>
  <c r="O3687" i="15"/>
  <c r="T3686" i="15"/>
  <c r="S3686" i="15"/>
  <c r="U3686" i="15" s="1"/>
  <c r="P3686" i="15"/>
  <c r="O3686" i="15"/>
  <c r="T3685" i="15"/>
  <c r="S3685" i="15"/>
  <c r="U3685" i="15" s="1"/>
  <c r="P3685" i="15"/>
  <c r="O3685" i="15"/>
  <c r="T3684" i="15"/>
  <c r="S3684" i="15"/>
  <c r="U3684" i="15" s="1"/>
  <c r="P3684" i="15"/>
  <c r="O3684" i="15"/>
  <c r="U3683" i="15"/>
  <c r="T3683" i="15"/>
  <c r="S3683" i="15"/>
  <c r="P3683" i="15"/>
  <c r="O3683" i="15"/>
  <c r="T3682" i="15"/>
  <c r="S3682" i="15"/>
  <c r="U3682" i="15" s="1"/>
  <c r="P3682" i="15"/>
  <c r="O3682" i="15"/>
  <c r="U3681" i="15"/>
  <c r="T3681" i="15"/>
  <c r="S3681" i="15"/>
  <c r="P3681" i="15"/>
  <c r="O3681" i="15"/>
  <c r="T3680" i="15"/>
  <c r="S3680" i="15"/>
  <c r="U3680" i="15" s="1"/>
  <c r="P3680" i="15"/>
  <c r="O3680" i="15"/>
  <c r="T3679" i="15"/>
  <c r="S3679" i="15"/>
  <c r="U3679" i="15" s="1"/>
  <c r="P3679" i="15"/>
  <c r="O3679" i="15"/>
  <c r="T3678" i="15"/>
  <c r="S3678" i="15"/>
  <c r="U3678" i="15" s="1"/>
  <c r="P3678" i="15"/>
  <c r="O3678" i="15"/>
  <c r="T3677" i="15"/>
  <c r="S3677" i="15"/>
  <c r="U3677" i="15" s="1"/>
  <c r="P3677" i="15"/>
  <c r="O3677" i="15"/>
  <c r="U3676" i="15"/>
  <c r="T3676" i="15"/>
  <c r="S3676" i="15"/>
  <c r="P3676" i="15"/>
  <c r="O3676" i="15"/>
  <c r="U3675" i="15"/>
  <c r="T3675" i="15"/>
  <c r="S3675" i="15"/>
  <c r="P3675" i="15"/>
  <c r="O3675" i="15"/>
  <c r="T3674" i="15"/>
  <c r="S3674" i="15"/>
  <c r="U3674" i="15" s="1"/>
  <c r="P3674" i="15"/>
  <c r="O3674" i="15"/>
  <c r="T3673" i="15"/>
  <c r="S3673" i="15"/>
  <c r="U3673" i="15" s="1"/>
  <c r="P3673" i="15"/>
  <c r="O3673" i="15"/>
  <c r="T3672" i="15"/>
  <c r="S3672" i="15"/>
  <c r="U3672" i="15" s="1"/>
  <c r="P3672" i="15"/>
  <c r="O3672" i="15"/>
  <c r="U3671" i="15"/>
  <c r="T3671" i="15"/>
  <c r="S3671" i="15"/>
  <c r="P3671" i="15"/>
  <c r="O3671" i="15"/>
  <c r="T3670" i="15"/>
  <c r="S3670" i="15"/>
  <c r="U3670" i="15" s="1"/>
  <c r="P3670" i="15"/>
  <c r="O3670" i="15"/>
  <c r="U3669" i="15"/>
  <c r="T3669" i="15"/>
  <c r="S3669" i="15"/>
  <c r="P3669" i="15"/>
  <c r="O3669" i="15"/>
  <c r="T3668" i="15"/>
  <c r="S3668" i="15"/>
  <c r="U3668" i="15" s="1"/>
  <c r="P3668" i="15"/>
  <c r="O3668" i="15"/>
  <c r="T3667" i="15"/>
  <c r="S3667" i="15"/>
  <c r="U3667" i="15" s="1"/>
  <c r="P3667" i="15"/>
  <c r="O3667" i="15"/>
  <c r="T3666" i="15"/>
  <c r="S3666" i="15"/>
  <c r="U3666" i="15" s="1"/>
  <c r="P3666" i="15"/>
  <c r="O3666" i="15"/>
  <c r="T3665" i="15"/>
  <c r="S3665" i="15"/>
  <c r="U3665" i="15" s="1"/>
  <c r="P3665" i="15"/>
  <c r="O3665" i="15"/>
  <c r="U3664" i="15"/>
  <c r="T3664" i="15"/>
  <c r="S3664" i="15"/>
  <c r="P3664" i="15"/>
  <c r="O3664" i="15"/>
  <c r="U3663" i="15"/>
  <c r="T3663" i="15"/>
  <c r="S3663" i="15"/>
  <c r="P3663" i="15"/>
  <c r="O3663" i="15"/>
  <c r="T3662" i="15"/>
  <c r="S3662" i="15"/>
  <c r="U3662" i="15" s="1"/>
  <c r="P3662" i="15"/>
  <c r="O3662" i="15"/>
  <c r="T3661" i="15"/>
  <c r="S3661" i="15"/>
  <c r="U3661" i="15" s="1"/>
  <c r="P3661" i="15"/>
  <c r="O3661" i="15"/>
  <c r="T3660" i="15"/>
  <c r="S3660" i="15"/>
  <c r="U3660" i="15" s="1"/>
  <c r="P3660" i="15"/>
  <c r="O3660" i="15"/>
  <c r="U3659" i="15"/>
  <c r="T3659" i="15"/>
  <c r="S3659" i="15"/>
  <c r="P3659" i="15"/>
  <c r="O3659" i="15"/>
  <c r="T3658" i="15"/>
  <c r="S3658" i="15"/>
  <c r="U3658" i="15" s="1"/>
  <c r="P3658" i="15"/>
  <c r="O3658" i="15"/>
  <c r="U3657" i="15"/>
  <c r="T3657" i="15"/>
  <c r="S3657" i="15"/>
  <c r="P3657" i="15"/>
  <c r="O3657" i="15"/>
  <c r="T3656" i="15"/>
  <c r="S3656" i="15"/>
  <c r="U3656" i="15" s="1"/>
  <c r="P3656" i="15"/>
  <c r="O3656" i="15"/>
  <c r="T3655" i="15"/>
  <c r="S3655" i="15"/>
  <c r="U3655" i="15" s="1"/>
  <c r="P3655" i="15"/>
  <c r="O3655" i="15"/>
  <c r="T3654" i="15"/>
  <c r="S3654" i="15"/>
  <c r="U3654" i="15" s="1"/>
  <c r="P3654" i="15"/>
  <c r="O3654" i="15"/>
  <c r="T3653" i="15"/>
  <c r="S3653" i="15"/>
  <c r="U3653" i="15" s="1"/>
  <c r="P3653" i="15"/>
  <c r="O3653" i="15"/>
  <c r="U3652" i="15"/>
  <c r="T3652" i="15"/>
  <c r="S3652" i="15"/>
  <c r="P3652" i="15"/>
  <c r="O3652" i="15"/>
  <c r="U3651" i="15"/>
  <c r="T3651" i="15"/>
  <c r="S3651" i="15"/>
  <c r="P3651" i="15"/>
  <c r="O3651" i="15"/>
  <c r="T3650" i="15"/>
  <c r="S3650" i="15"/>
  <c r="U3650" i="15" s="1"/>
  <c r="P3650" i="15"/>
  <c r="O3650" i="15"/>
  <c r="T3649" i="15"/>
  <c r="S3649" i="15"/>
  <c r="U3649" i="15" s="1"/>
  <c r="P3649" i="15"/>
  <c r="O3649" i="15"/>
  <c r="T3648" i="15"/>
  <c r="S3648" i="15"/>
  <c r="U3648" i="15" s="1"/>
  <c r="P3648" i="15"/>
  <c r="O3648" i="15"/>
  <c r="U3647" i="15"/>
  <c r="T3647" i="15"/>
  <c r="S3647" i="15"/>
  <c r="P3647" i="15"/>
  <c r="O3647" i="15"/>
  <c r="T3646" i="15"/>
  <c r="S3646" i="15"/>
  <c r="U3646" i="15" s="1"/>
  <c r="P3646" i="15"/>
  <c r="O3646" i="15"/>
  <c r="U3645" i="15"/>
  <c r="T3645" i="15"/>
  <c r="S3645" i="15"/>
  <c r="P3645" i="15"/>
  <c r="O3645" i="15"/>
  <c r="T3644" i="15"/>
  <c r="S3644" i="15"/>
  <c r="U3644" i="15" s="1"/>
  <c r="P3644" i="15"/>
  <c r="O3644" i="15"/>
  <c r="T3643" i="15"/>
  <c r="S3643" i="15"/>
  <c r="U3643" i="15" s="1"/>
  <c r="P3643" i="15"/>
  <c r="O3643" i="15"/>
  <c r="T3642" i="15"/>
  <c r="S3642" i="15"/>
  <c r="U3642" i="15" s="1"/>
  <c r="P3642" i="15"/>
  <c r="O3642" i="15"/>
  <c r="T3641" i="15"/>
  <c r="S3641" i="15"/>
  <c r="U3641" i="15" s="1"/>
  <c r="P3641" i="15"/>
  <c r="O3641" i="15"/>
  <c r="U3640" i="15"/>
  <c r="T3640" i="15"/>
  <c r="S3640" i="15"/>
  <c r="P3640" i="15"/>
  <c r="O3640" i="15"/>
  <c r="U3639" i="15"/>
  <c r="T3639" i="15"/>
  <c r="S3639" i="15"/>
  <c r="P3639" i="15"/>
  <c r="O3639" i="15"/>
  <c r="T3638" i="15"/>
  <c r="S3638" i="15"/>
  <c r="U3638" i="15" s="1"/>
  <c r="P3638" i="15"/>
  <c r="O3638" i="15"/>
  <c r="T3637" i="15"/>
  <c r="S3637" i="15"/>
  <c r="U3637" i="15" s="1"/>
  <c r="P3637" i="15"/>
  <c r="O3637" i="15"/>
  <c r="T3636" i="15"/>
  <c r="S3636" i="15"/>
  <c r="U3636" i="15" s="1"/>
  <c r="P3636" i="15"/>
  <c r="O3636" i="15"/>
  <c r="U3635" i="15"/>
  <c r="T3635" i="15"/>
  <c r="S3635" i="15"/>
  <c r="P3635" i="15"/>
  <c r="O3635" i="15"/>
  <c r="U3634" i="15"/>
  <c r="T3634" i="15"/>
  <c r="S3634" i="15"/>
  <c r="P3634" i="15"/>
  <c r="O3634" i="15"/>
  <c r="U3633" i="15"/>
  <c r="T3633" i="15"/>
  <c r="S3633" i="15"/>
  <c r="P3633" i="15"/>
  <c r="O3633" i="15"/>
  <c r="T3632" i="15"/>
  <c r="S3632" i="15"/>
  <c r="U3632" i="15" s="1"/>
  <c r="P3632" i="15"/>
  <c r="O3632" i="15"/>
  <c r="T3631" i="15"/>
  <c r="S3631" i="15"/>
  <c r="U3631" i="15" s="1"/>
  <c r="P3631" i="15"/>
  <c r="O3631" i="15"/>
  <c r="T3630" i="15"/>
  <c r="S3630" i="15"/>
  <c r="U3630" i="15" s="1"/>
  <c r="P3630" i="15"/>
  <c r="O3630" i="15"/>
  <c r="T3629" i="15"/>
  <c r="S3629" i="15"/>
  <c r="U3629" i="15" s="1"/>
  <c r="P3629" i="15"/>
  <c r="O3629" i="15"/>
  <c r="U3628" i="15"/>
  <c r="T3628" i="15"/>
  <c r="S3628" i="15"/>
  <c r="P3628" i="15"/>
  <c r="O3628" i="15"/>
  <c r="U3627" i="15"/>
  <c r="T3627" i="15"/>
  <c r="S3627" i="15"/>
  <c r="P3627" i="15"/>
  <c r="O3627" i="15"/>
  <c r="T3626" i="15"/>
  <c r="S3626" i="15"/>
  <c r="U3626" i="15" s="1"/>
  <c r="P3626" i="15"/>
  <c r="O3626" i="15"/>
  <c r="T3625" i="15"/>
  <c r="S3625" i="15"/>
  <c r="U3625" i="15" s="1"/>
  <c r="P3625" i="15"/>
  <c r="O3625" i="15"/>
  <c r="T3624" i="15"/>
  <c r="S3624" i="15"/>
  <c r="U3624" i="15" s="1"/>
  <c r="P3624" i="15"/>
  <c r="O3624" i="15"/>
  <c r="U3623" i="15"/>
  <c r="T3623" i="15"/>
  <c r="S3623" i="15"/>
  <c r="P3623" i="15"/>
  <c r="O3623" i="15"/>
  <c r="U3622" i="15"/>
  <c r="T3622" i="15"/>
  <c r="S3622" i="15"/>
  <c r="P3622" i="15"/>
  <c r="O3622" i="15"/>
  <c r="U3621" i="15"/>
  <c r="T3621" i="15"/>
  <c r="S3621" i="15"/>
  <c r="P3621" i="15"/>
  <c r="O3621" i="15"/>
  <c r="T3620" i="15"/>
  <c r="S3620" i="15"/>
  <c r="U3620" i="15" s="1"/>
  <c r="P3620" i="15"/>
  <c r="O3620" i="15"/>
  <c r="T3619" i="15"/>
  <c r="S3619" i="15"/>
  <c r="U3619" i="15" s="1"/>
  <c r="P3619" i="15"/>
  <c r="O3619" i="15"/>
  <c r="T3618" i="15"/>
  <c r="S3618" i="15"/>
  <c r="U3618" i="15" s="1"/>
  <c r="P3618" i="15"/>
  <c r="O3618" i="15"/>
  <c r="T3617" i="15"/>
  <c r="S3617" i="15"/>
  <c r="U3617" i="15" s="1"/>
  <c r="P3617" i="15"/>
  <c r="O3617" i="15"/>
  <c r="U3616" i="15"/>
  <c r="T3616" i="15"/>
  <c r="S3616" i="15"/>
  <c r="P3616" i="15"/>
  <c r="O3616" i="15"/>
  <c r="U3615" i="15"/>
  <c r="T3615" i="15"/>
  <c r="S3615" i="15"/>
  <c r="P3615" i="15"/>
  <c r="O3615" i="15"/>
  <c r="T3614" i="15"/>
  <c r="S3614" i="15"/>
  <c r="U3614" i="15" s="1"/>
  <c r="P3614" i="15"/>
  <c r="O3614" i="15"/>
  <c r="T3613" i="15"/>
  <c r="S3613" i="15"/>
  <c r="U3613" i="15" s="1"/>
  <c r="P3613" i="15"/>
  <c r="O3613" i="15"/>
  <c r="T3612" i="15"/>
  <c r="S3612" i="15"/>
  <c r="U3612" i="15" s="1"/>
  <c r="P3612" i="15"/>
  <c r="O3612" i="15"/>
  <c r="U3611" i="15"/>
  <c r="T3611" i="15"/>
  <c r="S3611" i="15"/>
  <c r="P3611" i="15"/>
  <c r="O3611" i="15"/>
  <c r="U3610" i="15"/>
  <c r="T3610" i="15"/>
  <c r="S3610" i="15"/>
  <c r="P3610" i="15"/>
  <c r="O3610" i="15"/>
  <c r="U3609" i="15"/>
  <c r="T3609" i="15"/>
  <c r="S3609" i="15"/>
  <c r="P3609" i="15"/>
  <c r="O3609" i="15"/>
  <c r="T3608" i="15"/>
  <c r="S3608" i="15"/>
  <c r="U3608" i="15" s="1"/>
  <c r="P3608" i="15"/>
  <c r="O3608" i="15"/>
  <c r="T3607" i="15"/>
  <c r="S3607" i="15"/>
  <c r="U3607" i="15" s="1"/>
  <c r="P3607" i="15"/>
  <c r="O3607" i="15"/>
  <c r="T3606" i="15"/>
  <c r="S3606" i="15"/>
  <c r="U3606" i="15" s="1"/>
  <c r="P3606" i="15"/>
  <c r="O3606" i="15"/>
  <c r="T3605" i="15"/>
  <c r="S3605" i="15"/>
  <c r="U3605" i="15" s="1"/>
  <c r="P3605" i="15"/>
  <c r="O3605" i="15"/>
  <c r="U3604" i="15"/>
  <c r="T3604" i="15"/>
  <c r="S3604" i="15"/>
  <c r="P3604" i="15"/>
  <c r="O3604" i="15"/>
  <c r="U3603" i="15"/>
  <c r="T3603" i="15"/>
  <c r="S3603" i="15"/>
  <c r="P3603" i="15"/>
  <c r="O3603" i="15"/>
  <c r="T3602" i="15"/>
  <c r="S3602" i="15"/>
  <c r="U3602" i="15" s="1"/>
  <c r="P3602" i="15"/>
  <c r="O3602" i="15"/>
  <c r="T3601" i="15"/>
  <c r="S3601" i="15"/>
  <c r="U3601" i="15" s="1"/>
  <c r="P3601" i="15"/>
  <c r="O3601" i="15"/>
  <c r="T3600" i="15"/>
  <c r="S3600" i="15"/>
  <c r="U3600" i="15" s="1"/>
  <c r="P3600" i="15"/>
  <c r="O3600" i="15"/>
  <c r="U3599" i="15"/>
  <c r="T3599" i="15"/>
  <c r="S3599" i="15"/>
  <c r="P3599" i="15"/>
  <c r="O3599" i="15"/>
  <c r="U3598" i="15"/>
  <c r="T3598" i="15"/>
  <c r="S3598" i="15"/>
  <c r="P3598" i="15"/>
  <c r="O3598" i="15"/>
  <c r="U3597" i="15"/>
  <c r="T3597" i="15"/>
  <c r="S3597" i="15"/>
  <c r="P3597" i="15"/>
  <c r="O3597" i="15"/>
  <c r="T3596" i="15"/>
  <c r="S3596" i="15"/>
  <c r="U3596" i="15" s="1"/>
  <c r="P3596" i="15"/>
  <c r="O3596" i="15"/>
  <c r="T3595" i="15"/>
  <c r="S3595" i="15"/>
  <c r="U3595" i="15" s="1"/>
  <c r="P3595" i="15"/>
  <c r="O3595" i="15"/>
  <c r="T3594" i="15"/>
  <c r="S3594" i="15"/>
  <c r="U3594" i="15" s="1"/>
  <c r="P3594" i="15"/>
  <c r="O3594" i="15"/>
  <c r="T3593" i="15"/>
  <c r="S3593" i="15"/>
  <c r="U3593" i="15" s="1"/>
  <c r="P3593" i="15"/>
  <c r="O3593" i="15"/>
  <c r="U3592" i="15"/>
  <c r="T3592" i="15"/>
  <c r="S3592" i="15"/>
  <c r="P3592" i="15"/>
  <c r="O3592" i="15"/>
  <c r="U3591" i="15"/>
  <c r="T3591" i="15"/>
  <c r="S3591" i="15"/>
  <c r="P3591" i="15"/>
  <c r="O3591" i="15"/>
  <c r="T3590" i="15"/>
  <c r="S3590" i="15"/>
  <c r="U3590" i="15" s="1"/>
  <c r="P3590" i="15"/>
  <c r="O3590" i="15"/>
  <c r="T3589" i="15"/>
  <c r="S3589" i="15"/>
  <c r="U3589" i="15" s="1"/>
  <c r="P3589" i="15"/>
  <c r="O3589" i="15"/>
  <c r="T3588" i="15"/>
  <c r="S3588" i="15"/>
  <c r="U3588" i="15" s="1"/>
  <c r="P3588" i="15"/>
  <c r="O3588" i="15"/>
  <c r="U3587" i="15"/>
  <c r="T3587" i="15"/>
  <c r="S3587" i="15"/>
  <c r="P3587" i="15"/>
  <c r="O3587" i="15"/>
  <c r="U3586" i="15"/>
  <c r="T3586" i="15"/>
  <c r="S3586" i="15"/>
  <c r="P3586" i="15"/>
  <c r="O3586" i="15"/>
  <c r="U3585" i="15"/>
  <c r="T3585" i="15"/>
  <c r="S3585" i="15"/>
  <c r="P3585" i="15"/>
  <c r="O3585" i="15"/>
  <c r="T3584" i="15"/>
  <c r="S3584" i="15"/>
  <c r="U3584" i="15" s="1"/>
  <c r="P3584" i="15"/>
  <c r="O3584" i="15"/>
  <c r="T3583" i="15"/>
  <c r="S3583" i="15"/>
  <c r="U3583" i="15" s="1"/>
  <c r="P3583" i="15"/>
  <c r="O3583" i="15"/>
  <c r="T3582" i="15"/>
  <c r="S3582" i="15"/>
  <c r="U3582" i="15" s="1"/>
  <c r="P3582" i="15"/>
  <c r="O3582" i="15"/>
  <c r="T3581" i="15"/>
  <c r="S3581" i="15"/>
  <c r="U3581" i="15" s="1"/>
  <c r="P3581" i="15"/>
  <c r="O3581" i="15"/>
  <c r="U3580" i="15"/>
  <c r="T3580" i="15"/>
  <c r="S3580" i="15"/>
  <c r="P3580" i="15"/>
  <c r="O3580" i="15"/>
  <c r="U3579" i="15"/>
  <c r="T3579" i="15"/>
  <c r="S3579" i="15"/>
  <c r="P3579" i="15"/>
  <c r="O3579" i="15"/>
  <c r="T3578" i="15"/>
  <c r="S3578" i="15"/>
  <c r="U3578" i="15" s="1"/>
  <c r="P3578" i="15"/>
  <c r="O3578" i="15"/>
  <c r="T3577" i="15"/>
  <c r="S3577" i="15"/>
  <c r="U3577" i="15" s="1"/>
  <c r="P3577" i="15"/>
  <c r="O3577" i="15"/>
  <c r="T3576" i="15"/>
  <c r="S3576" i="15"/>
  <c r="U3576" i="15" s="1"/>
  <c r="P3576" i="15"/>
  <c r="O3576" i="15"/>
  <c r="U3575" i="15"/>
  <c r="T3575" i="15"/>
  <c r="S3575" i="15"/>
  <c r="P3575" i="15"/>
  <c r="O3575" i="15"/>
  <c r="U3574" i="15"/>
  <c r="T3574" i="15"/>
  <c r="S3574" i="15"/>
  <c r="P3574" i="15"/>
  <c r="O3574" i="15"/>
  <c r="U3573" i="15"/>
  <c r="T3573" i="15"/>
  <c r="S3573" i="15"/>
  <c r="P3573" i="15"/>
  <c r="O3573" i="15"/>
  <c r="T3572" i="15"/>
  <c r="S3572" i="15"/>
  <c r="U3572" i="15" s="1"/>
  <c r="P3572" i="15"/>
  <c r="O3572" i="15"/>
  <c r="T3571" i="15"/>
  <c r="S3571" i="15"/>
  <c r="U3571" i="15" s="1"/>
  <c r="P3571" i="15"/>
  <c r="O3571" i="15"/>
  <c r="T3570" i="15"/>
  <c r="S3570" i="15"/>
  <c r="U3570" i="15" s="1"/>
  <c r="P3570" i="15"/>
  <c r="O3570" i="15"/>
  <c r="T3569" i="15"/>
  <c r="S3569" i="15"/>
  <c r="U3569" i="15" s="1"/>
  <c r="P3569" i="15"/>
  <c r="O3569" i="15"/>
  <c r="U3568" i="15"/>
  <c r="T3568" i="15"/>
  <c r="S3568" i="15"/>
  <c r="P3568" i="15"/>
  <c r="O3568" i="15"/>
  <c r="U3567" i="15"/>
  <c r="T3567" i="15"/>
  <c r="S3567" i="15"/>
  <c r="P3567" i="15"/>
  <c r="O3567" i="15"/>
  <c r="T3566" i="15"/>
  <c r="S3566" i="15"/>
  <c r="U3566" i="15" s="1"/>
  <c r="P3566" i="15"/>
  <c r="O3566" i="15"/>
  <c r="T3565" i="15"/>
  <c r="S3565" i="15"/>
  <c r="U3565" i="15" s="1"/>
  <c r="P3565" i="15"/>
  <c r="O3565" i="15"/>
  <c r="T3564" i="15"/>
  <c r="S3564" i="15"/>
  <c r="U3564" i="15" s="1"/>
  <c r="P3564" i="15"/>
  <c r="O3564" i="15"/>
  <c r="U3563" i="15"/>
  <c r="T3563" i="15"/>
  <c r="S3563" i="15"/>
  <c r="P3563" i="15"/>
  <c r="O3563" i="15"/>
  <c r="U3562" i="15"/>
  <c r="T3562" i="15"/>
  <c r="S3562" i="15"/>
  <c r="P3562" i="15"/>
  <c r="O3562" i="15"/>
  <c r="U3561" i="15"/>
  <c r="T3561" i="15"/>
  <c r="S3561" i="15"/>
  <c r="P3561" i="15"/>
  <c r="O3561" i="15"/>
  <c r="T3560" i="15"/>
  <c r="S3560" i="15"/>
  <c r="U3560" i="15" s="1"/>
  <c r="P3560" i="15"/>
  <c r="O3560" i="15"/>
  <c r="T3559" i="15"/>
  <c r="S3559" i="15"/>
  <c r="U3559" i="15" s="1"/>
  <c r="P3559" i="15"/>
  <c r="O3559" i="15"/>
  <c r="T3558" i="15"/>
  <c r="S3558" i="15"/>
  <c r="U3558" i="15" s="1"/>
  <c r="P3558" i="15"/>
  <c r="O3558" i="15"/>
  <c r="T3557" i="15"/>
  <c r="S3557" i="15"/>
  <c r="U3557" i="15" s="1"/>
  <c r="P3557" i="15"/>
  <c r="O3557" i="15"/>
  <c r="U3556" i="15"/>
  <c r="T3556" i="15"/>
  <c r="S3556" i="15"/>
  <c r="P3556" i="15"/>
  <c r="O3556" i="15"/>
  <c r="U3555" i="15"/>
  <c r="T3555" i="15"/>
  <c r="S3555" i="15"/>
  <c r="P3555" i="15"/>
  <c r="O3555" i="15"/>
  <c r="T3554" i="15"/>
  <c r="S3554" i="15"/>
  <c r="U3554" i="15" s="1"/>
  <c r="P3554" i="15"/>
  <c r="O3554" i="15"/>
  <c r="T3553" i="15"/>
  <c r="S3553" i="15"/>
  <c r="U3553" i="15" s="1"/>
  <c r="P3553" i="15"/>
  <c r="O3553" i="15"/>
  <c r="T3552" i="15"/>
  <c r="S3552" i="15"/>
  <c r="U3552" i="15" s="1"/>
  <c r="P3552" i="15"/>
  <c r="O3552" i="15"/>
  <c r="U3551" i="15"/>
  <c r="T3551" i="15"/>
  <c r="S3551" i="15"/>
  <c r="P3551" i="15"/>
  <c r="O3551" i="15"/>
  <c r="U3550" i="15"/>
  <c r="T3550" i="15"/>
  <c r="S3550" i="15"/>
  <c r="P3550" i="15"/>
  <c r="O3550" i="15"/>
  <c r="U3549" i="15"/>
  <c r="T3549" i="15"/>
  <c r="S3549" i="15"/>
  <c r="P3549" i="15"/>
  <c r="O3549" i="15"/>
  <c r="T3548" i="15"/>
  <c r="S3548" i="15"/>
  <c r="U3548" i="15" s="1"/>
  <c r="P3548" i="15"/>
  <c r="O3548" i="15"/>
  <c r="T3547" i="15"/>
  <c r="S3547" i="15"/>
  <c r="U3547" i="15" s="1"/>
  <c r="P3547" i="15"/>
  <c r="O3547" i="15"/>
  <c r="T3546" i="15"/>
  <c r="S3546" i="15"/>
  <c r="U3546" i="15" s="1"/>
  <c r="P3546" i="15"/>
  <c r="O3546" i="15"/>
  <c r="T3545" i="15"/>
  <c r="S3545" i="15"/>
  <c r="U3545" i="15" s="1"/>
  <c r="P3545" i="15"/>
  <c r="O3545" i="15"/>
  <c r="U3544" i="15"/>
  <c r="T3544" i="15"/>
  <c r="S3544" i="15"/>
  <c r="P3544" i="15"/>
  <c r="O3544" i="15"/>
  <c r="U3543" i="15"/>
  <c r="T3543" i="15"/>
  <c r="S3543" i="15"/>
  <c r="P3543" i="15"/>
  <c r="O3543" i="15"/>
  <c r="T3542" i="15"/>
  <c r="S3542" i="15"/>
  <c r="U3542" i="15" s="1"/>
  <c r="P3542" i="15"/>
  <c r="O3542" i="15"/>
  <c r="T3541" i="15"/>
  <c r="S3541" i="15"/>
  <c r="U3541" i="15" s="1"/>
  <c r="P3541" i="15"/>
  <c r="O3541" i="15"/>
  <c r="T3540" i="15"/>
  <c r="S3540" i="15"/>
  <c r="U3540" i="15" s="1"/>
  <c r="P3540" i="15"/>
  <c r="O3540" i="15"/>
  <c r="U3539" i="15"/>
  <c r="T3539" i="15"/>
  <c r="S3539" i="15"/>
  <c r="P3539" i="15"/>
  <c r="O3539" i="15"/>
  <c r="U3538" i="15"/>
  <c r="T3538" i="15"/>
  <c r="S3538" i="15"/>
  <c r="P3538" i="15"/>
  <c r="O3538" i="15"/>
  <c r="U3537" i="15"/>
  <c r="T3537" i="15"/>
  <c r="S3537" i="15"/>
  <c r="P3537" i="15"/>
  <c r="O3537" i="15"/>
  <c r="T3536" i="15"/>
  <c r="S3536" i="15"/>
  <c r="U3536" i="15" s="1"/>
  <c r="P3536" i="15"/>
  <c r="O3536" i="15"/>
  <c r="T3535" i="15"/>
  <c r="S3535" i="15"/>
  <c r="U3535" i="15" s="1"/>
  <c r="P3535" i="15"/>
  <c r="O3535" i="15"/>
  <c r="T3534" i="15"/>
  <c r="S3534" i="15"/>
  <c r="U3534" i="15" s="1"/>
  <c r="P3534" i="15"/>
  <c r="O3534" i="15"/>
  <c r="T3533" i="15"/>
  <c r="S3533" i="15"/>
  <c r="U3533" i="15" s="1"/>
  <c r="P3533" i="15"/>
  <c r="O3533" i="15"/>
  <c r="U3532" i="15"/>
  <c r="T3532" i="15"/>
  <c r="S3532" i="15"/>
  <c r="P3532" i="15"/>
  <c r="O3532" i="15"/>
  <c r="U3531" i="15"/>
  <c r="T3531" i="15"/>
  <c r="S3531" i="15"/>
  <c r="P3531" i="15"/>
  <c r="O3531" i="15"/>
  <c r="T3530" i="15"/>
  <c r="S3530" i="15"/>
  <c r="U3530" i="15" s="1"/>
  <c r="P3530" i="15"/>
  <c r="O3530" i="15"/>
  <c r="T3529" i="15"/>
  <c r="S3529" i="15"/>
  <c r="U3529" i="15" s="1"/>
  <c r="P3529" i="15"/>
  <c r="O3529" i="15"/>
  <c r="T3528" i="15"/>
  <c r="S3528" i="15"/>
  <c r="U3528" i="15" s="1"/>
  <c r="P3528" i="15"/>
  <c r="O3528" i="15"/>
  <c r="U3527" i="15"/>
  <c r="T3527" i="15"/>
  <c r="S3527" i="15"/>
  <c r="P3527" i="15"/>
  <c r="O3527" i="15"/>
  <c r="U3526" i="15"/>
  <c r="T3526" i="15"/>
  <c r="S3526" i="15"/>
  <c r="P3526" i="15"/>
  <c r="O3526" i="15"/>
  <c r="U3525" i="15"/>
  <c r="T3525" i="15"/>
  <c r="S3525" i="15"/>
  <c r="P3525" i="15"/>
  <c r="O3525" i="15"/>
  <c r="T3524" i="15"/>
  <c r="S3524" i="15"/>
  <c r="U3524" i="15" s="1"/>
  <c r="P3524" i="15"/>
  <c r="O3524" i="15"/>
  <c r="T3523" i="15"/>
  <c r="S3523" i="15"/>
  <c r="U3523" i="15" s="1"/>
  <c r="P3523" i="15"/>
  <c r="O3523" i="15"/>
  <c r="T3522" i="15"/>
  <c r="S3522" i="15"/>
  <c r="U3522" i="15" s="1"/>
  <c r="P3522" i="15"/>
  <c r="O3522" i="15"/>
  <c r="T3521" i="15"/>
  <c r="S3521" i="15"/>
  <c r="U3521" i="15" s="1"/>
  <c r="P3521" i="15"/>
  <c r="O3521" i="15"/>
  <c r="U3520" i="15"/>
  <c r="T3520" i="15"/>
  <c r="S3520" i="15"/>
  <c r="P3520" i="15"/>
  <c r="O3520" i="15"/>
  <c r="U3519" i="15"/>
  <c r="T3519" i="15"/>
  <c r="S3519" i="15"/>
  <c r="P3519" i="15"/>
  <c r="O3519" i="15"/>
  <c r="T3518" i="15"/>
  <c r="S3518" i="15"/>
  <c r="U3518" i="15" s="1"/>
  <c r="P3518" i="15"/>
  <c r="O3518" i="15"/>
  <c r="T3517" i="15"/>
  <c r="S3517" i="15"/>
  <c r="U3517" i="15" s="1"/>
  <c r="P3517" i="15"/>
  <c r="O3517" i="15"/>
  <c r="T3516" i="15"/>
  <c r="S3516" i="15"/>
  <c r="U3516" i="15" s="1"/>
  <c r="P3516" i="15"/>
  <c r="O3516" i="15"/>
  <c r="U3515" i="15"/>
  <c r="T3515" i="15"/>
  <c r="S3515" i="15"/>
  <c r="P3515" i="15"/>
  <c r="O3515" i="15"/>
  <c r="U3514" i="15"/>
  <c r="T3514" i="15"/>
  <c r="S3514" i="15"/>
  <c r="P3514" i="15"/>
  <c r="O3514" i="15"/>
  <c r="U3513" i="15"/>
  <c r="T3513" i="15"/>
  <c r="S3513" i="15"/>
  <c r="P3513" i="15"/>
  <c r="O3513" i="15"/>
  <c r="T3512" i="15"/>
  <c r="S3512" i="15"/>
  <c r="U3512" i="15" s="1"/>
  <c r="P3512" i="15"/>
  <c r="O3512" i="15"/>
  <c r="T3511" i="15"/>
  <c r="S3511" i="15"/>
  <c r="U3511" i="15" s="1"/>
  <c r="P3511" i="15"/>
  <c r="O3511" i="15"/>
  <c r="T3510" i="15"/>
  <c r="S3510" i="15"/>
  <c r="U3510" i="15" s="1"/>
  <c r="P3510" i="15"/>
  <c r="O3510" i="15"/>
  <c r="T3509" i="15"/>
  <c r="S3509" i="15"/>
  <c r="U3509" i="15" s="1"/>
  <c r="P3509" i="15"/>
  <c r="O3509" i="15"/>
  <c r="U3508" i="15"/>
  <c r="T3508" i="15"/>
  <c r="S3508" i="15"/>
  <c r="P3508" i="15"/>
  <c r="O3508" i="15"/>
  <c r="U3507" i="15"/>
  <c r="T3507" i="15"/>
  <c r="S3507" i="15"/>
  <c r="P3507" i="15"/>
  <c r="O3507" i="15"/>
  <c r="T3506" i="15"/>
  <c r="S3506" i="15"/>
  <c r="U3506" i="15" s="1"/>
  <c r="P3506" i="15"/>
  <c r="O3506" i="15"/>
  <c r="T3505" i="15"/>
  <c r="S3505" i="15"/>
  <c r="U3505" i="15" s="1"/>
  <c r="P3505" i="15"/>
  <c r="O3505" i="15"/>
  <c r="T3504" i="15"/>
  <c r="S3504" i="15"/>
  <c r="U3504" i="15" s="1"/>
  <c r="P3504" i="15"/>
  <c r="O3504" i="15"/>
  <c r="U3503" i="15"/>
  <c r="T3503" i="15"/>
  <c r="S3503" i="15"/>
  <c r="P3503" i="15"/>
  <c r="O3503" i="15"/>
  <c r="U3502" i="15"/>
  <c r="T3502" i="15"/>
  <c r="S3502" i="15"/>
  <c r="P3502" i="15"/>
  <c r="O3502" i="15"/>
  <c r="U3501" i="15"/>
  <c r="T3501" i="15"/>
  <c r="S3501" i="15"/>
  <c r="P3501" i="15"/>
  <c r="O3501" i="15"/>
  <c r="T3500" i="15"/>
  <c r="S3500" i="15"/>
  <c r="U3500" i="15" s="1"/>
  <c r="P3500" i="15"/>
  <c r="O3500" i="15"/>
  <c r="T3499" i="15"/>
  <c r="S3499" i="15"/>
  <c r="U3499" i="15" s="1"/>
  <c r="P3499" i="15"/>
  <c r="O3499" i="15"/>
  <c r="T3498" i="15"/>
  <c r="S3498" i="15"/>
  <c r="U3498" i="15" s="1"/>
  <c r="P3498" i="15"/>
  <c r="O3498" i="15"/>
  <c r="T3497" i="15"/>
  <c r="S3497" i="15"/>
  <c r="U3497" i="15" s="1"/>
  <c r="P3497" i="15"/>
  <c r="O3497" i="15"/>
  <c r="U3496" i="15"/>
  <c r="T3496" i="15"/>
  <c r="S3496" i="15"/>
  <c r="P3496" i="15"/>
  <c r="O3496" i="15"/>
  <c r="U3495" i="15"/>
  <c r="T3495" i="15"/>
  <c r="S3495" i="15"/>
  <c r="P3495" i="15"/>
  <c r="O3495" i="15"/>
  <c r="T3494" i="15"/>
  <c r="S3494" i="15"/>
  <c r="U3494" i="15" s="1"/>
  <c r="P3494" i="15"/>
  <c r="O3494" i="15"/>
  <c r="T3493" i="15"/>
  <c r="S3493" i="15"/>
  <c r="U3493" i="15" s="1"/>
  <c r="P3493" i="15"/>
  <c r="O3493" i="15"/>
  <c r="T3492" i="15"/>
  <c r="S3492" i="15"/>
  <c r="U3492" i="15" s="1"/>
  <c r="P3492" i="15"/>
  <c r="O3492" i="15"/>
  <c r="U3491" i="15"/>
  <c r="T3491" i="15"/>
  <c r="S3491" i="15"/>
  <c r="P3491" i="15"/>
  <c r="O3491" i="15"/>
  <c r="U3490" i="15"/>
  <c r="T3490" i="15"/>
  <c r="S3490" i="15"/>
  <c r="P3490" i="15"/>
  <c r="O3490" i="15"/>
  <c r="U3489" i="15"/>
  <c r="T3489" i="15"/>
  <c r="S3489" i="15"/>
  <c r="P3489" i="15"/>
  <c r="O3489" i="15"/>
  <c r="T3488" i="15"/>
  <c r="S3488" i="15"/>
  <c r="U3488" i="15" s="1"/>
  <c r="P3488" i="15"/>
  <c r="O3488" i="15"/>
  <c r="T3487" i="15"/>
  <c r="S3487" i="15"/>
  <c r="U3487" i="15" s="1"/>
  <c r="P3487" i="15"/>
  <c r="O3487" i="15"/>
  <c r="T3486" i="15"/>
  <c r="S3486" i="15"/>
  <c r="U3486" i="15" s="1"/>
  <c r="P3486" i="15"/>
  <c r="O3486" i="15"/>
  <c r="T3485" i="15"/>
  <c r="S3485" i="15"/>
  <c r="U3485" i="15" s="1"/>
  <c r="P3485" i="15"/>
  <c r="O3485" i="15"/>
  <c r="U3484" i="15"/>
  <c r="T3484" i="15"/>
  <c r="S3484" i="15"/>
  <c r="P3484" i="15"/>
  <c r="O3484" i="15"/>
  <c r="U3483" i="15"/>
  <c r="T3483" i="15"/>
  <c r="S3483" i="15"/>
  <c r="P3483" i="15"/>
  <c r="O3483" i="15"/>
  <c r="T3482" i="15"/>
  <c r="S3482" i="15"/>
  <c r="U3482" i="15" s="1"/>
  <c r="P3482" i="15"/>
  <c r="O3482" i="15"/>
  <c r="T3481" i="15"/>
  <c r="S3481" i="15"/>
  <c r="U3481" i="15" s="1"/>
  <c r="P3481" i="15"/>
  <c r="O3481" i="15"/>
  <c r="T3480" i="15"/>
  <c r="S3480" i="15"/>
  <c r="U3480" i="15" s="1"/>
  <c r="P3480" i="15"/>
  <c r="O3480" i="15"/>
  <c r="U3479" i="15"/>
  <c r="T3479" i="15"/>
  <c r="S3479" i="15"/>
  <c r="P3479" i="15"/>
  <c r="O3479" i="15"/>
  <c r="U3478" i="15"/>
  <c r="T3478" i="15"/>
  <c r="S3478" i="15"/>
  <c r="P3478" i="15"/>
  <c r="O3478" i="15"/>
  <c r="U3477" i="15"/>
  <c r="T3477" i="15"/>
  <c r="S3477" i="15"/>
  <c r="P3477" i="15"/>
  <c r="O3477" i="15"/>
  <c r="T3476" i="15"/>
  <c r="S3476" i="15"/>
  <c r="U3476" i="15" s="1"/>
  <c r="P3476" i="15"/>
  <c r="O3476" i="15"/>
  <c r="T3475" i="15"/>
  <c r="S3475" i="15"/>
  <c r="U3475" i="15" s="1"/>
  <c r="P3475" i="15"/>
  <c r="O3475" i="15"/>
  <c r="T3474" i="15"/>
  <c r="S3474" i="15"/>
  <c r="U3474" i="15" s="1"/>
  <c r="P3474" i="15"/>
  <c r="O3474" i="15"/>
  <c r="T3473" i="15"/>
  <c r="S3473" i="15"/>
  <c r="U3473" i="15" s="1"/>
  <c r="P3473" i="15"/>
  <c r="O3473" i="15"/>
  <c r="U3472" i="15"/>
  <c r="T3472" i="15"/>
  <c r="S3472" i="15"/>
  <c r="P3472" i="15"/>
  <c r="O3472" i="15"/>
  <c r="U3471" i="15"/>
  <c r="T3471" i="15"/>
  <c r="S3471" i="15"/>
  <c r="P3471" i="15"/>
  <c r="O3471" i="15"/>
  <c r="T3470" i="15"/>
  <c r="S3470" i="15"/>
  <c r="U3470" i="15" s="1"/>
  <c r="P3470" i="15"/>
  <c r="O3470" i="15"/>
  <c r="T3469" i="15"/>
  <c r="S3469" i="15"/>
  <c r="U3469" i="15" s="1"/>
  <c r="P3469" i="15"/>
  <c r="O3469" i="15"/>
  <c r="T3468" i="15"/>
  <c r="S3468" i="15"/>
  <c r="U3468" i="15" s="1"/>
  <c r="P3468" i="15"/>
  <c r="O3468" i="15"/>
  <c r="U3467" i="15"/>
  <c r="T3467" i="15"/>
  <c r="S3467" i="15"/>
  <c r="P3467" i="15"/>
  <c r="O3467" i="15"/>
  <c r="U3466" i="15"/>
  <c r="T3466" i="15"/>
  <c r="S3466" i="15"/>
  <c r="P3466" i="15"/>
  <c r="O3466" i="15"/>
  <c r="T3465" i="15"/>
  <c r="S3465" i="15"/>
  <c r="U3465" i="15" s="1"/>
  <c r="P3465" i="15"/>
  <c r="O3465" i="15"/>
  <c r="T3464" i="15"/>
  <c r="S3464" i="15"/>
  <c r="U3464" i="15" s="1"/>
  <c r="P3464" i="15"/>
  <c r="O3464" i="15"/>
  <c r="T3463" i="15"/>
  <c r="S3463" i="15"/>
  <c r="U3463" i="15" s="1"/>
  <c r="P3463" i="15"/>
  <c r="O3463" i="15"/>
  <c r="T3462" i="15"/>
  <c r="S3462" i="15"/>
  <c r="U3462" i="15" s="1"/>
  <c r="P3462" i="15"/>
  <c r="O3462" i="15"/>
  <c r="T3461" i="15"/>
  <c r="S3461" i="15"/>
  <c r="U3461" i="15" s="1"/>
  <c r="P3461" i="15"/>
  <c r="O3461" i="15"/>
  <c r="U3460" i="15"/>
  <c r="T3460" i="15"/>
  <c r="S3460" i="15"/>
  <c r="P3460" i="15"/>
  <c r="O3460" i="15"/>
  <c r="U3459" i="15"/>
  <c r="T3459" i="15"/>
  <c r="S3459" i="15"/>
  <c r="P3459" i="15"/>
  <c r="O3459" i="15"/>
  <c r="T3458" i="15"/>
  <c r="S3458" i="15"/>
  <c r="U3458" i="15" s="1"/>
  <c r="P3458" i="15"/>
  <c r="O3458" i="15"/>
  <c r="T3457" i="15"/>
  <c r="S3457" i="15"/>
  <c r="U3457" i="15" s="1"/>
  <c r="P3457" i="15"/>
  <c r="O3457" i="15"/>
  <c r="T3456" i="15"/>
  <c r="S3456" i="15"/>
  <c r="U3456" i="15" s="1"/>
  <c r="P3456" i="15"/>
  <c r="O3456" i="15"/>
  <c r="U3455" i="15"/>
  <c r="T3455" i="15"/>
  <c r="S3455" i="15"/>
  <c r="P3455" i="15"/>
  <c r="O3455" i="15"/>
  <c r="U3454" i="15"/>
  <c r="T3454" i="15"/>
  <c r="S3454" i="15"/>
  <c r="P3454" i="15"/>
  <c r="O3454" i="15"/>
  <c r="T3453" i="15"/>
  <c r="S3453" i="15"/>
  <c r="U3453" i="15" s="1"/>
  <c r="P3453" i="15"/>
  <c r="O3453" i="15"/>
  <c r="T3452" i="15"/>
  <c r="S3452" i="15"/>
  <c r="U3452" i="15" s="1"/>
  <c r="P3452" i="15"/>
  <c r="O3452" i="15"/>
  <c r="T3451" i="15"/>
  <c r="S3451" i="15"/>
  <c r="U3451" i="15" s="1"/>
  <c r="P3451" i="15"/>
  <c r="O3451" i="15"/>
  <c r="T3450" i="15"/>
  <c r="S3450" i="15"/>
  <c r="U3450" i="15" s="1"/>
  <c r="P3450" i="15"/>
  <c r="O3450" i="15"/>
  <c r="T3449" i="15"/>
  <c r="S3449" i="15"/>
  <c r="U3449" i="15" s="1"/>
  <c r="P3449" i="15"/>
  <c r="O3449" i="15"/>
  <c r="U3448" i="15"/>
  <c r="T3448" i="15"/>
  <c r="S3448" i="15"/>
  <c r="P3448" i="15"/>
  <c r="O3448" i="15"/>
  <c r="U3447" i="15"/>
  <c r="T3447" i="15"/>
  <c r="S3447" i="15"/>
  <c r="P3447" i="15"/>
  <c r="O3447" i="15"/>
  <c r="T3446" i="15"/>
  <c r="S3446" i="15"/>
  <c r="U3446" i="15" s="1"/>
  <c r="P3446" i="15"/>
  <c r="O3446" i="15"/>
  <c r="T3445" i="15"/>
  <c r="S3445" i="15"/>
  <c r="U3445" i="15" s="1"/>
  <c r="P3445" i="15"/>
  <c r="O3445" i="15"/>
  <c r="T3444" i="15"/>
  <c r="S3444" i="15"/>
  <c r="U3444" i="15" s="1"/>
  <c r="P3444" i="15"/>
  <c r="O3444" i="15"/>
  <c r="U3443" i="15"/>
  <c r="T3443" i="15"/>
  <c r="S3443" i="15"/>
  <c r="P3443" i="15"/>
  <c r="O3443" i="15"/>
  <c r="U3442" i="15"/>
  <c r="T3442" i="15"/>
  <c r="S3442" i="15"/>
  <c r="P3442" i="15"/>
  <c r="O3442" i="15"/>
  <c r="T3441" i="15"/>
  <c r="S3441" i="15"/>
  <c r="U3441" i="15" s="1"/>
  <c r="P3441" i="15"/>
  <c r="O3441" i="15"/>
  <c r="T3440" i="15"/>
  <c r="S3440" i="15"/>
  <c r="U3440" i="15" s="1"/>
  <c r="P3440" i="15"/>
  <c r="O3440" i="15"/>
  <c r="T3439" i="15"/>
  <c r="S3439" i="15"/>
  <c r="U3439" i="15" s="1"/>
  <c r="P3439" i="15"/>
  <c r="O3439" i="15"/>
  <c r="T3438" i="15"/>
  <c r="S3438" i="15"/>
  <c r="U3438" i="15" s="1"/>
  <c r="P3438" i="15"/>
  <c r="O3438" i="15"/>
  <c r="T3437" i="15"/>
  <c r="S3437" i="15"/>
  <c r="U3437" i="15" s="1"/>
  <c r="P3437" i="15"/>
  <c r="O3437" i="15"/>
  <c r="U3436" i="15"/>
  <c r="T3436" i="15"/>
  <c r="S3436" i="15"/>
  <c r="P3436" i="15"/>
  <c r="O3436" i="15"/>
  <c r="U3435" i="15"/>
  <c r="T3435" i="15"/>
  <c r="S3435" i="15"/>
  <c r="P3435" i="15"/>
  <c r="O3435" i="15"/>
  <c r="T3434" i="15"/>
  <c r="S3434" i="15"/>
  <c r="U3434" i="15" s="1"/>
  <c r="P3434" i="15"/>
  <c r="O3434" i="15"/>
  <c r="T3433" i="15"/>
  <c r="S3433" i="15"/>
  <c r="U3433" i="15" s="1"/>
  <c r="P3433" i="15"/>
  <c r="O3433" i="15"/>
  <c r="T3432" i="15"/>
  <c r="S3432" i="15"/>
  <c r="U3432" i="15" s="1"/>
  <c r="P3432" i="15"/>
  <c r="O3432" i="15"/>
  <c r="U3431" i="15"/>
  <c r="T3431" i="15"/>
  <c r="S3431" i="15"/>
  <c r="P3431" i="15"/>
  <c r="O3431" i="15"/>
  <c r="U3430" i="15"/>
  <c r="T3430" i="15"/>
  <c r="S3430" i="15"/>
  <c r="P3430" i="15"/>
  <c r="O3430" i="15"/>
  <c r="T3429" i="15"/>
  <c r="S3429" i="15"/>
  <c r="U3429" i="15" s="1"/>
  <c r="P3429" i="15"/>
  <c r="O3429" i="15"/>
  <c r="T3428" i="15"/>
  <c r="S3428" i="15"/>
  <c r="U3428" i="15" s="1"/>
  <c r="P3428" i="15"/>
  <c r="O3428" i="15"/>
  <c r="T3427" i="15"/>
  <c r="S3427" i="15"/>
  <c r="U3427" i="15" s="1"/>
  <c r="P3427" i="15"/>
  <c r="O3427" i="15"/>
  <c r="T3426" i="15"/>
  <c r="S3426" i="15"/>
  <c r="U3426" i="15" s="1"/>
  <c r="P3426" i="15"/>
  <c r="O3426" i="15"/>
  <c r="T3425" i="15"/>
  <c r="S3425" i="15"/>
  <c r="U3425" i="15" s="1"/>
  <c r="P3425" i="15"/>
  <c r="O3425" i="15"/>
  <c r="U3424" i="15"/>
  <c r="T3424" i="15"/>
  <c r="S3424" i="15"/>
  <c r="P3424" i="15"/>
  <c r="O3424" i="15"/>
  <c r="U3423" i="15"/>
  <c r="T3423" i="15"/>
  <c r="S3423" i="15"/>
  <c r="P3423" i="15"/>
  <c r="O3423" i="15"/>
  <c r="T3422" i="15"/>
  <c r="S3422" i="15"/>
  <c r="U3422" i="15" s="1"/>
  <c r="P3422" i="15"/>
  <c r="O3422" i="15"/>
  <c r="T3421" i="15"/>
  <c r="S3421" i="15"/>
  <c r="U3421" i="15" s="1"/>
  <c r="P3421" i="15"/>
  <c r="O3421" i="15"/>
  <c r="T3420" i="15"/>
  <c r="S3420" i="15"/>
  <c r="U3420" i="15" s="1"/>
  <c r="P3420" i="15"/>
  <c r="O3420" i="15"/>
  <c r="U3419" i="15"/>
  <c r="T3419" i="15"/>
  <c r="S3419" i="15"/>
  <c r="P3419" i="15"/>
  <c r="O3419" i="15"/>
  <c r="U3418" i="15"/>
  <c r="T3418" i="15"/>
  <c r="S3418" i="15"/>
  <c r="P3418" i="15"/>
  <c r="O3418" i="15"/>
  <c r="T3417" i="15"/>
  <c r="S3417" i="15"/>
  <c r="U3417" i="15" s="1"/>
  <c r="P3417" i="15"/>
  <c r="O3417" i="15"/>
  <c r="T3416" i="15"/>
  <c r="S3416" i="15"/>
  <c r="U3416" i="15" s="1"/>
  <c r="P3416" i="15"/>
  <c r="O3416" i="15"/>
  <c r="T3415" i="15"/>
  <c r="S3415" i="15"/>
  <c r="U3415" i="15" s="1"/>
  <c r="P3415" i="15"/>
  <c r="O3415" i="15"/>
  <c r="T3414" i="15"/>
  <c r="S3414" i="15"/>
  <c r="U3414" i="15" s="1"/>
  <c r="P3414" i="15"/>
  <c r="O3414" i="15"/>
  <c r="T3413" i="15"/>
  <c r="S3413" i="15"/>
  <c r="U3413" i="15" s="1"/>
  <c r="P3413" i="15"/>
  <c r="O3413" i="15"/>
  <c r="U3412" i="15"/>
  <c r="T3412" i="15"/>
  <c r="S3412" i="15"/>
  <c r="P3412" i="15"/>
  <c r="O3412" i="15"/>
  <c r="U3411" i="15"/>
  <c r="T3411" i="15"/>
  <c r="S3411" i="15"/>
  <c r="P3411" i="15"/>
  <c r="O3411" i="15"/>
  <c r="T3410" i="15"/>
  <c r="S3410" i="15"/>
  <c r="U3410" i="15" s="1"/>
  <c r="P3410" i="15"/>
  <c r="O3410" i="15"/>
  <c r="T3409" i="15"/>
  <c r="S3409" i="15"/>
  <c r="U3409" i="15" s="1"/>
  <c r="P3409" i="15"/>
  <c r="O3409" i="15"/>
  <c r="T3408" i="15"/>
  <c r="S3408" i="15"/>
  <c r="U3408" i="15" s="1"/>
  <c r="P3408" i="15"/>
  <c r="O3408" i="15"/>
  <c r="U3407" i="15"/>
  <c r="T3407" i="15"/>
  <c r="S3407" i="15"/>
  <c r="P3407" i="15"/>
  <c r="O3407" i="15"/>
  <c r="U3406" i="15"/>
  <c r="T3406" i="15"/>
  <c r="S3406" i="15"/>
  <c r="P3406" i="15"/>
  <c r="O3406" i="15"/>
  <c r="T3405" i="15"/>
  <c r="S3405" i="15"/>
  <c r="U3405" i="15" s="1"/>
  <c r="P3405" i="15"/>
  <c r="O3405" i="15"/>
  <c r="T3404" i="15"/>
  <c r="S3404" i="15"/>
  <c r="U3404" i="15" s="1"/>
  <c r="P3404" i="15"/>
  <c r="O3404" i="15"/>
  <c r="T3403" i="15"/>
  <c r="S3403" i="15"/>
  <c r="U3403" i="15" s="1"/>
  <c r="P3403" i="15"/>
  <c r="O3403" i="15"/>
  <c r="T3402" i="15"/>
  <c r="S3402" i="15"/>
  <c r="U3402" i="15" s="1"/>
  <c r="P3402" i="15"/>
  <c r="O3402" i="15"/>
  <c r="T3401" i="15"/>
  <c r="S3401" i="15"/>
  <c r="U3401" i="15" s="1"/>
  <c r="P3401" i="15"/>
  <c r="O3401" i="15"/>
  <c r="U3400" i="15"/>
  <c r="T3400" i="15"/>
  <c r="S3400" i="15"/>
  <c r="P3400" i="15"/>
  <c r="O3400" i="15"/>
  <c r="U3399" i="15"/>
  <c r="T3399" i="15"/>
  <c r="S3399" i="15"/>
  <c r="P3399" i="15"/>
  <c r="O3399" i="15"/>
  <c r="T3398" i="15"/>
  <c r="S3398" i="15"/>
  <c r="U3398" i="15" s="1"/>
  <c r="P3398" i="15"/>
  <c r="O3398" i="15"/>
  <c r="T3397" i="15"/>
  <c r="S3397" i="15"/>
  <c r="U3397" i="15" s="1"/>
  <c r="P3397" i="15"/>
  <c r="O3397" i="15"/>
  <c r="T3396" i="15"/>
  <c r="S3396" i="15"/>
  <c r="U3396" i="15" s="1"/>
  <c r="P3396" i="15"/>
  <c r="O3396" i="15"/>
  <c r="U3395" i="15"/>
  <c r="T3395" i="15"/>
  <c r="S3395" i="15"/>
  <c r="P3395" i="15"/>
  <c r="O3395" i="15"/>
  <c r="U3394" i="15"/>
  <c r="T3394" i="15"/>
  <c r="S3394" i="15"/>
  <c r="P3394" i="15"/>
  <c r="O3394" i="15"/>
  <c r="T3393" i="15"/>
  <c r="S3393" i="15"/>
  <c r="U3393" i="15" s="1"/>
  <c r="P3393" i="15"/>
  <c r="O3393" i="15"/>
  <c r="T3392" i="15"/>
  <c r="S3392" i="15"/>
  <c r="U3392" i="15" s="1"/>
  <c r="P3392" i="15"/>
  <c r="O3392" i="15"/>
  <c r="T3391" i="15"/>
  <c r="S3391" i="15"/>
  <c r="U3391" i="15" s="1"/>
  <c r="P3391" i="15"/>
  <c r="O3391" i="15"/>
  <c r="T3390" i="15"/>
  <c r="S3390" i="15"/>
  <c r="U3390" i="15" s="1"/>
  <c r="P3390" i="15"/>
  <c r="O3390" i="15"/>
  <c r="T3389" i="15"/>
  <c r="S3389" i="15"/>
  <c r="U3389" i="15" s="1"/>
  <c r="P3389" i="15"/>
  <c r="O3389" i="15"/>
  <c r="U3388" i="15"/>
  <c r="T3388" i="15"/>
  <c r="S3388" i="15"/>
  <c r="P3388" i="15"/>
  <c r="O3388" i="15"/>
  <c r="U3387" i="15"/>
  <c r="T3387" i="15"/>
  <c r="S3387" i="15"/>
  <c r="P3387" i="15"/>
  <c r="O3387" i="15"/>
  <c r="T3386" i="15"/>
  <c r="S3386" i="15"/>
  <c r="U3386" i="15" s="1"/>
  <c r="P3386" i="15"/>
  <c r="O3386" i="15"/>
  <c r="T3385" i="15"/>
  <c r="S3385" i="15"/>
  <c r="U3385" i="15" s="1"/>
  <c r="P3385" i="15"/>
  <c r="O3385" i="15"/>
  <c r="T3384" i="15"/>
  <c r="S3384" i="15"/>
  <c r="U3384" i="15" s="1"/>
  <c r="P3384" i="15"/>
  <c r="O3384" i="15"/>
  <c r="U3383" i="15"/>
  <c r="T3383" i="15"/>
  <c r="S3383" i="15"/>
  <c r="P3383" i="15"/>
  <c r="O3383" i="15"/>
  <c r="U3382" i="15"/>
  <c r="T3382" i="15"/>
  <c r="S3382" i="15"/>
  <c r="P3382" i="15"/>
  <c r="O3382" i="15"/>
  <c r="T3381" i="15"/>
  <c r="S3381" i="15"/>
  <c r="U3381" i="15" s="1"/>
  <c r="P3381" i="15"/>
  <c r="O3381" i="15"/>
  <c r="T3380" i="15"/>
  <c r="S3380" i="15"/>
  <c r="U3380" i="15" s="1"/>
  <c r="P3380" i="15"/>
  <c r="O3380" i="15"/>
  <c r="U3379" i="15"/>
  <c r="T3379" i="15"/>
  <c r="S3379" i="15"/>
  <c r="P3379" i="15"/>
  <c r="O3379" i="15"/>
  <c r="T3378" i="15"/>
  <c r="S3378" i="15"/>
  <c r="U3378" i="15" s="1"/>
  <c r="P3378" i="15"/>
  <c r="O3378" i="15"/>
  <c r="T3377" i="15"/>
  <c r="S3377" i="15"/>
  <c r="U3377" i="15" s="1"/>
  <c r="P3377" i="15"/>
  <c r="O3377" i="15"/>
  <c r="U3376" i="15"/>
  <c r="T3376" i="15"/>
  <c r="S3376" i="15"/>
  <c r="P3376" i="15"/>
  <c r="O3376" i="15"/>
  <c r="U3375" i="15"/>
  <c r="T3375" i="15"/>
  <c r="S3375" i="15"/>
  <c r="P3375" i="15"/>
  <c r="O3375" i="15"/>
  <c r="T3374" i="15"/>
  <c r="S3374" i="15"/>
  <c r="U3374" i="15" s="1"/>
  <c r="P3374" i="15"/>
  <c r="O3374" i="15"/>
  <c r="T3373" i="15"/>
  <c r="S3373" i="15"/>
  <c r="U3373" i="15" s="1"/>
  <c r="P3373" i="15"/>
  <c r="O3373" i="15"/>
  <c r="T3372" i="15"/>
  <c r="S3372" i="15"/>
  <c r="U3372" i="15" s="1"/>
  <c r="P3372" i="15"/>
  <c r="O3372" i="15"/>
  <c r="U3371" i="15"/>
  <c r="T3371" i="15"/>
  <c r="S3371" i="15"/>
  <c r="P3371" i="15"/>
  <c r="O3371" i="15"/>
  <c r="U3370" i="15"/>
  <c r="T3370" i="15"/>
  <c r="S3370" i="15"/>
  <c r="P3370" i="15"/>
  <c r="O3370" i="15"/>
  <c r="T3369" i="15"/>
  <c r="S3369" i="15"/>
  <c r="U3369" i="15" s="1"/>
  <c r="P3369" i="15"/>
  <c r="O3369" i="15"/>
  <c r="T3368" i="15"/>
  <c r="S3368" i="15"/>
  <c r="U3368" i="15" s="1"/>
  <c r="P3368" i="15"/>
  <c r="O3368" i="15"/>
  <c r="U3367" i="15"/>
  <c r="T3367" i="15"/>
  <c r="S3367" i="15"/>
  <c r="P3367" i="15"/>
  <c r="O3367" i="15"/>
  <c r="T3366" i="15"/>
  <c r="S3366" i="15"/>
  <c r="U3366" i="15" s="1"/>
  <c r="P3366" i="15"/>
  <c r="O3366" i="15"/>
  <c r="T3365" i="15"/>
  <c r="S3365" i="15"/>
  <c r="U3365" i="15" s="1"/>
  <c r="P3365" i="15"/>
  <c r="O3365" i="15"/>
  <c r="U3364" i="15"/>
  <c r="T3364" i="15"/>
  <c r="S3364" i="15"/>
  <c r="P3364" i="15"/>
  <c r="O3364" i="15"/>
  <c r="U3363" i="15"/>
  <c r="T3363" i="15"/>
  <c r="S3363" i="15"/>
  <c r="P3363" i="15"/>
  <c r="O3363" i="15"/>
  <c r="T3362" i="15"/>
  <c r="S3362" i="15"/>
  <c r="U3362" i="15" s="1"/>
  <c r="P3362" i="15"/>
  <c r="O3362" i="15"/>
  <c r="T3361" i="15"/>
  <c r="S3361" i="15"/>
  <c r="U3361" i="15" s="1"/>
  <c r="P3361" i="15"/>
  <c r="O3361" i="15"/>
  <c r="T3360" i="15"/>
  <c r="S3360" i="15"/>
  <c r="U3360" i="15" s="1"/>
  <c r="P3360" i="15"/>
  <c r="O3360" i="15"/>
  <c r="U3359" i="15"/>
  <c r="T3359" i="15"/>
  <c r="S3359" i="15"/>
  <c r="P3359" i="15"/>
  <c r="O3359" i="15"/>
  <c r="U3358" i="15"/>
  <c r="T3358" i="15"/>
  <c r="S3358" i="15"/>
  <c r="P3358" i="15"/>
  <c r="O3358" i="15"/>
  <c r="T3357" i="15"/>
  <c r="S3357" i="15"/>
  <c r="U3357" i="15" s="1"/>
  <c r="P3357" i="15"/>
  <c r="O3357" i="15"/>
  <c r="T3356" i="15"/>
  <c r="S3356" i="15"/>
  <c r="U3356" i="15" s="1"/>
  <c r="P3356" i="15"/>
  <c r="O3356" i="15"/>
  <c r="U3355" i="15"/>
  <c r="T3355" i="15"/>
  <c r="S3355" i="15"/>
  <c r="P3355" i="15"/>
  <c r="O3355" i="15"/>
  <c r="T3354" i="15"/>
  <c r="S3354" i="15"/>
  <c r="U3354" i="15" s="1"/>
  <c r="P3354" i="15"/>
  <c r="O3354" i="15"/>
  <c r="T3353" i="15"/>
  <c r="S3353" i="15"/>
  <c r="U3353" i="15" s="1"/>
  <c r="P3353" i="15"/>
  <c r="O3353" i="15"/>
  <c r="U3352" i="15"/>
  <c r="T3352" i="15"/>
  <c r="S3352" i="15"/>
  <c r="P3352" i="15"/>
  <c r="O3352" i="15"/>
  <c r="U3351" i="15"/>
  <c r="T3351" i="15"/>
  <c r="S3351" i="15"/>
  <c r="P3351" i="15"/>
  <c r="O3351" i="15"/>
  <c r="T3350" i="15"/>
  <c r="S3350" i="15"/>
  <c r="U3350" i="15" s="1"/>
  <c r="P3350" i="15"/>
  <c r="O3350" i="15"/>
  <c r="T3349" i="15"/>
  <c r="S3349" i="15"/>
  <c r="U3349" i="15" s="1"/>
  <c r="P3349" i="15"/>
  <c r="O3349" i="15"/>
  <c r="T3348" i="15"/>
  <c r="S3348" i="15"/>
  <c r="U3348" i="15" s="1"/>
  <c r="P3348" i="15"/>
  <c r="O3348" i="15"/>
  <c r="U3347" i="15"/>
  <c r="T3347" i="15"/>
  <c r="S3347" i="15"/>
  <c r="P3347" i="15"/>
  <c r="O3347" i="15"/>
  <c r="U3346" i="15"/>
  <c r="T3346" i="15"/>
  <c r="S3346" i="15"/>
  <c r="P3346" i="15"/>
  <c r="O3346" i="15"/>
  <c r="T3345" i="15"/>
  <c r="S3345" i="15"/>
  <c r="U3345" i="15" s="1"/>
  <c r="P3345" i="15"/>
  <c r="O3345" i="15"/>
  <c r="T3344" i="15"/>
  <c r="S3344" i="15"/>
  <c r="U3344" i="15" s="1"/>
  <c r="P3344" i="15"/>
  <c r="O3344" i="15"/>
  <c r="U3343" i="15"/>
  <c r="T3343" i="15"/>
  <c r="S3343" i="15"/>
  <c r="P3343" i="15"/>
  <c r="O3343" i="15"/>
  <c r="T3342" i="15"/>
  <c r="S3342" i="15"/>
  <c r="U3342" i="15" s="1"/>
  <c r="P3342" i="15"/>
  <c r="O3342" i="15"/>
  <c r="T3341" i="15"/>
  <c r="S3341" i="15"/>
  <c r="U3341" i="15" s="1"/>
  <c r="P3341" i="15"/>
  <c r="O3341" i="15"/>
  <c r="U3340" i="15"/>
  <c r="T3340" i="15"/>
  <c r="S3340" i="15"/>
  <c r="P3340" i="15"/>
  <c r="O3340" i="15"/>
  <c r="U3339" i="15"/>
  <c r="T3339" i="15"/>
  <c r="S3339" i="15"/>
  <c r="P3339" i="15"/>
  <c r="O3339" i="15"/>
  <c r="T3338" i="15"/>
  <c r="S3338" i="15"/>
  <c r="U3338" i="15" s="1"/>
  <c r="P3338" i="15"/>
  <c r="O3338" i="15"/>
  <c r="T3337" i="15"/>
  <c r="S3337" i="15"/>
  <c r="U3337" i="15" s="1"/>
  <c r="P3337" i="15"/>
  <c r="O3337" i="15"/>
  <c r="T3336" i="15"/>
  <c r="S3336" i="15"/>
  <c r="U3336" i="15" s="1"/>
  <c r="P3336" i="15"/>
  <c r="O3336" i="15"/>
  <c r="U3335" i="15"/>
  <c r="T3335" i="15"/>
  <c r="S3335" i="15"/>
  <c r="P3335" i="15"/>
  <c r="O3335" i="15"/>
  <c r="U3334" i="15"/>
  <c r="T3334" i="15"/>
  <c r="S3334" i="15"/>
  <c r="P3334" i="15"/>
  <c r="O3334" i="15"/>
  <c r="T3333" i="15"/>
  <c r="S3333" i="15"/>
  <c r="U3333" i="15" s="1"/>
  <c r="P3333" i="15"/>
  <c r="O3333" i="15"/>
  <c r="T3332" i="15"/>
  <c r="S3332" i="15"/>
  <c r="U3332" i="15" s="1"/>
  <c r="P3332" i="15"/>
  <c r="O3332" i="15"/>
  <c r="U3331" i="15"/>
  <c r="T3331" i="15"/>
  <c r="S3331" i="15"/>
  <c r="P3331" i="15"/>
  <c r="O3331" i="15"/>
  <c r="T3330" i="15"/>
  <c r="S3330" i="15"/>
  <c r="U3330" i="15" s="1"/>
  <c r="P3330" i="15"/>
  <c r="O3330" i="15"/>
  <c r="T3329" i="15"/>
  <c r="S3329" i="15"/>
  <c r="U3329" i="15" s="1"/>
  <c r="P3329" i="15"/>
  <c r="O3329" i="15"/>
  <c r="U3328" i="15"/>
  <c r="T3328" i="15"/>
  <c r="S3328" i="15"/>
  <c r="P3328" i="15"/>
  <c r="O3328" i="15"/>
  <c r="U3327" i="15"/>
  <c r="T3327" i="15"/>
  <c r="S3327" i="15"/>
  <c r="P3327" i="15"/>
  <c r="O3327" i="15"/>
  <c r="T3326" i="15"/>
  <c r="S3326" i="15"/>
  <c r="U3326" i="15" s="1"/>
  <c r="P3326" i="15"/>
  <c r="O3326" i="15"/>
  <c r="T3325" i="15"/>
  <c r="S3325" i="15"/>
  <c r="U3325" i="15" s="1"/>
  <c r="P3325" i="15"/>
  <c r="O3325" i="15"/>
  <c r="T3324" i="15"/>
  <c r="S3324" i="15"/>
  <c r="U3324" i="15" s="1"/>
  <c r="P3324" i="15"/>
  <c r="O3324" i="15"/>
  <c r="U3323" i="15"/>
  <c r="T3323" i="15"/>
  <c r="S3323" i="15"/>
  <c r="P3323" i="15"/>
  <c r="O3323" i="15"/>
  <c r="U3322" i="15"/>
  <c r="T3322" i="15"/>
  <c r="S3322" i="15"/>
  <c r="P3322" i="15"/>
  <c r="O3322" i="15"/>
  <c r="T3321" i="15"/>
  <c r="S3321" i="15"/>
  <c r="U3321" i="15" s="1"/>
  <c r="P3321" i="15"/>
  <c r="O3321" i="15"/>
  <c r="T3320" i="15"/>
  <c r="S3320" i="15"/>
  <c r="U3320" i="15" s="1"/>
  <c r="P3320" i="15"/>
  <c r="O3320" i="15"/>
  <c r="U3319" i="15"/>
  <c r="T3319" i="15"/>
  <c r="S3319" i="15"/>
  <c r="P3319" i="15"/>
  <c r="O3319" i="15"/>
  <c r="T3318" i="15"/>
  <c r="S3318" i="15"/>
  <c r="U3318" i="15" s="1"/>
  <c r="P3318" i="15"/>
  <c r="O3318" i="15"/>
  <c r="T3317" i="15"/>
  <c r="S3317" i="15"/>
  <c r="U3317" i="15" s="1"/>
  <c r="P3317" i="15"/>
  <c r="O3317" i="15"/>
  <c r="U3316" i="15"/>
  <c r="T3316" i="15"/>
  <c r="S3316" i="15"/>
  <c r="P3316" i="15"/>
  <c r="O3316" i="15"/>
  <c r="U3315" i="15"/>
  <c r="T3315" i="15"/>
  <c r="S3315" i="15"/>
  <c r="P3315" i="15"/>
  <c r="O3315" i="15"/>
  <c r="T3314" i="15"/>
  <c r="S3314" i="15"/>
  <c r="U3314" i="15" s="1"/>
  <c r="P3314" i="15"/>
  <c r="O3314" i="15"/>
  <c r="T3313" i="15"/>
  <c r="S3313" i="15"/>
  <c r="U3313" i="15" s="1"/>
  <c r="P3313" i="15"/>
  <c r="O3313" i="15"/>
  <c r="T3312" i="15"/>
  <c r="S3312" i="15"/>
  <c r="U3312" i="15" s="1"/>
  <c r="P3312" i="15"/>
  <c r="O3312" i="15"/>
  <c r="U3311" i="15"/>
  <c r="T3311" i="15"/>
  <c r="S3311" i="15"/>
  <c r="P3311" i="15"/>
  <c r="O3311" i="15"/>
  <c r="U3310" i="15"/>
  <c r="T3310" i="15"/>
  <c r="S3310" i="15"/>
  <c r="P3310" i="15"/>
  <c r="O3310" i="15"/>
  <c r="T3309" i="15"/>
  <c r="S3309" i="15"/>
  <c r="U3309" i="15" s="1"/>
  <c r="P3309" i="15"/>
  <c r="O3309" i="15"/>
  <c r="T3308" i="15"/>
  <c r="S3308" i="15"/>
  <c r="U3308" i="15" s="1"/>
  <c r="P3308" i="15"/>
  <c r="O3308" i="15"/>
  <c r="U3307" i="15"/>
  <c r="T3307" i="15"/>
  <c r="S3307" i="15"/>
  <c r="P3307" i="15"/>
  <c r="O3307" i="15"/>
  <c r="T3306" i="15"/>
  <c r="S3306" i="15"/>
  <c r="U3306" i="15" s="1"/>
  <c r="P3306" i="15"/>
  <c r="O3306" i="15"/>
  <c r="T3305" i="15"/>
  <c r="S3305" i="15"/>
  <c r="U3305" i="15" s="1"/>
  <c r="P3305" i="15"/>
  <c r="O3305" i="15"/>
  <c r="U3304" i="15"/>
  <c r="T3304" i="15"/>
  <c r="S3304" i="15"/>
  <c r="P3304" i="15"/>
  <c r="O3304" i="15"/>
  <c r="U3303" i="15"/>
  <c r="T3303" i="15"/>
  <c r="S3303" i="15"/>
  <c r="P3303" i="15"/>
  <c r="O3303" i="15"/>
  <c r="T3302" i="15"/>
  <c r="S3302" i="15"/>
  <c r="U3302" i="15" s="1"/>
  <c r="P3302" i="15"/>
  <c r="O3302" i="15"/>
  <c r="T3301" i="15"/>
  <c r="S3301" i="15"/>
  <c r="U3301" i="15" s="1"/>
  <c r="P3301" i="15"/>
  <c r="O3301" i="15"/>
  <c r="T3300" i="15"/>
  <c r="S3300" i="15"/>
  <c r="U3300" i="15" s="1"/>
  <c r="P3300" i="15"/>
  <c r="O3300" i="15"/>
  <c r="U3299" i="15"/>
  <c r="T3299" i="15"/>
  <c r="S3299" i="15"/>
  <c r="P3299" i="15"/>
  <c r="O3299" i="15"/>
  <c r="U3298" i="15"/>
  <c r="T3298" i="15"/>
  <c r="S3298" i="15"/>
  <c r="P3298" i="15"/>
  <c r="O3298" i="15"/>
  <c r="T3297" i="15"/>
  <c r="S3297" i="15"/>
  <c r="U3297" i="15" s="1"/>
  <c r="P3297" i="15"/>
  <c r="O3297" i="15"/>
  <c r="T3296" i="15"/>
  <c r="S3296" i="15"/>
  <c r="U3296" i="15" s="1"/>
  <c r="P3296" i="15"/>
  <c r="O3296" i="15"/>
  <c r="U3295" i="15"/>
  <c r="T3295" i="15"/>
  <c r="S3295" i="15"/>
  <c r="P3295" i="15"/>
  <c r="O3295" i="15"/>
  <c r="T3294" i="15"/>
  <c r="S3294" i="15"/>
  <c r="U3294" i="15" s="1"/>
  <c r="P3294" i="15"/>
  <c r="O3294" i="15"/>
  <c r="T3293" i="15"/>
  <c r="S3293" i="15"/>
  <c r="U3293" i="15" s="1"/>
  <c r="P3293" i="15"/>
  <c r="O3293" i="15"/>
  <c r="U3292" i="15"/>
  <c r="T3292" i="15"/>
  <c r="S3292" i="15"/>
  <c r="P3292" i="15"/>
  <c r="O3292" i="15"/>
  <c r="U3291" i="15"/>
  <c r="T3291" i="15"/>
  <c r="S3291" i="15"/>
  <c r="P3291" i="15"/>
  <c r="O3291" i="15"/>
  <c r="T3290" i="15"/>
  <c r="S3290" i="15"/>
  <c r="U3290" i="15" s="1"/>
  <c r="P3290" i="15"/>
  <c r="O3290" i="15"/>
  <c r="T3289" i="15"/>
  <c r="S3289" i="15"/>
  <c r="U3289" i="15" s="1"/>
  <c r="P3289" i="15"/>
  <c r="O3289" i="15"/>
  <c r="T3288" i="15"/>
  <c r="S3288" i="15"/>
  <c r="U3288" i="15" s="1"/>
  <c r="P3288" i="15"/>
  <c r="O3288" i="15"/>
  <c r="U3287" i="15"/>
  <c r="T3287" i="15"/>
  <c r="S3287" i="15"/>
  <c r="P3287" i="15"/>
  <c r="O3287" i="15"/>
  <c r="U3286" i="15"/>
  <c r="T3286" i="15"/>
  <c r="S3286" i="15"/>
  <c r="P3286" i="15"/>
  <c r="O3286" i="15"/>
  <c r="T3285" i="15"/>
  <c r="S3285" i="15"/>
  <c r="U3285" i="15" s="1"/>
  <c r="P3285" i="15"/>
  <c r="O3285" i="15"/>
  <c r="T3284" i="15"/>
  <c r="S3284" i="15"/>
  <c r="U3284" i="15" s="1"/>
  <c r="P3284" i="15"/>
  <c r="O3284" i="15"/>
  <c r="U3283" i="15"/>
  <c r="T3283" i="15"/>
  <c r="S3283" i="15"/>
  <c r="P3283" i="15"/>
  <c r="O3283" i="15"/>
  <c r="T3282" i="15"/>
  <c r="S3282" i="15"/>
  <c r="U3282" i="15" s="1"/>
  <c r="P3282" i="15"/>
  <c r="O3282" i="15"/>
  <c r="T3281" i="15"/>
  <c r="S3281" i="15"/>
  <c r="U3281" i="15" s="1"/>
  <c r="P3281" i="15"/>
  <c r="O3281" i="15"/>
  <c r="U3280" i="15"/>
  <c r="T3280" i="15"/>
  <c r="S3280" i="15"/>
  <c r="P3280" i="15"/>
  <c r="O3280" i="15"/>
  <c r="U3279" i="15"/>
  <c r="T3279" i="15"/>
  <c r="S3279" i="15"/>
  <c r="P3279" i="15"/>
  <c r="O3279" i="15"/>
  <c r="T3278" i="15"/>
  <c r="S3278" i="15"/>
  <c r="U3278" i="15" s="1"/>
  <c r="P3278" i="15"/>
  <c r="O3278" i="15"/>
  <c r="T3277" i="15"/>
  <c r="S3277" i="15"/>
  <c r="U3277" i="15" s="1"/>
  <c r="P3277" i="15"/>
  <c r="O3277" i="15"/>
  <c r="T3276" i="15"/>
  <c r="S3276" i="15"/>
  <c r="U3276" i="15" s="1"/>
  <c r="P3276" i="15"/>
  <c r="O3276" i="15"/>
  <c r="U3275" i="15"/>
  <c r="T3275" i="15"/>
  <c r="S3275" i="15"/>
  <c r="P3275" i="15"/>
  <c r="O3275" i="15"/>
  <c r="U3274" i="15"/>
  <c r="T3274" i="15"/>
  <c r="S3274" i="15"/>
  <c r="P3274" i="15"/>
  <c r="O3274" i="15"/>
  <c r="T3273" i="15"/>
  <c r="S3273" i="15"/>
  <c r="U3273" i="15" s="1"/>
  <c r="P3273" i="15"/>
  <c r="O3273" i="15"/>
  <c r="T3272" i="15"/>
  <c r="S3272" i="15"/>
  <c r="U3272" i="15" s="1"/>
  <c r="P3272" i="15"/>
  <c r="O3272" i="15"/>
  <c r="U3271" i="15"/>
  <c r="T3271" i="15"/>
  <c r="S3271" i="15"/>
  <c r="P3271" i="15"/>
  <c r="O3271" i="15"/>
  <c r="T3270" i="15"/>
  <c r="S3270" i="15"/>
  <c r="U3270" i="15" s="1"/>
  <c r="P3270" i="15"/>
  <c r="O3270" i="15"/>
  <c r="T3269" i="15"/>
  <c r="S3269" i="15"/>
  <c r="U3269" i="15" s="1"/>
  <c r="P3269" i="15"/>
  <c r="O3269" i="15"/>
  <c r="U3268" i="15"/>
  <c r="T3268" i="15"/>
  <c r="S3268" i="15"/>
  <c r="P3268" i="15"/>
  <c r="O3268" i="15"/>
  <c r="U3267" i="15"/>
  <c r="T3267" i="15"/>
  <c r="S3267" i="15"/>
  <c r="P3267" i="15"/>
  <c r="O3267" i="15"/>
  <c r="T3266" i="15"/>
  <c r="S3266" i="15"/>
  <c r="U3266" i="15" s="1"/>
  <c r="P3266" i="15"/>
  <c r="O3266" i="15"/>
  <c r="T3265" i="15"/>
  <c r="S3265" i="15"/>
  <c r="U3265" i="15" s="1"/>
  <c r="P3265" i="15"/>
  <c r="O3265" i="15"/>
  <c r="T3264" i="15"/>
  <c r="S3264" i="15"/>
  <c r="U3264" i="15" s="1"/>
  <c r="P3264" i="15"/>
  <c r="O3264" i="15"/>
  <c r="U3263" i="15"/>
  <c r="T3263" i="15"/>
  <c r="S3263" i="15"/>
  <c r="P3263" i="15"/>
  <c r="O3263" i="15"/>
  <c r="U3262" i="15"/>
  <c r="T3262" i="15"/>
  <c r="S3262" i="15"/>
  <c r="P3262" i="15"/>
  <c r="O3262" i="15"/>
  <c r="T3261" i="15"/>
  <c r="S3261" i="15"/>
  <c r="U3261" i="15" s="1"/>
  <c r="P3261" i="15"/>
  <c r="O3261" i="15"/>
  <c r="T3260" i="15"/>
  <c r="S3260" i="15"/>
  <c r="U3260" i="15" s="1"/>
  <c r="P3260" i="15"/>
  <c r="O3260" i="15"/>
  <c r="U3259" i="15"/>
  <c r="T3259" i="15"/>
  <c r="S3259" i="15"/>
  <c r="P3259" i="15"/>
  <c r="O3259" i="15"/>
  <c r="T3258" i="15"/>
  <c r="S3258" i="15"/>
  <c r="U3258" i="15" s="1"/>
  <c r="P3258" i="15"/>
  <c r="O3258" i="15"/>
  <c r="T3257" i="15"/>
  <c r="S3257" i="15"/>
  <c r="U3257" i="15" s="1"/>
  <c r="P3257" i="15"/>
  <c r="O3257" i="15"/>
  <c r="U3256" i="15"/>
  <c r="T3256" i="15"/>
  <c r="S3256" i="15"/>
  <c r="P3256" i="15"/>
  <c r="O3256" i="15"/>
  <c r="U3255" i="15"/>
  <c r="T3255" i="15"/>
  <c r="S3255" i="15"/>
  <c r="P3255" i="15"/>
  <c r="O3255" i="15"/>
  <c r="T3254" i="15"/>
  <c r="S3254" i="15"/>
  <c r="U3254" i="15" s="1"/>
  <c r="P3254" i="15"/>
  <c r="O3254" i="15"/>
  <c r="T3253" i="15"/>
  <c r="S3253" i="15"/>
  <c r="U3253" i="15" s="1"/>
  <c r="P3253" i="15"/>
  <c r="O3253" i="15"/>
  <c r="T3252" i="15"/>
  <c r="S3252" i="15"/>
  <c r="U3252" i="15" s="1"/>
  <c r="P3252" i="15"/>
  <c r="O3252" i="15"/>
  <c r="U3251" i="15"/>
  <c r="T3251" i="15"/>
  <c r="S3251" i="15"/>
  <c r="P3251" i="15"/>
  <c r="O3251" i="15"/>
  <c r="U3250" i="15"/>
  <c r="T3250" i="15"/>
  <c r="S3250" i="15"/>
  <c r="P3250" i="15"/>
  <c r="O3250" i="15"/>
  <c r="T3249" i="15"/>
  <c r="S3249" i="15"/>
  <c r="U3249" i="15" s="1"/>
  <c r="P3249" i="15"/>
  <c r="O3249" i="15"/>
  <c r="T3248" i="15"/>
  <c r="S3248" i="15"/>
  <c r="U3248" i="15" s="1"/>
  <c r="P3248" i="15"/>
  <c r="O3248" i="15"/>
  <c r="U3247" i="15"/>
  <c r="T3247" i="15"/>
  <c r="S3247" i="15"/>
  <c r="P3247" i="15"/>
  <c r="O3247" i="15"/>
  <c r="T3246" i="15"/>
  <c r="S3246" i="15"/>
  <c r="U3246" i="15" s="1"/>
  <c r="P3246" i="15"/>
  <c r="O3246" i="15"/>
  <c r="T3245" i="15"/>
  <c r="S3245" i="15"/>
  <c r="U3245" i="15" s="1"/>
  <c r="P3245" i="15"/>
  <c r="O3245" i="15"/>
  <c r="U3244" i="15"/>
  <c r="T3244" i="15"/>
  <c r="S3244" i="15"/>
  <c r="P3244" i="15"/>
  <c r="O3244" i="15"/>
  <c r="U3243" i="15"/>
  <c r="T3243" i="15"/>
  <c r="S3243" i="15"/>
  <c r="P3243" i="15"/>
  <c r="O3243" i="15"/>
  <c r="T3242" i="15"/>
  <c r="S3242" i="15"/>
  <c r="U3242" i="15" s="1"/>
  <c r="P3242" i="15"/>
  <c r="O3242" i="15"/>
  <c r="T3241" i="15"/>
  <c r="S3241" i="15"/>
  <c r="U3241" i="15" s="1"/>
  <c r="P3241" i="15"/>
  <c r="O3241" i="15"/>
  <c r="T3240" i="15"/>
  <c r="S3240" i="15"/>
  <c r="U3240" i="15" s="1"/>
  <c r="P3240" i="15"/>
  <c r="O3240" i="15"/>
  <c r="U3239" i="15"/>
  <c r="T3239" i="15"/>
  <c r="S3239" i="15"/>
  <c r="P3239" i="15"/>
  <c r="O3239" i="15"/>
  <c r="U3238" i="15"/>
  <c r="T3238" i="15"/>
  <c r="S3238" i="15"/>
  <c r="P3238" i="15"/>
  <c r="O3238" i="15"/>
  <c r="T3237" i="15"/>
  <c r="S3237" i="15"/>
  <c r="U3237" i="15" s="1"/>
  <c r="P3237" i="15"/>
  <c r="O3237" i="15"/>
  <c r="T3236" i="15"/>
  <c r="S3236" i="15"/>
  <c r="U3236" i="15" s="1"/>
  <c r="P3236" i="15"/>
  <c r="O3236" i="15"/>
  <c r="U3235" i="15"/>
  <c r="T3235" i="15"/>
  <c r="S3235" i="15"/>
  <c r="P3235" i="15"/>
  <c r="O3235" i="15"/>
  <c r="T3234" i="15"/>
  <c r="S3234" i="15"/>
  <c r="U3234" i="15" s="1"/>
  <c r="P3234" i="15"/>
  <c r="O3234" i="15"/>
  <c r="T3233" i="15"/>
  <c r="S3233" i="15"/>
  <c r="U3233" i="15" s="1"/>
  <c r="P3233" i="15"/>
  <c r="O3233" i="15"/>
  <c r="U3232" i="15"/>
  <c r="T3232" i="15"/>
  <c r="S3232" i="15"/>
  <c r="P3232" i="15"/>
  <c r="O3232" i="15"/>
  <c r="U3231" i="15"/>
  <c r="T3231" i="15"/>
  <c r="S3231" i="15"/>
  <c r="P3231" i="15"/>
  <c r="O3231" i="15"/>
  <c r="T3230" i="15"/>
  <c r="S3230" i="15"/>
  <c r="U3230" i="15" s="1"/>
  <c r="P3230" i="15"/>
  <c r="O3230" i="15"/>
  <c r="T3229" i="15"/>
  <c r="S3229" i="15"/>
  <c r="U3229" i="15" s="1"/>
  <c r="P3229" i="15"/>
  <c r="O3229" i="15"/>
  <c r="T3228" i="15"/>
  <c r="S3228" i="15"/>
  <c r="U3228" i="15" s="1"/>
  <c r="P3228" i="15"/>
  <c r="O3228" i="15"/>
  <c r="U3227" i="15"/>
  <c r="T3227" i="15"/>
  <c r="S3227" i="15"/>
  <c r="P3227" i="15"/>
  <c r="O3227" i="15"/>
  <c r="U3226" i="15"/>
  <c r="T3226" i="15"/>
  <c r="S3226" i="15"/>
  <c r="P3226" i="15"/>
  <c r="O3226" i="15"/>
  <c r="T3225" i="15"/>
  <c r="S3225" i="15"/>
  <c r="U3225" i="15" s="1"/>
  <c r="P3225" i="15"/>
  <c r="O3225" i="15"/>
  <c r="T3224" i="15"/>
  <c r="S3224" i="15"/>
  <c r="U3224" i="15" s="1"/>
  <c r="P3224" i="15"/>
  <c r="O3224" i="15"/>
  <c r="U3223" i="15"/>
  <c r="T3223" i="15"/>
  <c r="S3223" i="15"/>
  <c r="P3223" i="15"/>
  <c r="O3223" i="15"/>
  <c r="T3222" i="15"/>
  <c r="S3222" i="15"/>
  <c r="U3222" i="15" s="1"/>
  <c r="P3222" i="15"/>
  <c r="O3222" i="15"/>
  <c r="T3221" i="15"/>
  <c r="S3221" i="15"/>
  <c r="U3221" i="15" s="1"/>
  <c r="P3221" i="15"/>
  <c r="O3221" i="15"/>
  <c r="U3220" i="15"/>
  <c r="T3220" i="15"/>
  <c r="S3220" i="15"/>
  <c r="P3220" i="15"/>
  <c r="O3220" i="15"/>
  <c r="U3219" i="15"/>
  <c r="T3219" i="15"/>
  <c r="S3219" i="15"/>
  <c r="P3219" i="15"/>
  <c r="O3219" i="15"/>
  <c r="T3218" i="15"/>
  <c r="S3218" i="15"/>
  <c r="U3218" i="15" s="1"/>
  <c r="P3218" i="15"/>
  <c r="O3218" i="15"/>
  <c r="T3217" i="15"/>
  <c r="S3217" i="15"/>
  <c r="U3217" i="15" s="1"/>
  <c r="P3217" i="15"/>
  <c r="O3217" i="15"/>
  <c r="T3216" i="15"/>
  <c r="S3216" i="15"/>
  <c r="U3216" i="15" s="1"/>
  <c r="P3216" i="15"/>
  <c r="O3216" i="15"/>
  <c r="U3215" i="15"/>
  <c r="T3215" i="15"/>
  <c r="S3215" i="15"/>
  <c r="P3215" i="15"/>
  <c r="O3215" i="15"/>
  <c r="U3214" i="15"/>
  <c r="T3214" i="15"/>
  <c r="S3214" i="15"/>
  <c r="P3214" i="15"/>
  <c r="O3214" i="15"/>
  <c r="T3213" i="15"/>
  <c r="S3213" i="15"/>
  <c r="U3213" i="15" s="1"/>
  <c r="P3213" i="15"/>
  <c r="O3213" i="15"/>
  <c r="T3212" i="15"/>
  <c r="S3212" i="15"/>
  <c r="U3212" i="15" s="1"/>
  <c r="P3212" i="15"/>
  <c r="O3212" i="15"/>
  <c r="U3211" i="15"/>
  <c r="T3211" i="15"/>
  <c r="S3211" i="15"/>
  <c r="P3211" i="15"/>
  <c r="O3211" i="15"/>
  <c r="T3210" i="15"/>
  <c r="S3210" i="15"/>
  <c r="U3210" i="15" s="1"/>
  <c r="P3210" i="15"/>
  <c r="O3210" i="15"/>
  <c r="T3209" i="15"/>
  <c r="S3209" i="15"/>
  <c r="U3209" i="15" s="1"/>
  <c r="P3209" i="15"/>
  <c r="O3209" i="15"/>
  <c r="U3208" i="15"/>
  <c r="T3208" i="15"/>
  <c r="S3208" i="15"/>
  <c r="P3208" i="15"/>
  <c r="O3208" i="15"/>
  <c r="U3207" i="15"/>
  <c r="T3207" i="15"/>
  <c r="S3207" i="15"/>
  <c r="P3207" i="15"/>
  <c r="O3207" i="15"/>
  <c r="T3206" i="15"/>
  <c r="S3206" i="15"/>
  <c r="U3206" i="15" s="1"/>
  <c r="P3206" i="15"/>
  <c r="O3206" i="15"/>
  <c r="T3205" i="15"/>
  <c r="S3205" i="15"/>
  <c r="U3205" i="15" s="1"/>
  <c r="P3205" i="15"/>
  <c r="O3205" i="15"/>
  <c r="T3204" i="15"/>
  <c r="S3204" i="15"/>
  <c r="U3204" i="15" s="1"/>
  <c r="P3204" i="15"/>
  <c r="O3204" i="15"/>
  <c r="U3203" i="15"/>
  <c r="T3203" i="15"/>
  <c r="S3203" i="15"/>
  <c r="P3203" i="15"/>
  <c r="O3203" i="15"/>
  <c r="U3202" i="15"/>
  <c r="T3202" i="15"/>
  <c r="S3202" i="15"/>
  <c r="P3202" i="15"/>
  <c r="O3202" i="15"/>
  <c r="T3201" i="15"/>
  <c r="S3201" i="15"/>
  <c r="U3201" i="15" s="1"/>
  <c r="P3201" i="15"/>
  <c r="O3201" i="15"/>
  <c r="T3200" i="15"/>
  <c r="S3200" i="15"/>
  <c r="U3200" i="15" s="1"/>
  <c r="P3200" i="15"/>
  <c r="O3200" i="15"/>
  <c r="U3199" i="15"/>
  <c r="T3199" i="15"/>
  <c r="S3199" i="15"/>
  <c r="P3199" i="15"/>
  <c r="O3199" i="15"/>
  <c r="T3198" i="15"/>
  <c r="S3198" i="15"/>
  <c r="U3198" i="15" s="1"/>
  <c r="P3198" i="15"/>
  <c r="O3198" i="15"/>
  <c r="T3197" i="15"/>
  <c r="S3197" i="15"/>
  <c r="U3197" i="15" s="1"/>
  <c r="P3197" i="15"/>
  <c r="O3197" i="15"/>
  <c r="U3196" i="15"/>
  <c r="T3196" i="15"/>
  <c r="S3196" i="15"/>
  <c r="P3196" i="15"/>
  <c r="O3196" i="15"/>
  <c r="U3195" i="15"/>
  <c r="T3195" i="15"/>
  <c r="S3195" i="15"/>
  <c r="P3195" i="15"/>
  <c r="O3195" i="15"/>
  <c r="T3194" i="15"/>
  <c r="S3194" i="15"/>
  <c r="U3194" i="15" s="1"/>
  <c r="P3194" i="15"/>
  <c r="O3194" i="15"/>
  <c r="T3193" i="15"/>
  <c r="S3193" i="15"/>
  <c r="U3193" i="15" s="1"/>
  <c r="P3193" i="15"/>
  <c r="O3193" i="15"/>
  <c r="T3192" i="15"/>
  <c r="S3192" i="15"/>
  <c r="U3192" i="15" s="1"/>
  <c r="P3192" i="15"/>
  <c r="O3192" i="15"/>
  <c r="U3191" i="15"/>
  <c r="T3191" i="15"/>
  <c r="S3191" i="15"/>
  <c r="P3191" i="15"/>
  <c r="O3191" i="15"/>
  <c r="U3190" i="15"/>
  <c r="T3190" i="15"/>
  <c r="S3190" i="15"/>
  <c r="P3190" i="15"/>
  <c r="O3190" i="15"/>
  <c r="T3189" i="15"/>
  <c r="S3189" i="15"/>
  <c r="U3189" i="15" s="1"/>
  <c r="P3189" i="15"/>
  <c r="O3189" i="15"/>
  <c r="T3188" i="15"/>
  <c r="S3188" i="15"/>
  <c r="U3188" i="15" s="1"/>
  <c r="P3188" i="15"/>
  <c r="O3188" i="15"/>
  <c r="U3187" i="15"/>
  <c r="T3187" i="15"/>
  <c r="S3187" i="15"/>
  <c r="P3187" i="15"/>
  <c r="O3187" i="15"/>
  <c r="T3186" i="15"/>
  <c r="S3186" i="15"/>
  <c r="U3186" i="15" s="1"/>
  <c r="P3186" i="15"/>
  <c r="O3186" i="15"/>
  <c r="T3185" i="15"/>
  <c r="S3185" i="15"/>
  <c r="U3185" i="15" s="1"/>
  <c r="P3185" i="15"/>
  <c r="O3185" i="15"/>
  <c r="U3184" i="15"/>
  <c r="T3184" i="15"/>
  <c r="S3184" i="15"/>
  <c r="P3184" i="15"/>
  <c r="O3184" i="15"/>
  <c r="U3183" i="15"/>
  <c r="T3183" i="15"/>
  <c r="S3183" i="15"/>
  <c r="P3183" i="15"/>
  <c r="O3183" i="15"/>
  <c r="T3182" i="15"/>
  <c r="S3182" i="15"/>
  <c r="U3182" i="15" s="1"/>
  <c r="P3182" i="15"/>
  <c r="O3182" i="15"/>
  <c r="T3181" i="15"/>
  <c r="S3181" i="15"/>
  <c r="U3181" i="15" s="1"/>
  <c r="P3181" i="15"/>
  <c r="O3181" i="15"/>
  <c r="T3180" i="15"/>
  <c r="S3180" i="15"/>
  <c r="U3180" i="15" s="1"/>
  <c r="P3180" i="15"/>
  <c r="O3180" i="15"/>
  <c r="U3179" i="15"/>
  <c r="T3179" i="15"/>
  <c r="S3179" i="15"/>
  <c r="P3179" i="15"/>
  <c r="O3179" i="15"/>
  <c r="U3178" i="15"/>
  <c r="T3178" i="15"/>
  <c r="S3178" i="15"/>
  <c r="P3178" i="15"/>
  <c r="O3178" i="15"/>
  <c r="T3177" i="15"/>
  <c r="S3177" i="15"/>
  <c r="U3177" i="15" s="1"/>
  <c r="P3177" i="15"/>
  <c r="O3177" i="15"/>
  <c r="T3176" i="15"/>
  <c r="S3176" i="15"/>
  <c r="U3176" i="15" s="1"/>
  <c r="P3176" i="15"/>
  <c r="O3176" i="15"/>
  <c r="U3175" i="15"/>
  <c r="T3175" i="15"/>
  <c r="S3175" i="15"/>
  <c r="P3175" i="15"/>
  <c r="O3175" i="15"/>
  <c r="T3174" i="15"/>
  <c r="S3174" i="15"/>
  <c r="U3174" i="15" s="1"/>
  <c r="P3174" i="15"/>
  <c r="O3174" i="15"/>
  <c r="T3173" i="15"/>
  <c r="S3173" i="15"/>
  <c r="U3173" i="15" s="1"/>
  <c r="P3173" i="15"/>
  <c r="O3173" i="15"/>
  <c r="U3172" i="15"/>
  <c r="T3172" i="15"/>
  <c r="S3172" i="15"/>
  <c r="P3172" i="15"/>
  <c r="O3172" i="15"/>
  <c r="U3171" i="15"/>
  <c r="T3171" i="15"/>
  <c r="S3171" i="15"/>
  <c r="P3171" i="15"/>
  <c r="O3171" i="15"/>
  <c r="T3170" i="15"/>
  <c r="S3170" i="15"/>
  <c r="U3170" i="15" s="1"/>
  <c r="P3170" i="15"/>
  <c r="O3170" i="15"/>
  <c r="T3169" i="15"/>
  <c r="S3169" i="15"/>
  <c r="U3169" i="15" s="1"/>
  <c r="P3169" i="15"/>
  <c r="O3169" i="15"/>
  <c r="T3168" i="15"/>
  <c r="S3168" i="15"/>
  <c r="U3168" i="15" s="1"/>
  <c r="P3168" i="15"/>
  <c r="O3168" i="15"/>
  <c r="U3167" i="15"/>
  <c r="T3167" i="15"/>
  <c r="S3167" i="15"/>
  <c r="P3167" i="15"/>
  <c r="O3167" i="15"/>
  <c r="U3166" i="15"/>
  <c r="T3166" i="15"/>
  <c r="S3166" i="15"/>
  <c r="P3166" i="15"/>
  <c r="O3166" i="15"/>
  <c r="T3165" i="15"/>
  <c r="S3165" i="15"/>
  <c r="U3165" i="15" s="1"/>
  <c r="P3165" i="15"/>
  <c r="O3165" i="15"/>
  <c r="T3164" i="15"/>
  <c r="S3164" i="15"/>
  <c r="U3164" i="15" s="1"/>
  <c r="P3164" i="15"/>
  <c r="O3164" i="15"/>
  <c r="U3163" i="15"/>
  <c r="T3163" i="15"/>
  <c r="S3163" i="15"/>
  <c r="P3163" i="15"/>
  <c r="O3163" i="15"/>
  <c r="T3162" i="15"/>
  <c r="S3162" i="15"/>
  <c r="U3162" i="15" s="1"/>
  <c r="P3162" i="15"/>
  <c r="O3162" i="15"/>
  <c r="T3161" i="15"/>
  <c r="S3161" i="15"/>
  <c r="U3161" i="15" s="1"/>
  <c r="P3161" i="15"/>
  <c r="O3161" i="15"/>
  <c r="U3160" i="15"/>
  <c r="T3160" i="15"/>
  <c r="S3160" i="15"/>
  <c r="P3160" i="15"/>
  <c r="O3160" i="15"/>
  <c r="U3159" i="15"/>
  <c r="T3159" i="15"/>
  <c r="S3159" i="15"/>
  <c r="P3159" i="15"/>
  <c r="O3159" i="15"/>
  <c r="T3158" i="15"/>
  <c r="S3158" i="15"/>
  <c r="U3158" i="15" s="1"/>
  <c r="P3158" i="15"/>
  <c r="O3158" i="15"/>
  <c r="T3157" i="15"/>
  <c r="S3157" i="15"/>
  <c r="U3157" i="15" s="1"/>
  <c r="P3157" i="15"/>
  <c r="O3157" i="15"/>
  <c r="T3156" i="15"/>
  <c r="S3156" i="15"/>
  <c r="U3156" i="15" s="1"/>
  <c r="P3156" i="15"/>
  <c r="O3156" i="15"/>
  <c r="U3155" i="15"/>
  <c r="T3155" i="15"/>
  <c r="S3155" i="15"/>
  <c r="P3155" i="15"/>
  <c r="O3155" i="15"/>
  <c r="U3154" i="15"/>
  <c r="T3154" i="15"/>
  <c r="S3154" i="15"/>
  <c r="P3154" i="15"/>
  <c r="O3154" i="15"/>
  <c r="U3153" i="15"/>
  <c r="T3153" i="15"/>
  <c r="S3153" i="15"/>
  <c r="P3153" i="15"/>
  <c r="O3153" i="15"/>
  <c r="T3152" i="15"/>
  <c r="S3152" i="15"/>
  <c r="U3152" i="15" s="1"/>
  <c r="P3152" i="15"/>
  <c r="O3152" i="15"/>
  <c r="T3151" i="15"/>
  <c r="S3151" i="15"/>
  <c r="U3151" i="15" s="1"/>
  <c r="P3151" i="15"/>
  <c r="O3151" i="15"/>
  <c r="T3150" i="15"/>
  <c r="S3150" i="15"/>
  <c r="U3150" i="15" s="1"/>
  <c r="P3150" i="15"/>
  <c r="O3150" i="15"/>
  <c r="T3149" i="15"/>
  <c r="S3149" i="15"/>
  <c r="U3149" i="15" s="1"/>
  <c r="P3149" i="15"/>
  <c r="O3149" i="15"/>
  <c r="U3148" i="15"/>
  <c r="T3148" i="15"/>
  <c r="S3148" i="15"/>
  <c r="P3148" i="15"/>
  <c r="O3148" i="15"/>
  <c r="T3147" i="15"/>
  <c r="S3147" i="15"/>
  <c r="U3147" i="15" s="1"/>
  <c r="P3147" i="15"/>
  <c r="O3147" i="15"/>
  <c r="T3146" i="15"/>
  <c r="S3146" i="15"/>
  <c r="U3146" i="15" s="1"/>
  <c r="P3146" i="15"/>
  <c r="O3146" i="15"/>
  <c r="T3145" i="15"/>
  <c r="S3145" i="15"/>
  <c r="U3145" i="15" s="1"/>
  <c r="P3145" i="15"/>
  <c r="O3145" i="15"/>
  <c r="T3144" i="15"/>
  <c r="S3144" i="15"/>
  <c r="U3144" i="15" s="1"/>
  <c r="P3144" i="15"/>
  <c r="O3144" i="15"/>
  <c r="U3143" i="15"/>
  <c r="T3143" i="15"/>
  <c r="S3143" i="15"/>
  <c r="P3143" i="15"/>
  <c r="O3143" i="15"/>
  <c r="T3142" i="15"/>
  <c r="S3142" i="15"/>
  <c r="U3142" i="15" s="1"/>
  <c r="P3142" i="15"/>
  <c r="O3142" i="15"/>
  <c r="T3141" i="15"/>
  <c r="S3141" i="15"/>
  <c r="U3141" i="15" s="1"/>
  <c r="P3141" i="15"/>
  <c r="O3141" i="15"/>
  <c r="T3140" i="15"/>
  <c r="S3140" i="15"/>
  <c r="U3140" i="15" s="1"/>
  <c r="P3140" i="15"/>
  <c r="O3140" i="15"/>
  <c r="T3139" i="15"/>
  <c r="S3139" i="15"/>
  <c r="U3139" i="15" s="1"/>
  <c r="P3139" i="15"/>
  <c r="O3139" i="15"/>
  <c r="T3138" i="15"/>
  <c r="S3138" i="15"/>
  <c r="U3138" i="15" s="1"/>
  <c r="P3138" i="15"/>
  <c r="O3138" i="15"/>
  <c r="T3137" i="15"/>
  <c r="S3137" i="15"/>
  <c r="U3137" i="15" s="1"/>
  <c r="P3137" i="15"/>
  <c r="O3137" i="15"/>
  <c r="U3136" i="15"/>
  <c r="T3136" i="15"/>
  <c r="S3136" i="15"/>
  <c r="P3136" i="15"/>
  <c r="O3136" i="15"/>
  <c r="U3135" i="15"/>
  <c r="T3135" i="15"/>
  <c r="S3135" i="15"/>
  <c r="P3135" i="15"/>
  <c r="O3135" i="15"/>
  <c r="T3134" i="15"/>
  <c r="S3134" i="15"/>
  <c r="U3134" i="15" s="1"/>
  <c r="P3134" i="15"/>
  <c r="O3134" i="15"/>
  <c r="T3133" i="15"/>
  <c r="S3133" i="15"/>
  <c r="U3133" i="15" s="1"/>
  <c r="P3133" i="15"/>
  <c r="O3133" i="15"/>
  <c r="T3132" i="15"/>
  <c r="S3132" i="15"/>
  <c r="U3132" i="15" s="1"/>
  <c r="P3132" i="15"/>
  <c r="O3132" i="15"/>
  <c r="U3131" i="15"/>
  <c r="T3131" i="15"/>
  <c r="S3131" i="15"/>
  <c r="P3131" i="15"/>
  <c r="O3131" i="15"/>
  <c r="U3130" i="15"/>
  <c r="T3130" i="15"/>
  <c r="S3130" i="15"/>
  <c r="P3130" i="15"/>
  <c r="O3130" i="15"/>
  <c r="T3129" i="15"/>
  <c r="S3129" i="15"/>
  <c r="U3129" i="15" s="1"/>
  <c r="P3129" i="15"/>
  <c r="O3129" i="15"/>
  <c r="T3128" i="15"/>
  <c r="S3128" i="15"/>
  <c r="U3128" i="15" s="1"/>
  <c r="P3128" i="15"/>
  <c r="O3128" i="15"/>
  <c r="T3127" i="15"/>
  <c r="S3127" i="15"/>
  <c r="U3127" i="15" s="1"/>
  <c r="P3127" i="15"/>
  <c r="O3127" i="15"/>
  <c r="T3126" i="15"/>
  <c r="S3126" i="15"/>
  <c r="U3126" i="15" s="1"/>
  <c r="P3126" i="15"/>
  <c r="O3126" i="15"/>
  <c r="U3125" i="15"/>
  <c r="T3125" i="15"/>
  <c r="S3125" i="15"/>
  <c r="P3125" i="15"/>
  <c r="O3125" i="15"/>
  <c r="U3124" i="15"/>
  <c r="T3124" i="15"/>
  <c r="S3124" i="15"/>
  <c r="P3124" i="15"/>
  <c r="O3124" i="15"/>
  <c r="T3123" i="15"/>
  <c r="S3123" i="15"/>
  <c r="U3123" i="15" s="1"/>
  <c r="P3123" i="15"/>
  <c r="O3123" i="15"/>
  <c r="T3122" i="15"/>
  <c r="S3122" i="15"/>
  <c r="U3122" i="15" s="1"/>
  <c r="P3122" i="15"/>
  <c r="O3122" i="15"/>
  <c r="T3121" i="15"/>
  <c r="S3121" i="15"/>
  <c r="U3121" i="15" s="1"/>
  <c r="P3121" i="15"/>
  <c r="O3121" i="15"/>
  <c r="U3120" i="15"/>
  <c r="T3120" i="15"/>
  <c r="S3120" i="15"/>
  <c r="P3120" i="15"/>
  <c r="O3120" i="15"/>
  <c r="U3119" i="15"/>
  <c r="T3119" i="15"/>
  <c r="S3119" i="15"/>
  <c r="P3119" i="15"/>
  <c r="O3119" i="15"/>
  <c r="T3118" i="15"/>
  <c r="S3118" i="15"/>
  <c r="U3118" i="15" s="1"/>
  <c r="P3118" i="15"/>
  <c r="O3118" i="15"/>
  <c r="T3117" i="15"/>
  <c r="S3117" i="15"/>
  <c r="U3117" i="15" s="1"/>
  <c r="P3117" i="15"/>
  <c r="O3117" i="15"/>
  <c r="T3116" i="15"/>
  <c r="S3116" i="15"/>
  <c r="U3116" i="15" s="1"/>
  <c r="P3116" i="15"/>
  <c r="O3116" i="15"/>
  <c r="U3115" i="15"/>
  <c r="T3115" i="15"/>
  <c r="S3115" i="15"/>
  <c r="P3115" i="15"/>
  <c r="O3115" i="15"/>
  <c r="T3114" i="15"/>
  <c r="S3114" i="15"/>
  <c r="U3114" i="15" s="1"/>
  <c r="P3114" i="15"/>
  <c r="O3114" i="15"/>
  <c r="T3113" i="15"/>
  <c r="S3113" i="15"/>
  <c r="U3113" i="15" s="1"/>
  <c r="P3113" i="15"/>
  <c r="O3113" i="15"/>
  <c r="U3112" i="15"/>
  <c r="T3112" i="15"/>
  <c r="S3112" i="15"/>
  <c r="P3112" i="15"/>
  <c r="O3112" i="15"/>
  <c r="T3111" i="15"/>
  <c r="S3111" i="15"/>
  <c r="U3111" i="15" s="1"/>
  <c r="P3111" i="15"/>
  <c r="O3111" i="15"/>
  <c r="U3110" i="15"/>
  <c r="T3110" i="15"/>
  <c r="S3110" i="15"/>
  <c r="P3110" i="15"/>
  <c r="O3110" i="15"/>
  <c r="T3109" i="15"/>
  <c r="S3109" i="15"/>
  <c r="U3109" i="15" s="1"/>
  <c r="P3109" i="15"/>
  <c r="O3109" i="15"/>
  <c r="T3108" i="15"/>
  <c r="S3108" i="15"/>
  <c r="U3108" i="15" s="1"/>
  <c r="P3108" i="15"/>
  <c r="O3108" i="15"/>
  <c r="U3107" i="15"/>
  <c r="T3107" i="15"/>
  <c r="S3107" i="15"/>
  <c r="P3107" i="15"/>
  <c r="O3107" i="15"/>
  <c r="U3106" i="15"/>
  <c r="T3106" i="15"/>
  <c r="S3106" i="15"/>
  <c r="P3106" i="15"/>
  <c r="O3106" i="15"/>
  <c r="U3105" i="15"/>
  <c r="T3105" i="15"/>
  <c r="S3105" i="15"/>
  <c r="P3105" i="15"/>
  <c r="O3105" i="15"/>
  <c r="T3104" i="15"/>
  <c r="S3104" i="15"/>
  <c r="U3104" i="15" s="1"/>
  <c r="P3104" i="15"/>
  <c r="O3104" i="15"/>
  <c r="U3103" i="15"/>
  <c r="T3103" i="15"/>
  <c r="S3103" i="15"/>
  <c r="P3103" i="15"/>
  <c r="O3103" i="15"/>
  <c r="T3102" i="15"/>
  <c r="S3102" i="15"/>
  <c r="U3102" i="15" s="1"/>
  <c r="P3102" i="15"/>
  <c r="O3102" i="15"/>
  <c r="T3101" i="15"/>
  <c r="S3101" i="15"/>
  <c r="U3101" i="15" s="1"/>
  <c r="P3101" i="15"/>
  <c r="O3101" i="15"/>
  <c r="U3100" i="15"/>
  <c r="T3100" i="15"/>
  <c r="S3100" i="15"/>
  <c r="P3100" i="15"/>
  <c r="O3100" i="15"/>
  <c r="T3099" i="15"/>
  <c r="S3099" i="15"/>
  <c r="U3099" i="15" s="1"/>
  <c r="P3099" i="15"/>
  <c r="O3099" i="15"/>
  <c r="U3098" i="15"/>
  <c r="T3098" i="15"/>
  <c r="S3098" i="15"/>
  <c r="P3098" i="15"/>
  <c r="O3098" i="15"/>
  <c r="T3097" i="15"/>
  <c r="S3097" i="15"/>
  <c r="U3097" i="15" s="1"/>
  <c r="P3097" i="15"/>
  <c r="O3097" i="15"/>
  <c r="T3096" i="15"/>
  <c r="S3096" i="15"/>
  <c r="U3096" i="15" s="1"/>
  <c r="P3096" i="15"/>
  <c r="O3096" i="15"/>
  <c r="T3095" i="15"/>
  <c r="S3095" i="15"/>
  <c r="U3095" i="15" s="1"/>
  <c r="P3095" i="15"/>
  <c r="O3095" i="15"/>
  <c r="U3094" i="15"/>
  <c r="T3094" i="15"/>
  <c r="S3094" i="15"/>
  <c r="P3094" i="15"/>
  <c r="O3094" i="15"/>
  <c r="U3093" i="15"/>
  <c r="T3093" i="15"/>
  <c r="S3093" i="15"/>
  <c r="P3093" i="15"/>
  <c r="O3093" i="15"/>
  <c r="T3092" i="15"/>
  <c r="S3092" i="15"/>
  <c r="U3092" i="15" s="1"/>
  <c r="P3092" i="15"/>
  <c r="O3092" i="15"/>
  <c r="T3091" i="15"/>
  <c r="S3091" i="15"/>
  <c r="U3091" i="15" s="1"/>
  <c r="P3091" i="15"/>
  <c r="O3091" i="15"/>
  <c r="T3090" i="15"/>
  <c r="S3090" i="15"/>
  <c r="U3090" i="15" s="1"/>
  <c r="P3090" i="15"/>
  <c r="O3090" i="15"/>
  <c r="U3089" i="15"/>
  <c r="T3089" i="15"/>
  <c r="S3089" i="15"/>
  <c r="P3089" i="15"/>
  <c r="O3089" i="15"/>
  <c r="U3088" i="15"/>
  <c r="T3088" i="15"/>
  <c r="S3088" i="15"/>
  <c r="P3088" i="15"/>
  <c r="O3088" i="15"/>
  <c r="T3087" i="15"/>
  <c r="S3087" i="15"/>
  <c r="U3087" i="15" s="1"/>
  <c r="P3087" i="15"/>
  <c r="O3087" i="15"/>
  <c r="U3086" i="15"/>
  <c r="T3086" i="15"/>
  <c r="S3086" i="15"/>
  <c r="P3086" i="15"/>
  <c r="O3086" i="15"/>
  <c r="T3085" i="15"/>
  <c r="S3085" i="15"/>
  <c r="U3085" i="15" s="1"/>
  <c r="P3085" i="15"/>
  <c r="O3085" i="15"/>
  <c r="T3084" i="15"/>
  <c r="S3084" i="15"/>
  <c r="U3084" i="15" s="1"/>
  <c r="P3084" i="15"/>
  <c r="O3084" i="15"/>
  <c r="T3083" i="15"/>
  <c r="S3083" i="15"/>
  <c r="U3083" i="15" s="1"/>
  <c r="P3083" i="15"/>
  <c r="O3083" i="15"/>
  <c r="U3082" i="15"/>
  <c r="T3082" i="15"/>
  <c r="S3082" i="15"/>
  <c r="P3082" i="15"/>
  <c r="O3082" i="15"/>
  <c r="U3081" i="15"/>
  <c r="T3081" i="15"/>
  <c r="S3081" i="15"/>
  <c r="P3081" i="15"/>
  <c r="O3081" i="15"/>
  <c r="T3080" i="15"/>
  <c r="S3080" i="15"/>
  <c r="U3080" i="15" s="1"/>
  <c r="P3080" i="15"/>
  <c r="O3080" i="15"/>
  <c r="T3079" i="15"/>
  <c r="S3079" i="15"/>
  <c r="U3079" i="15" s="1"/>
  <c r="P3079" i="15"/>
  <c r="O3079" i="15"/>
  <c r="T3078" i="15"/>
  <c r="S3078" i="15"/>
  <c r="U3078" i="15" s="1"/>
  <c r="P3078" i="15"/>
  <c r="O3078" i="15"/>
  <c r="U3077" i="15"/>
  <c r="T3077" i="15"/>
  <c r="S3077" i="15"/>
  <c r="P3077" i="15"/>
  <c r="O3077" i="15"/>
  <c r="U3076" i="15"/>
  <c r="T3076" i="15"/>
  <c r="S3076" i="15"/>
  <c r="P3076" i="15"/>
  <c r="O3076" i="15"/>
  <c r="T3075" i="15"/>
  <c r="S3075" i="15"/>
  <c r="U3075" i="15" s="1"/>
  <c r="P3075" i="15"/>
  <c r="O3075" i="15"/>
  <c r="U3074" i="15"/>
  <c r="T3074" i="15"/>
  <c r="S3074" i="15"/>
  <c r="P3074" i="15"/>
  <c r="O3074" i="15"/>
  <c r="T3073" i="15"/>
  <c r="S3073" i="15"/>
  <c r="U3073" i="15" s="1"/>
  <c r="P3073" i="15"/>
  <c r="O3073" i="15"/>
  <c r="T3072" i="15"/>
  <c r="S3072" i="15"/>
  <c r="U3072" i="15" s="1"/>
  <c r="P3072" i="15"/>
  <c r="O3072" i="15"/>
  <c r="T3071" i="15"/>
  <c r="S3071" i="15"/>
  <c r="U3071" i="15" s="1"/>
  <c r="P3071" i="15"/>
  <c r="O3071" i="15"/>
  <c r="U3070" i="15"/>
  <c r="T3070" i="15"/>
  <c r="S3070" i="15"/>
  <c r="P3070" i="15"/>
  <c r="O3070" i="15"/>
  <c r="U3069" i="15"/>
  <c r="T3069" i="15"/>
  <c r="S3069" i="15"/>
  <c r="P3069" i="15"/>
  <c r="O3069" i="15"/>
  <c r="T3068" i="15"/>
  <c r="S3068" i="15"/>
  <c r="U3068" i="15" s="1"/>
  <c r="P3068" i="15"/>
  <c r="O3068" i="15"/>
  <c r="T3067" i="15"/>
  <c r="S3067" i="15"/>
  <c r="U3067" i="15" s="1"/>
  <c r="P3067" i="15"/>
  <c r="O3067" i="15"/>
  <c r="T3066" i="15"/>
  <c r="S3066" i="15"/>
  <c r="U3066" i="15" s="1"/>
  <c r="P3066" i="15"/>
  <c r="O3066" i="15"/>
  <c r="U3065" i="15"/>
  <c r="T3065" i="15"/>
  <c r="S3065" i="15"/>
  <c r="P3065" i="15"/>
  <c r="O3065" i="15"/>
  <c r="U3064" i="15"/>
  <c r="T3064" i="15"/>
  <c r="S3064" i="15"/>
  <c r="P3064" i="15"/>
  <c r="O3064" i="15"/>
  <c r="T3063" i="15"/>
  <c r="S3063" i="15"/>
  <c r="U3063" i="15" s="1"/>
  <c r="P3063" i="15"/>
  <c r="O3063" i="15"/>
  <c r="U3062" i="15"/>
  <c r="T3062" i="15"/>
  <c r="S3062" i="15"/>
  <c r="P3062" i="15"/>
  <c r="O3062" i="15"/>
  <c r="T3061" i="15"/>
  <c r="S3061" i="15"/>
  <c r="U3061" i="15" s="1"/>
  <c r="P3061" i="15"/>
  <c r="O3061" i="15"/>
  <c r="T3060" i="15"/>
  <c r="S3060" i="15"/>
  <c r="U3060" i="15" s="1"/>
  <c r="P3060" i="15"/>
  <c r="O3060" i="15"/>
  <c r="T3059" i="15"/>
  <c r="S3059" i="15"/>
  <c r="U3059" i="15" s="1"/>
  <c r="P3059" i="15"/>
  <c r="O3059" i="15"/>
  <c r="U3058" i="15"/>
  <c r="T3058" i="15"/>
  <c r="S3058" i="15"/>
  <c r="P3058" i="15"/>
  <c r="O3058" i="15"/>
  <c r="U3057" i="15"/>
  <c r="T3057" i="15"/>
  <c r="S3057" i="15"/>
  <c r="P3057" i="15"/>
  <c r="O3057" i="15"/>
  <c r="T3056" i="15"/>
  <c r="S3056" i="15"/>
  <c r="U3056" i="15" s="1"/>
  <c r="P3056" i="15"/>
  <c r="O3056" i="15"/>
  <c r="T3055" i="15"/>
  <c r="S3055" i="15"/>
  <c r="U3055" i="15" s="1"/>
  <c r="P3055" i="15"/>
  <c r="O3055" i="15"/>
  <c r="T3054" i="15"/>
  <c r="S3054" i="15"/>
  <c r="U3054" i="15" s="1"/>
  <c r="P3054" i="15"/>
  <c r="O3054" i="15"/>
  <c r="U3053" i="15"/>
  <c r="T3053" i="15"/>
  <c r="S3053" i="15"/>
  <c r="P3053" i="15"/>
  <c r="O3053" i="15"/>
  <c r="U3052" i="15"/>
  <c r="T3052" i="15"/>
  <c r="S3052" i="15"/>
  <c r="P3052" i="15"/>
  <c r="O3052" i="15"/>
  <c r="T3051" i="15"/>
  <c r="S3051" i="15"/>
  <c r="U3051" i="15" s="1"/>
  <c r="P3051" i="15"/>
  <c r="O3051" i="15"/>
  <c r="U3050" i="15"/>
  <c r="T3050" i="15"/>
  <c r="S3050" i="15"/>
  <c r="P3050" i="15"/>
  <c r="O3050" i="15"/>
  <c r="T3049" i="15"/>
  <c r="S3049" i="15"/>
  <c r="U3049" i="15" s="1"/>
  <c r="P3049" i="15"/>
  <c r="O3049" i="15"/>
  <c r="T3048" i="15"/>
  <c r="S3048" i="15"/>
  <c r="U3048" i="15" s="1"/>
  <c r="P3048" i="15"/>
  <c r="O3048" i="15"/>
  <c r="T3047" i="15"/>
  <c r="S3047" i="15"/>
  <c r="U3047" i="15" s="1"/>
  <c r="P3047" i="15"/>
  <c r="O3047" i="15"/>
  <c r="U3046" i="15"/>
  <c r="T3046" i="15"/>
  <c r="S3046" i="15"/>
  <c r="P3046" i="15"/>
  <c r="O3046" i="15"/>
  <c r="U3045" i="15"/>
  <c r="T3045" i="15"/>
  <c r="S3045" i="15"/>
  <c r="P3045" i="15"/>
  <c r="O3045" i="15"/>
  <c r="T3044" i="15"/>
  <c r="S3044" i="15"/>
  <c r="U3044" i="15" s="1"/>
  <c r="P3044" i="15"/>
  <c r="O3044" i="15"/>
  <c r="T3043" i="15"/>
  <c r="S3043" i="15"/>
  <c r="U3043" i="15" s="1"/>
  <c r="P3043" i="15"/>
  <c r="O3043" i="15"/>
  <c r="T3042" i="15"/>
  <c r="S3042" i="15"/>
  <c r="U3042" i="15" s="1"/>
  <c r="P3042" i="15"/>
  <c r="O3042" i="15"/>
  <c r="U3041" i="15"/>
  <c r="T3041" i="15"/>
  <c r="S3041" i="15"/>
  <c r="P3041" i="15"/>
  <c r="O3041" i="15"/>
  <c r="U3040" i="15"/>
  <c r="T3040" i="15"/>
  <c r="S3040" i="15"/>
  <c r="P3040" i="15"/>
  <c r="O3040" i="15"/>
  <c r="T3039" i="15"/>
  <c r="S3039" i="15"/>
  <c r="U3039" i="15" s="1"/>
  <c r="P3039" i="15"/>
  <c r="O3039" i="15"/>
  <c r="U3038" i="15"/>
  <c r="T3038" i="15"/>
  <c r="S3038" i="15"/>
  <c r="P3038" i="15"/>
  <c r="O3038" i="15"/>
  <c r="T3037" i="15"/>
  <c r="S3037" i="15"/>
  <c r="U3037" i="15" s="1"/>
  <c r="P3037" i="15"/>
  <c r="O3037" i="15"/>
  <c r="T3036" i="15"/>
  <c r="S3036" i="15"/>
  <c r="U3036" i="15" s="1"/>
  <c r="P3036" i="15"/>
  <c r="O3036" i="15"/>
  <c r="T3035" i="15"/>
  <c r="S3035" i="15"/>
  <c r="U3035" i="15" s="1"/>
  <c r="P3035" i="15"/>
  <c r="O3035" i="15"/>
  <c r="U3034" i="15"/>
  <c r="T3034" i="15"/>
  <c r="S3034" i="15"/>
  <c r="P3034" i="15"/>
  <c r="O3034" i="15"/>
  <c r="U3033" i="15"/>
  <c r="T3033" i="15"/>
  <c r="S3033" i="15"/>
  <c r="P3033" i="15"/>
  <c r="O3033" i="15"/>
  <c r="T3032" i="15"/>
  <c r="S3032" i="15"/>
  <c r="U3032" i="15" s="1"/>
  <c r="P3032" i="15"/>
  <c r="O3032" i="15"/>
  <c r="T3031" i="15"/>
  <c r="S3031" i="15"/>
  <c r="U3031" i="15" s="1"/>
  <c r="P3031" i="15"/>
  <c r="O3031" i="15"/>
  <c r="T3030" i="15"/>
  <c r="S3030" i="15"/>
  <c r="U3030" i="15" s="1"/>
  <c r="P3030" i="15"/>
  <c r="O3030" i="15"/>
  <c r="U3029" i="15"/>
  <c r="T3029" i="15"/>
  <c r="S3029" i="15"/>
  <c r="P3029" i="15"/>
  <c r="O3029" i="15"/>
  <c r="U3028" i="15"/>
  <c r="T3028" i="15"/>
  <c r="S3028" i="15"/>
  <c r="P3028" i="15"/>
  <c r="O3028" i="15"/>
  <c r="T3027" i="15"/>
  <c r="S3027" i="15"/>
  <c r="U3027" i="15" s="1"/>
  <c r="P3027" i="15"/>
  <c r="O3027" i="15"/>
  <c r="U3026" i="15"/>
  <c r="T3026" i="15"/>
  <c r="S3026" i="15"/>
  <c r="P3026" i="15"/>
  <c r="O3026" i="15"/>
  <c r="T3025" i="15"/>
  <c r="S3025" i="15"/>
  <c r="U3025" i="15" s="1"/>
  <c r="P3025" i="15"/>
  <c r="O3025" i="15"/>
  <c r="T3024" i="15"/>
  <c r="S3024" i="15"/>
  <c r="U3024" i="15" s="1"/>
  <c r="P3024" i="15"/>
  <c r="O3024" i="15"/>
  <c r="T3023" i="15"/>
  <c r="S3023" i="15"/>
  <c r="U3023" i="15" s="1"/>
  <c r="P3023" i="15"/>
  <c r="O3023" i="15"/>
  <c r="U3022" i="15"/>
  <c r="T3022" i="15"/>
  <c r="S3022" i="15"/>
  <c r="P3022" i="15"/>
  <c r="O3022" i="15"/>
  <c r="U3021" i="15"/>
  <c r="T3021" i="15"/>
  <c r="S3021" i="15"/>
  <c r="P3021" i="15"/>
  <c r="O3021" i="15"/>
  <c r="T3020" i="15"/>
  <c r="S3020" i="15"/>
  <c r="U3020" i="15" s="1"/>
  <c r="P3020" i="15"/>
  <c r="O3020" i="15"/>
  <c r="T3019" i="15"/>
  <c r="S3019" i="15"/>
  <c r="U3019" i="15" s="1"/>
  <c r="P3019" i="15"/>
  <c r="O3019" i="15"/>
  <c r="T3018" i="15"/>
  <c r="S3018" i="15"/>
  <c r="U3018" i="15" s="1"/>
  <c r="P3018" i="15"/>
  <c r="O3018" i="15"/>
  <c r="U3017" i="15"/>
  <c r="T3017" i="15"/>
  <c r="S3017" i="15"/>
  <c r="P3017" i="15"/>
  <c r="O3017" i="15"/>
  <c r="U3016" i="15"/>
  <c r="T3016" i="15"/>
  <c r="S3016" i="15"/>
  <c r="P3016" i="15"/>
  <c r="O3016" i="15"/>
  <c r="T3015" i="15"/>
  <c r="S3015" i="15"/>
  <c r="U3015" i="15" s="1"/>
  <c r="P3015" i="15"/>
  <c r="O3015" i="15"/>
  <c r="U3014" i="15"/>
  <c r="T3014" i="15"/>
  <c r="S3014" i="15"/>
  <c r="P3014" i="15"/>
  <c r="O3014" i="15"/>
  <c r="T3013" i="15"/>
  <c r="S3013" i="15"/>
  <c r="U3013" i="15" s="1"/>
  <c r="P3013" i="15"/>
  <c r="O3013" i="15"/>
  <c r="T3012" i="15"/>
  <c r="S3012" i="15"/>
  <c r="U3012" i="15" s="1"/>
  <c r="P3012" i="15"/>
  <c r="O3012" i="15"/>
  <c r="T3011" i="15"/>
  <c r="S3011" i="15"/>
  <c r="U3011" i="15" s="1"/>
  <c r="P3011" i="15"/>
  <c r="O3011" i="15"/>
  <c r="U3010" i="15"/>
  <c r="T3010" i="15"/>
  <c r="S3010" i="15"/>
  <c r="P3010" i="15"/>
  <c r="O3010" i="15"/>
  <c r="U3009" i="15"/>
  <c r="T3009" i="15"/>
  <c r="S3009" i="15"/>
  <c r="P3009" i="15"/>
  <c r="O3009" i="15"/>
  <c r="T3008" i="15"/>
  <c r="S3008" i="15"/>
  <c r="U3008" i="15" s="1"/>
  <c r="P3008" i="15"/>
  <c r="O3008" i="15"/>
  <c r="T3007" i="15"/>
  <c r="S3007" i="15"/>
  <c r="U3007" i="15" s="1"/>
  <c r="P3007" i="15"/>
  <c r="O3007" i="15"/>
  <c r="T3006" i="15"/>
  <c r="S3006" i="15"/>
  <c r="U3006" i="15" s="1"/>
  <c r="P3006" i="15"/>
  <c r="O3006" i="15"/>
  <c r="U3005" i="15"/>
  <c r="T3005" i="15"/>
  <c r="S3005" i="15"/>
  <c r="P3005" i="15"/>
  <c r="O3005" i="15"/>
  <c r="U3004" i="15"/>
  <c r="T3004" i="15"/>
  <c r="S3004" i="15"/>
  <c r="P3004" i="15"/>
  <c r="O3004" i="15"/>
  <c r="T3003" i="15"/>
  <c r="S3003" i="15"/>
  <c r="U3003" i="15" s="1"/>
  <c r="P3003" i="15"/>
  <c r="O3003" i="15"/>
  <c r="U3002" i="15"/>
  <c r="T3002" i="15"/>
  <c r="S3002" i="15"/>
  <c r="P3002" i="15"/>
  <c r="O3002" i="15"/>
  <c r="T3001" i="15"/>
  <c r="S3001" i="15"/>
  <c r="U3001" i="15" s="1"/>
  <c r="P3001" i="15"/>
  <c r="O3001" i="15"/>
  <c r="T3000" i="15"/>
  <c r="S3000" i="15"/>
  <c r="U3000" i="15" s="1"/>
  <c r="P3000" i="15"/>
  <c r="O3000" i="15"/>
  <c r="T2999" i="15"/>
  <c r="S2999" i="15"/>
  <c r="U2999" i="15" s="1"/>
  <c r="P2999" i="15"/>
  <c r="O2999" i="15"/>
  <c r="U2998" i="15"/>
  <c r="T2998" i="15"/>
  <c r="S2998" i="15"/>
  <c r="P2998" i="15"/>
  <c r="O2998" i="15"/>
  <c r="U2997" i="15"/>
  <c r="T2997" i="15"/>
  <c r="S2997" i="15"/>
  <c r="P2997" i="15"/>
  <c r="O2997" i="15"/>
  <c r="T2996" i="15"/>
  <c r="S2996" i="15"/>
  <c r="U2996" i="15" s="1"/>
  <c r="P2996" i="15"/>
  <c r="O2996" i="15"/>
  <c r="T2995" i="15"/>
  <c r="S2995" i="15"/>
  <c r="U2995" i="15" s="1"/>
  <c r="P2995" i="15"/>
  <c r="O2995" i="15"/>
  <c r="T2994" i="15"/>
  <c r="S2994" i="15"/>
  <c r="U2994" i="15" s="1"/>
  <c r="P2994" i="15"/>
  <c r="O2994" i="15"/>
  <c r="U2993" i="15"/>
  <c r="T2993" i="15"/>
  <c r="S2993" i="15"/>
  <c r="P2993" i="15"/>
  <c r="O2993" i="15"/>
  <c r="U2992" i="15"/>
  <c r="T2992" i="15"/>
  <c r="S2992" i="15"/>
  <c r="P2992" i="15"/>
  <c r="O2992" i="15"/>
  <c r="T2991" i="15"/>
  <c r="S2991" i="15"/>
  <c r="U2991" i="15" s="1"/>
  <c r="P2991" i="15"/>
  <c r="O2991" i="15"/>
  <c r="U2990" i="15"/>
  <c r="T2990" i="15"/>
  <c r="S2990" i="15"/>
  <c r="P2990" i="15"/>
  <c r="O2990" i="15"/>
  <c r="T2989" i="15"/>
  <c r="S2989" i="15"/>
  <c r="U2989" i="15" s="1"/>
  <c r="P2989" i="15"/>
  <c r="O2989" i="15"/>
  <c r="T2988" i="15"/>
  <c r="S2988" i="15"/>
  <c r="U2988" i="15" s="1"/>
  <c r="P2988" i="15"/>
  <c r="O2988" i="15"/>
  <c r="T2987" i="15"/>
  <c r="S2987" i="15"/>
  <c r="U2987" i="15" s="1"/>
  <c r="P2987" i="15"/>
  <c r="O2987" i="15"/>
  <c r="U2986" i="15"/>
  <c r="T2986" i="15"/>
  <c r="S2986" i="15"/>
  <c r="P2986" i="15"/>
  <c r="O2986" i="15"/>
  <c r="U2985" i="15"/>
  <c r="T2985" i="15"/>
  <c r="S2985" i="15"/>
  <c r="P2985" i="15"/>
  <c r="O2985" i="15"/>
  <c r="T2984" i="15"/>
  <c r="S2984" i="15"/>
  <c r="U2984" i="15" s="1"/>
  <c r="P2984" i="15"/>
  <c r="O2984" i="15"/>
  <c r="T2983" i="15"/>
  <c r="S2983" i="15"/>
  <c r="U2983" i="15" s="1"/>
  <c r="P2983" i="15"/>
  <c r="O2983" i="15"/>
  <c r="T2982" i="15"/>
  <c r="S2982" i="15"/>
  <c r="U2982" i="15" s="1"/>
  <c r="P2982" i="15"/>
  <c r="O2982" i="15"/>
  <c r="U2981" i="15"/>
  <c r="T2981" i="15"/>
  <c r="S2981" i="15"/>
  <c r="P2981" i="15"/>
  <c r="O2981" i="15"/>
  <c r="U2980" i="15"/>
  <c r="T2980" i="15"/>
  <c r="S2980" i="15"/>
  <c r="P2980" i="15"/>
  <c r="O2980" i="15"/>
  <c r="T2979" i="15"/>
  <c r="S2979" i="15"/>
  <c r="U2979" i="15" s="1"/>
  <c r="P2979" i="15"/>
  <c r="O2979" i="15"/>
  <c r="U2978" i="15"/>
  <c r="T2978" i="15"/>
  <c r="S2978" i="15"/>
  <c r="P2978" i="15"/>
  <c r="O2978" i="15"/>
  <c r="T2977" i="15"/>
  <c r="S2977" i="15"/>
  <c r="U2977" i="15" s="1"/>
  <c r="P2977" i="15"/>
  <c r="O2977" i="15"/>
  <c r="T2976" i="15"/>
  <c r="S2976" i="15"/>
  <c r="U2976" i="15" s="1"/>
  <c r="P2976" i="15"/>
  <c r="O2976" i="15"/>
  <c r="T2975" i="15"/>
  <c r="S2975" i="15"/>
  <c r="U2975" i="15" s="1"/>
  <c r="P2975" i="15"/>
  <c r="O2975" i="15"/>
  <c r="U2974" i="15"/>
  <c r="T2974" i="15"/>
  <c r="S2974" i="15"/>
  <c r="P2974" i="15"/>
  <c r="O2974" i="15"/>
  <c r="U2973" i="15"/>
  <c r="T2973" i="15"/>
  <c r="S2973" i="15"/>
  <c r="P2973" i="15"/>
  <c r="O2973" i="15"/>
  <c r="T2972" i="15"/>
  <c r="S2972" i="15"/>
  <c r="U2972" i="15" s="1"/>
  <c r="P2972" i="15"/>
  <c r="O2972" i="15"/>
  <c r="T2971" i="15"/>
  <c r="S2971" i="15"/>
  <c r="U2971" i="15" s="1"/>
  <c r="P2971" i="15"/>
  <c r="O2971" i="15"/>
  <c r="T2970" i="15"/>
  <c r="S2970" i="15"/>
  <c r="U2970" i="15" s="1"/>
  <c r="P2970" i="15"/>
  <c r="O2970" i="15"/>
  <c r="U2969" i="15"/>
  <c r="T2969" i="15"/>
  <c r="S2969" i="15"/>
  <c r="P2969" i="15"/>
  <c r="O2969" i="15"/>
  <c r="U2968" i="15"/>
  <c r="T2968" i="15"/>
  <c r="S2968" i="15"/>
  <c r="P2968" i="15"/>
  <c r="O2968" i="15"/>
  <c r="T2967" i="15"/>
  <c r="S2967" i="15"/>
  <c r="U2967" i="15" s="1"/>
  <c r="P2967" i="15"/>
  <c r="O2967" i="15"/>
  <c r="U2966" i="15"/>
  <c r="T2966" i="15"/>
  <c r="S2966" i="15"/>
  <c r="P2966" i="15"/>
  <c r="O2966" i="15"/>
  <c r="T2965" i="15"/>
  <c r="S2965" i="15"/>
  <c r="U2965" i="15" s="1"/>
  <c r="P2965" i="15"/>
  <c r="O2965" i="15"/>
  <c r="T2964" i="15"/>
  <c r="S2964" i="15"/>
  <c r="U2964" i="15" s="1"/>
  <c r="P2964" i="15"/>
  <c r="O2964" i="15"/>
  <c r="T2963" i="15"/>
  <c r="S2963" i="15"/>
  <c r="U2963" i="15" s="1"/>
  <c r="P2963" i="15"/>
  <c r="O2963" i="15"/>
  <c r="U2962" i="15"/>
  <c r="T2962" i="15"/>
  <c r="S2962" i="15"/>
  <c r="P2962" i="15"/>
  <c r="O2962" i="15"/>
  <c r="U2961" i="15"/>
  <c r="T2961" i="15"/>
  <c r="S2961" i="15"/>
  <c r="P2961" i="15"/>
  <c r="O2961" i="15"/>
  <c r="T2960" i="15"/>
  <c r="S2960" i="15"/>
  <c r="U2960" i="15" s="1"/>
  <c r="P2960" i="15"/>
  <c r="O2960" i="15"/>
  <c r="T2959" i="15"/>
  <c r="S2959" i="15"/>
  <c r="U2959" i="15" s="1"/>
  <c r="P2959" i="15"/>
  <c r="O2959" i="15"/>
  <c r="T2958" i="15"/>
  <c r="S2958" i="15"/>
  <c r="U2958" i="15" s="1"/>
  <c r="P2958" i="15"/>
  <c r="O2958" i="15"/>
  <c r="U2957" i="15"/>
  <c r="T2957" i="15"/>
  <c r="S2957" i="15"/>
  <c r="P2957" i="15"/>
  <c r="O2957" i="15"/>
  <c r="U2956" i="15"/>
  <c r="T2956" i="15"/>
  <c r="S2956" i="15"/>
  <c r="P2956" i="15"/>
  <c r="O2956" i="15"/>
  <c r="T2955" i="15"/>
  <c r="S2955" i="15"/>
  <c r="U2955" i="15" s="1"/>
  <c r="P2955" i="15"/>
  <c r="O2955" i="15"/>
  <c r="U2954" i="15"/>
  <c r="T2954" i="15"/>
  <c r="S2954" i="15"/>
  <c r="P2954" i="15"/>
  <c r="O2954" i="15"/>
  <c r="T2953" i="15"/>
  <c r="S2953" i="15"/>
  <c r="U2953" i="15" s="1"/>
  <c r="P2953" i="15"/>
  <c r="O2953" i="15"/>
  <c r="T2952" i="15"/>
  <c r="S2952" i="15"/>
  <c r="U2952" i="15" s="1"/>
  <c r="P2952" i="15"/>
  <c r="O2952" i="15"/>
  <c r="T2951" i="15"/>
  <c r="S2951" i="15"/>
  <c r="U2951" i="15" s="1"/>
  <c r="P2951" i="15"/>
  <c r="O2951" i="15"/>
  <c r="U2950" i="15"/>
  <c r="T2950" i="15"/>
  <c r="S2950" i="15"/>
  <c r="P2950" i="15"/>
  <c r="O2950" i="15"/>
  <c r="U2949" i="15"/>
  <c r="T2949" i="15"/>
  <c r="S2949" i="15"/>
  <c r="P2949" i="15"/>
  <c r="O2949" i="15"/>
  <c r="T2948" i="15"/>
  <c r="S2948" i="15"/>
  <c r="U2948" i="15" s="1"/>
  <c r="P2948" i="15"/>
  <c r="O2948" i="15"/>
  <c r="T2947" i="15"/>
  <c r="S2947" i="15"/>
  <c r="U2947" i="15" s="1"/>
  <c r="P2947" i="15"/>
  <c r="O2947" i="15"/>
  <c r="T2946" i="15"/>
  <c r="S2946" i="15"/>
  <c r="U2946" i="15" s="1"/>
  <c r="P2946" i="15"/>
  <c r="O2946" i="15"/>
  <c r="U2945" i="15"/>
  <c r="T2945" i="15"/>
  <c r="S2945" i="15"/>
  <c r="P2945" i="15"/>
  <c r="O2945" i="15"/>
  <c r="U2944" i="15"/>
  <c r="T2944" i="15"/>
  <c r="S2944" i="15"/>
  <c r="P2944" i="15"/>
  <c r="O2944" i="15"/>
  <c r="T2943" i="15"/>
  <c r="S2943" i="15"/>
  <c r="U2943" i="15" s="1"/>
  <c r="P2943" i="15"/>
  <c r="O2943" i="15"/>
  <c r="U2942" i="15"/>
  <c r="T2942" i="15"/>
  <c r="S2942" i="15"/>
  <c r="P2942" i="15"/>
  <c r="O2942" i="15"/>
  <c r="T2941" i="15"/>
  <c r="S2941" i="15"/>
  <c r="U2941" i="15" s="1"/>
  <c r="P2941" i="15"/>
  <c r="O2941" i="15"/>
  <c r="T2940" i="15"/>
  <c r="S2940" i="15"/>
  <c r="U2940" i="15" s="1"/>
  <c r="P2940" i="15"/>
  <c r="O2940" i="15"/>
  <c r="T2939" i="15"/>
  <c r="S2939" i="15"/>
  <c r="U2939" i="15" s="1"/>
  <c r="P2939" i="15"/>
  <c r="O2939" i="15"/>
  <c r="U2938" i="15"/>
  <c r="T2938" i="15"/>
  <c r="S2938" i="15"/>
  <c r="P2938" i="15"/>
  <c r="O2938" i="15"/>
  <c r="U2937" i="15"/>
  <c r="T2937" i="15"/>
  <c r="S2937" i="15"/>
  <c r="P2937" i="15"/>
  <c r="O2937" i="15"/>
  <c r="T2936" i="15"/>
  <c r="S2936" i="15"/>
  <c r="U2936" i="15" s="1"/>
  <c r="P2936" i="15"/>
  <c r="O2936" i="15"/>
  <c r="T2935" i="15"/>
  <c r="S2935" i="15"/>
  <c r="U2935" i="15" s="1"/>
  <c r="P2935" i="15"/>
  <c r="O2935" i="15"/>
  <c r="T2934" i="15"/>
  <c r="S2934" i="15"/>
  <c r="U2934" i="15" s="1"/>
  <c r="P2934" i="15"/>
  <c r="O2934" i="15"/>
  <c r="U2933" i="15"/>
  <c r="T2933" i="15"/>
  <c r="S2933" i="15"/>
  <c r="P2933" i="15"/>
  <c r="O2933" i="15"/>
  <c r="U2932" i="15"/>
  <c r="T2932" i="15"/>
  <c r="S2932" i="15"/>
  <c r="P2932" i="15"/>
  <c r="O2932" i="15"/>
  <c r="T2931" i="15"/>
  <c r="S2931" i="15"/>
  <c r="U2931" i="15" s="1"/>
  <c r="P2931" i="15"/>
  <c r="O2931" i="15"/>
  <c r="U2930" i="15"/>
  <c r="T2930" i="15"/>
  <c r="S2930" i="15"/>
  <c r="P2930" i="15"/>
  <c r="O2930" i="15"/>
  <c r="T2929" i="15"/>
  <c r="S2929" i="15"/>
  <c r="U2929" i="15" s="1"/>
  <c r="P2929" i="15"/>
  <c r="O2929" i="15"/>
  <c r="T2928" i="15"/>
  <c r="S2928" i="15"/>
  <c r="U2928" i="15" s="1"/>
  <c r="P2928" i="15"/>
  <c r="O2928" i="15"/>
  <c r="T2927" i="15"/>
  <c r="S2927" i="15"/>
  <c r="U2927" i="15" s="1"/>
  <c r="P2927" i="15"/>
  <c r="O2927" i="15"/>
  <c r="U2926" i="15"/>
  <c r="T2926" i="15"/>
  <c r="S2926" i="15"/>
  <c r="P2926" i="15"/>
  <c r="O2926" i="15"/>
  <c r="U2925" i="15"/>
  <c r="T2925" i="15"/>
  <c r="S2925" i="15"/>
  <c r="P2925" i="15"/>
  <c r="O2925" i="15"/>
  <c r="T2924" i="15"/>
  <c r="S2924" i="15"/>
  <c r="U2924" i="15" s="1"/>
  <c r="P2924" i="15"/>
  <c r="O2924" i="15"/>
  <c r="T2923" i="15"/>
  <c r="S2923" i="15"/>
  <c r="U2923" i="15" s="1"/>
  <c r="P2923" i="15"/>
  <c r="O2923" i="15"/>
  <c r="T2922" i="15"/>
  <c r="S2922" i="15"/>
  <c r="U2922" i="15" s="1"/>
  <c r="P2922" i="15"/>
  <c r="O2922" i="15"/>
  <c r="U2921" i="15"/>
  <c r="T2921" i="15"/>
  <c r="S2921" i="15"/>
  <c r="P2921" i="15"/>
  <c r="O2921" i="15"/>
  <c r="U2920" i="15"/>
  <c r="T2920" i="15"/>
  <c r="S2920" i="15"/>
  <c r="P2920" i="15"/>
  <c r="O2920" i="15"/>
  <c r="T2919" i="15"/>
  <c r="S2919" i="15"/>
  <c r="U2919" i="15" s="1"/>
  <c r="P2919" i="15"/>
  <c r="O2919" i="15"/>
  <c r="U2918" i="15"/>
  <c r="T2918" i="15"/>
  <c r="S2918" i="15"/>
  <c r="P2918" i="15"/>
  <c r="O2918" i="15"/>
  <c r="T2917" i="15"/>
  <c r="S2917" i="15"/>
  <c r="U2917" i="15" s="1"/>
  <c r="P2917" i="15"/>
  <c r="O2917" i="15"/>
  <c r="T2916" i="15"/>
  <c r="S2916" i="15"/>
  <c r="U2916" i="15" s="1"/>
  <c r="P2916" i="15"/>
  <c r="O2916" i="15"/>
  <c r="T2915" i="15"/>
  <c r="S2915" i="15"/>
  <c r="U2915" i="15" s="1"/>
  <c r="P2915" i="15"/>
  <c r="O2915" i="15"/>
  <c r="U2914" i="15"/>
  <c r="T2914" i="15"/>
  <c r="S2914" i="15"/>
  <c r="P2914" i="15"/>
  <c r="O2914" i="15"/>
  <c r="U2913" i="15"/>
  <c r="T2913" i="15"/>
  <c r="S2913" i="15"/>
  <c r="P2913" i="15"/>
  <c r="O2913" i="15"/>
  <c r="T2912" i="15"/>
  <c r="S2912" i="15"/>
  <c r="U2912" i="15" s="1"/>
  <c r="P2912" i="15"/>
  <c r="O2912" i="15"/>
  <c r="T2911" i="15"/>
  <c r="S2911" i="15"/>
  <c r="U2911" i="15" s="1"/>
  <c r="P2911" i="15"/>
  <c r="O2911" i="15"/>
  <c r="T2910" i="15"/>
  <c r="S2910" i="15"/>
  <c r="U2910" i="15" s="1"/>
  <c r="P2910" i="15"/>
  <c r="O2910" i="15"/>
  <c r="U2909" i="15"/>
  <c r="T2909" i="15"/>
  <c r="S2909" i="15"/>
  <c r="P2909" i="15"/>
  <c r="O2909" i="15"/>
  <c r="U2908" i="15"/>
  <c r="T2908" i="15"/>
  <c r="S2908" i="15"/>
  <c r="P2908" i="15"/>
  <c r="O2908" i="15"/>
  <c r="T2907" i="15"/>
  <c r="S2907" i="15"/>
  <c r="U2907" i="15" s="1"/>
  <c r="P2907" i="15"/>
  <c r="O2907" i="15"/>
  <c r="U2906" i="15"/>
  <c r="T2906" i="15"/>
  <c r="S2906" i="15"/>
  <c r="P2906" i="15"/>
  <c r="O2906" i="15"/>
  <c r="T2905" i="15"/>
  <c r="S2905" i="15"/>
  <c r="U2905" i="15" s="1"/>
  <c r="P2905" i="15"/>
  <c r="O2905" i="15"/>
  <c r="T2904" i="15"/>
  <c r="S2904" i="15"/>
  <c r="U2904" i="15" s="1"/>
  <c r="P2904" i="15"/>
  <c r="O2904" i="15"/>
  <c r="T2903" i="15"/>
  <c r="S2903" i="15"/>
  <c r="U2903" i="15" s="1"/>
  <c r="P2903" i="15"/>
  <c r="O2903" i="15"/>
  <c r="U2902" i="15"/>
  <c r="T2902" i="15"/>
  <c r="S2902" i="15"/>
  <c r="P2902" i="15"/>
  <c r="O2902" i="15"/>
  <c r="U2901" i="15"/>
  <c r="T2901" i="15"/>
  <c r="S2901" i="15"/>
  <c r="P2901" i="15"/>
  <c r="O2901" i="15"/>
  <c r="T2900" i="15"/>
  <c r="S2900" i="15"/>
  <c r="U2900" i="15" s="1"/>
  <c r="P2900" i="15"/>
  <c r="O2900" i="15"/>
  <c r="T2899" i="15"/>
  <c r="S2899" i="15"/>
  <c r="U2899" i="15" s="1"/>
  <c r="P2899" i="15"/>
  <c r="O2899" i="15"/>
  <c r="T2898" i="15"/>
  <c r="S2898" i="15"/>
  <c r="U2898" i="15" s="1"/>
  <c r="P2898" i="15"/>
  <c r="O2898" i="15"/>
  <c r="U2897" i="15"/>
  <c r="T2897" i="15"/>
  <c r="S2897" i="15"/>
  <c r="P2897" i="15"/>
  <c r="O2897" i="15"/>
  <c r="U2896" i="15"/>
  <c r="T2896" i="15"/>
  <c r="S2896" i="15"/>
  <c r="P2896" i="15"/>
  <c r="O2896" i="15"/>
  <c r="T2895" i="15"/>
  <c r="S2895" i="15"/>
  <c r="U2895" i="15" s="1"/>
  <c r="P2895" i="15"/>
  <c r="O2895" i="15"/>
  <c r="U2894" i="15"/>
  <c r="T2894" i="15"/>
  <c r="S2894" i="15"/>
  <c r="P2894" i="15"/>
  <c r="O2894" i="15"/>
  <c r="T2893" i="15"/>
  <c r="S2893" i="15"/>
  <c r="U2893" i="15" s="1"/>
  <c r="P2893" i="15"/>
  <c r="O2893" i="15"/>
  <c r="T2892" i="15"/>
  <c r="S2892" i="15"/>
  <c r="U2892" i="15" s="1"/>
  <c r="P2892" i="15"/>
  <c r="O2892" i="15"/>
  <c r="T2891" i="15"/>
  <c r="S2891" i="15"/>
  <c r="U2891" i="15" s="1"/>
  <c r="P2891" i="15"/>
  <c r="O2891" i="15"/>
  <c r="U2890" i="15"/>
  <c r="T2890" i="15"/>
  <c r="S2890" i="15"/>
  <c r="P2890" i="15"/>
  <c r="O2890" i="15"/>
  <c r="U2889" i="15"/>
  <c r="T2889" i="15"/>
  <c r="S2889" i="15"/>
  <c r="P2889" i="15"/>
  <c r="O2889" i="15"/>
  <c r="T2888" i="15"/>
  <c r="S2888" i="15"/>
  <c r="U2888" i="15" s="1"/>
  <c r="P2888" i="15"/>
  <c r="O2888" i="15"/>
  <c r="T2887" i="15"/>
  <c r="S2887" i="15"/>
  <c r="U2887" i="15" s="1"/>
  <c r="P2887" i="15"/>
  <c r="O2887" i="15"/>
  <c r="T2886" i="15"/>
  <c r="S2886" i="15"/>
  <c r="U2886" i="15" s="1"/>
  <c r="P2886" i="15"/>
  <c r="O2886" i="15"/>
  <c r="U2885" i="15"/>
  <c r="T2885" i="15"/>
  <c r="S2885" i="15"/>
  <c r="P2885" i="15"/>
  <c r="O2885" i="15"/>
  <c r="U2884" i="15"/>
  <c r="T2884" i="15"/>
  <c r="S2884" i="15"/>
  <c r="P2884" i="15"/>
  <c r="O2884" i="15"/>
  <c r="T2883" i="15"/>
  <c r="S2883" i="15"/>
  <c r="U2883" i="15" s="1"/>
  <c r="P2883" i="15"/>
  <c r="O2883" i="15"/>
  <c r="U2882" i="15"/>
  <c r="T2882" i="15"/>
  <c r="S2882" i="15"/>
  <c r="P2882" i="15"/>
  <c r="O2882" i="15"/>
  <c r="T2881" i="15"/>
  <c r="S2881" i="15"/>
  <c r="U2881" i="15" s="1"/>
  <c r="P2881" i="15"/>
  <c r="O2881" i="15"/>
  <c r="T2880" i="15"/>
  <c r="S2880" i="15"/>
  <c r="U2880" i="15" s="1"/>
  <c r="P2880" i="15"/>
  <c r="O2880" i="15"/>
  <c r="T2879" i="15"/>
  <c r="S2879" i="15"/>
  <c r="U2879" i="15" s="1"/>
  <c r="P2879" i="15"/>
  <c r="O2879" i="15"/>
  <c r="U2878" i="15"/>
  <c r="T2878" i="15"/>
  <c r="S2878" i="15"/>
  <c r="P2878" i="15"/>
  <c r="O2878" i="15"/>
  <c r="U2877" i="15"/>
  <c r="T2877" i="15"/>
  <c r="S2877" i="15"/>
  <c r="P2877" i="15"/>
  <c r="O2877" i="15"/>
  <c r="T2876" i="15"/>
  <c r="S2876" i="15"/>
  <c r="U2876" i="15" s="1"/>
  <c r="P2876" i="15"/>
  <c r="O2876" i="15"/>
  <c r="T2875" i="15"/>
  <c r="S2875" i="15"/>
  <c r="U2875" i="15" s="1"/>
  <c r="P2875" i="15"/>
  <c r="O2875" i="15"/>
  <c r="T2874" i="15"/>
  <c r="S2874" i="15"/>
  <c r="U2874" i="15" s="1"/>
  <c r="P2874" i="15"/>
  <c r="O2874" i="15"/>
  <c r="U2873" i="15"/>
  <c r="T2873" i="15"/>
  <c r="S2873" i="15"/>
  <c r="P2873" i="15"/>
  <c r="O2873" i="15"/>
  <c r="U2872" i="15"/>
  <c r="T2872" i="15"/>
  <c r="S2872" i="15"/>
  <c r="P2872" i="15"/>
  <c r="O2872" i="15"/>
  <c r="T2871" i="15"/>
  <c r="S2871" i="15"/>
  <c r="U2871" i="15" s="1"/>
  <c r="P2871" i="15"/>
  <c r="O2871" i="15"/>
  <c r="U2870" i="15"/>
  <c r="T2870" i="15"/>
  <c r="S2870" i="15"/>
  <c r="P2870" i="15"/>
  <c r="O2870" i="15"/>
  <c r="T2869" i="15"/>
  <c r="S2869" i="15"/>
  <c r="U2869" i="15" s="1"/>
  <c r="P2869" i="15"/>
  <c r="O2869" i="15"/>
  <c r="T2868" i="15"/>
  <c r="S2868" i="15"/>
  <c r="U2868" i="15" s="1"/>
  <c r="P2868" i="15"/>
  <c r="O2868" i="15"/>
  <c r="T2867" i="15"/>
  <c r="S2867" i="15"/>
  <c r="U2867" i="15" s="1"/>
  <c r="P2867" i="15"/>
  <c r="O2867" i="15"/>
  <c r="U2866" i="15"/>
  <c r="T2866" i="15"/>
  <c r="S2866" i="15"/>
  <c r="P2866" i="15"/>
  <c r="O2866" i="15"/>
  <c r="U2865" i="15"/>
  <c r="T2865" i="15"/>
  <c r="S2865" i="15"/>
  <c r="P2865" i="15"/>
  <c r="O2865" i="15"/>
  <c r="T2864" i="15"/>
  <c r="S2864" i="15"/>
  <c r="U2864" i="15" s="1"/>
  <c r="P2864" i="15"/>
  <c r="O2864" i="15"/>
  <c r="T2863" i="15"/>
  <c r="S2863" i="15"/>
  <c r="U2863" i="15" s="1"/>
  <c r="P2863" i="15"/>
  <c r="O2863" i="15"/>
  <c r="T2862" i="15"/>
  <c r="S2862" i="15"/>
  <c r="U2862" i="15" s="1"/>
  <c r="P2862" i="15"/>
  <c r="O2862" i="15"/>
  <c r="U2861" i="15"/>
  <c r="T2861" i="15"/>
  <c r="S2861" i="15"/>
  <c r="P2861" i="15"/>
  <c r="O2861" i="15"/>
  <c r="U2860" i="15"/>
  <c r="T2860" i="15"/>
  <c r="S2860" i="15"/>
  <c r="P2860" i="15"/>
  <c r="O2860" i="15"/>
  <c r="T2859" i="15"/>
  <c r="S2859" i="15"/>
  <c r="U2859" i="15" s="1"/>
  <c r="P2859" i="15"/>
  <c r="O2859" i="15"/>
  <c r="U2858" i="15"/>
  <c r="T2858" i="15"/>
  <c r="S2858" i="15"/>
  <c r="P2858" i="15"/>
  <c r="O2858" i="15"/>
  <c r="T2857" i="15"/>
  <c r="S2857" i="15"/>
  <c r="U2857" i="15" s="1"/>
  <c r="P2857" i="15"/>
  <c r="O2857" i="15"/>
  <c r="T2856" i="15"/>
  <c r="S2856" i="15"/>
  <c r="U2856" i="15" s="1"/>
  <c r="P2856" i="15"/>
  <c r="O2856" i="15"/>
  <c r="T2855" i="15"/>
  <c r="S2855" i="15"/>
  <c r="U2855" i="15" s="1"/>
  <c r="P2855" i="15"/>
  <c r="O2855" i="15"/>
  <c r="U2854" i="15"/>
  <c r="T2854" i="15"/>
  <c r="S2854" i="15"/>
  <c r="P2854" i="15"/>
  <c r="O2854" i="15"/>
  <c r="U2853" i="15"/>
  <c r="T2853" i="15"/>
  <c r="S2853" i="15"/>
  <c r="P2853" i="15"/>
  <c r="O2853" i="15"/>
  <c r="T2852" i="15"/>
  <c r="S2852" i="15"/>
  <c r="U2852" i="15" s="1"/>
  <c r="P2852" i="15"/>
  <c r="O2852" i="15"/>
  <c r="T2851" i="15"/>
  <c r="S2851" i="15"/>
  <c r="U2851" i="15" s="1"/>
  <c r="P2851" i="15"/>
  <c r="O2851" i="15"/>
  <c r="T2850" i="15"/>
  <c r="S2850" i="15"/>
  <c r="U2850" i="15" s="1"/>
  <c r="P2850" i="15"/>
  <c r="O2850" i="15"/>
  <c r="U2849" i="15"/>
  <c r="T2849" i="15"/>
  <c r="S2849" i="15"/>
  <c r="P2849" i="15"/>
  <c r="O2849" i="15"/>
  <c r="U2848" i="15"/>
  <c r="T2848" i="15"/>
  <c r="S2848" i="15"/>
  <c r="P2848" i="15"/>
  <c r="O2848" i="15"/>
  <c r="T2847" i="15"/>
  <c r="S2847" i="15"/>
  <c r="U2847" i="15" s="1"/>
  <c r="P2847" i="15"/>
  <c r="O2847" i="15"/>
  <c r="U2846" i="15"/>
  <c r="T2846" i="15"/>
  <c r="S2846" i="15"/>
  <c r="P2846" i="15"/>
  <c r="O2846" i="15"/>
  <c r="T2845" i="15"/>
  <c r="S2845" i="15"/>
  <c r="U2845" i="15" s="1"/>
  <c r="P2845" i="15"/>
  <c r="O2845" i="15"/>
  <c r="T2844" i="15"/>
  <c r="S2844" i="15"/>
  <c r="U2844" i="15" s="1"/>
  <c r="P2844" i="15"/>
  <c r="O2844" i="15"/>
  <c r="T2843" i="15"/>
  <c r="S2843" i="15"/>
  <c r="U2843" i="15" s="1"/>
  <c r="P2843" i="15"/>
  <c r="O2843" i="15"/>
  <c r="U2842" i="15"/>
  <c r="T2842" i="15"/>
  <c r="S2842" i="15"/>
  <c r="P2842" i="15"/>
  <c r="O2842" i="15"/>
  <c r="U2841" i="15"/>
  <c r="T2841" i="15"/>
  <c r="S2841" i="15"/>
  <c r="P2841" i="15"/>
  <c r="O2841" i="15"/>
  <c r="T2840" i="15"/>
  <c r="S2840" i="15"/>
  <c r="U2840" i="15" s="1"/>
  <c r="P2840" i="15"/>
  <c r="O2840" i="15"/>
  <c r="T2839" i="15"/>
  <c r="S2839" i="15"/>
  <c r="U2839" i="15" s="1"/>
  <c r="P2839" i="15"/>
  <c r="O2839" i="15"/>
  <c r="T2838" i="15"/>
  <c r="S2838" i="15"/>
  <c r="U2838" i="15" s="1"/>
  <c r="P2838" i="15"/>
  <c r="O2838" i="15"/>
  <c r="U2837" i="15"/>
  <c r="T2837" i="15"/>
  <c r="S2837" i="15"/>
  <c r="P2837" i="15"/>
  <c r="O2837" i="15"/>
  <c r="U2836" i="15"/>
  <c r="T2836" i="15"/>
  <c r="S2836" i="15"/>
  <c r="P2836" i="15"/>
  <c r="O2836" i="15"/>
  <c r="T2835" i="15"/>
  <c r="S2835" i="15"/>
  <c r="U2835" i="15" s="1"/>
  <c r="P2835" i="15"/>
  <c r="O2835" i="15"/>
  <c r="U2834" i="15"/>
  <c r="T2834" i="15"/>
  <c r="S2834" i="15"/>
  <c r="P2834" i="15"/>
  <c r="O2834" i="15"/>
  <c r="T2833" i="15"/>
  <c r="S2833" i="15"/>
  <c r="U2833" i="15" s="1"/>
  <c r="P2833" i="15"/>
  <c r="O2833" i="15"/>
  <c r="T2832" i="15"/>
  <c r="S2832" i="15"/>
  <c r="U2832" i="15" s="1"/>
  <c r="P2832" i="15"/>
  <c r="O2832" i="15"/>
  <c r="T2831" i="15"/>
  <c r="S2831" i="15"/>
  <c r="U2831" i="15" s="1"/>
  <c r="P2831" i="15"/>
  <c r="O2831" i="15"/>
  <c r="U2830" i="15"/>
  <c r="T2830" i="15"/>
  <c r="S2830" i="15"/>
  <c r="P2830" i="15"/>
  <c r="O2830" i="15"/>
  <c r="U2829" i="15"/>
  <c r="T2829" i="15"/>
  <c r="S2829" i="15"/>
  <c r="P2829" i="15"/>
  <c r="O2829" i="15"/>
  <c r="T2828" i="15"/>
  <c r="S2828" i="15"/>
  <c r="U2828" i="15" s="1"/>
  <c r="P2828" i="15"/>
  <c r="O2828" i="15"/>
  <c r="T2827" i="15"/>
  <c r="S2827" i="15"/>
  <c r="U2827" i="15" s="1"/>
  <c r="P2827" i="15"/>
  <c r="O2827" i="15"/>
  <c r="T2826" i="15"/>
  <c r="S2826" i="15"/>
  <c r="U2826" i="15" s="1"/>
  <c r="P2826" i="15"/>
  <c r="O2826" i="15"/>
  <c r="U2825" i="15"/>
  <c r="T2825" i="15"/>
  <c r="S2825" i="15"/>
  <c r="P2825" i="15"/>
  <c r="O2825" i="15"/>
  <c r="U2824" i="15"/>
  <c r="T2824" i="15"/>
  <c r="S2824" i="15"/>
  <c r="P2824" i="15"/>
  <c r="O2824" i="15"/>
  <c r="T2823" i="15"/>
  <c r="S2823" i="15"/>
  <c r="U2823" i="15" s="1"/>
  <c r="P2823" i="15"/>
  <c r="O2823" i="15"/>
  <c r="U2822" i="15"/>
  <c r="T2822" i="15"/>
  <c r="S2822" i="15"/>
  <c r="P2822" i="15"/>
  <c r="O2822" i="15"/>
  <c r="T2821" i="15"/>
  <c r="S2821" i="15"/>
  <c r="U2821" i="15" s="1"/>
  <c r="P2821" i="15"/>
  <c r="O2821" i="15"/>
  <c r="T2820" i="15"/>
  <c r="S2820" i="15"/>
  <c r="U2820" i="15" s="1"/>
  <c r="P2820" i="15"/>
  <c r="O2820" i="15"/>
  <c r="T2819" i="15"/>
  <c r="S2819" i="15"/>
  <c r="U2819" i="15" s="1"/>
  <c r="P2819" i="15"/>
  <c r="O2819" i="15"/>
  <c r="U2818" i="15"/>
  <c r="T2818" i="15"/>
  <c r="S2818" i="15"/>
  <c r="P2818" i="15"/>
  <c r="O2818" i="15"/>
  <c r="U2817" i="15"/>
  <c r="T2817" i="15"/>
  <c r="S2817" i="15"/>
  <c r="P2817" i="15"/>
  <c r="O2817" i="15"/>
  <c r="T2816" i="15"/>
  <c r="S2816" i="15"/>
  <c r="U2816" i="15" s="1"/>
  <c r="P2816" i="15"/>
  <c r="O2816" i="15"/>
  <c r="T2815" i="15"/>
  <c r="S2815" i="15"/>
  <c r="U2815" i="15" s="1"/>
  <c r="P2815" i="15"/>
  <c r="O2815" i="15"/>
  <c r="T2814" i="15"/>
  <c r="S2814" i="15"/>
  <c r="U2814" i="15" s="1"/>
  <c r="P2814" i="15"/>
  <c r="O2814" i="15"/>
  <c r="U2813" i="15"/>
  <c r="T2813" i="15"/>
  <c r="S2813" i="15"/>
  <c r="P2813" i="15"/>
  <c r="O2813" i="15"/>
  <c r="U2812" i="15"/>
  <c r="T2812" i="15"/>
  <c r="S2812" i="15"/>
  <c r="P2812" i="15"/>
  <c r="O2812" i="15"/>
  <c r="T2811" i="15"/>
  <c r="S2811" i="15"/>
  <c r="U2811" i="15" s="1"/>
  <c r="P2811" i="15"/>
  <c r="O2811" i="15"/>
  <c r="U2810" i="15"/>
  <c r="T2810" i="15"/>
  <c r="S2810" i="15"/>
  <c r="P2810" i="15"/>
  <c r="O2810" i="15"/>
  <c r="T2809" i="15"/>
  <c r="S2809" i="15"/>
  <c r="U2809" i="15" s="1"/>
  <c r="P2809" i="15"/>
  <c r="O2809" i="15"/>
  <c r="T2808" i="15"/>
  <c r="S2808" i="15"/>
  <c r="U2808" i="15" s="1"/>
  <c r="P2808" i="15"/>
  <c r="O2808" i="15"/>
  <c r="T2807" i="15"/>
  <c r="S2807" i="15"/>
  <c r="U2807" i="15" s="1"/>
  <c r="P2807" i="15"/>
  <c r="O2807" i="15"/>
  <c r="U2806" i="15"/>
  <c r="T2806" i="15"/>
  <c r="S2806" i="15"/>
  <c r="P2806" i="15"/>
  <c r="O2806" i="15"/>
  <c r="U2805" i="15"/>
  <c r="T2805" i="15"/>
  <c r="S2805" i="15"/>
  <c r="P2805" i="15"/>
  <c r="O2805" i="15"/>
  <c r="T2804" i="15"/>
  <c r="S2804" i="15"/>
  <c r="U2804" i="15" s="1"/>
  <c r="P2804" i="15"/>
  <c r="O2804" i="15"/>
  <c r="T2803" i="15"/>
  <c r="S2803" i="15"/>
  <c r="U2803" i="15" s="1"/>
  <c r="P2803" i="15"/>
  <c r="O2803" i="15"/>
  <c r="T2802" i="15"/>
  <c r="S2802" i="15"/>
  <c r="U2802" i="15" s="1"/>
  <c r="P2802" i="15"/>
  <c r="O2802" i="15"/>
  <c r="U2801" i="15"/>
  <c r="T2801" i="15"/>
  <c r="S2801" i="15"/>
  <c r="P2801" i="15"/>
  <c r="O2801" i="15"/>
  <c r="U2800" i="15"/>
  <c r="T2800" i="15"/>
  <c r="S2800" i="15"/>
  <c r="P2800" i="15"/>
  <c r="O2800" i="15"/>
  <c r="T2799" i="15"/>
  <c r="S2799" i="15"/>
  <c r="U2799" i="15" s="1"/>
  <c r="P2799" i="15"/>
  <c r="O2799" i="15"/>
  <c r="U2798" i="15"/>
  <c r="T2798" i="15"/>
  <c r="S2798" i="15"/>
  <c r="P2798" i="15"/>
  <c r="O2798" i="15"/>
  <c r="T2797" i="15"/>
  <c r="S2797" i="15"/>
  <c r="U2797" i="15" s="1"/>
  <c r="P2797" i="15"/>
  <c r="O2797" i="15"/>
  <c r="T2796" i="15"/>
  <c r="S2796" i="15"/>
  <c r="U2796" i="15" s="1"/>
  <c r="P2796" i="15"/>
  <c r="O2796" i="15"/>
  <c r="T2795" i="15"/>
  <c r="S2795" i="15"/>
  <c r="U2795" i="15" s="1"/>
  <c r="P2795" i="15"/>
  <c r="O2795" i="15"/>
  <c r="U2794" i="15"/>
  <c r="T2794" i="15"/>
  <c r="S2794" i="15"/>
  <c r="P2794" i="15"/>
  <c r="O2794" i="15"/>
  <c r="U2793" i="15"/>
  <c r="T2793" i="15"/>
  <c r="S2793" i="15"/>
  <c r="P2793" i="15"/>
  <c r="O2793" i="15"/>
  <c r="T2792" i="15"/>
  <c r="S2792" i="15"/>
  <c r="U2792" i="15" s="1"/>
  <c r="P2792" i="15"/>
  <c r="O2792" i="15"/>
  <c r="T2791" i="15"/>
  <c r="S2791" i="15"/>
  <c r="U2791" i="15" s="1"/>
  <c r="P2791" i="15"/>
  <c r="O2791" i="15"/>
  <c r="T2790" i="15"/>
  <c r="S2790" i="15"/>
  <c r="U2790" i="15" s="1"/>
  <c r="P2790" i="15"/>
  <c r="O2790" i="15"/>
  <c r="U2789" i="15"/>
  <c r="T2789" i="15"/>
  <c r="S2789" i="15"/>
  <c r="P2789" i="15"/>
  <c r="O2789" i="15"/>
  <c r="U2788" i="15"/>
  <c r="T2788" i="15"/>
  <c r="S2788" i="15"/>
  <c r="P2788" i="15"/>
  <c r="O2788" i="15"/>
  <c r="T2787" i="15"/>
  <c r="S2787" i="15"/>
  <c r="U2787" i="15" s="1"/>
  <c r="P2787" i="15"/>
  <c r="O2787" i="15"/>
  <c r="U2786" i="15"/>
  <c r="T2786" i="15"/>
  <c r="S2786" i="15"/>
  <c r="P2786" i="15"/>
  <c r="O2786" i="15"/>
  <c r="T2785" i="15"/>
  <c r="S2785" i="15"/>
  <c r="U2785" i="15" s="1"/>
  <c r="P2785" i="15"/>
  <c r="O2785" i="15"/>
  <c r="T2784" i="15"/>
  <c r="S2784" i="15"/>
  <c r="U2784" i="15" s="1"/>
  <c r="P2784" i="15"/>
  <c r="O2784" i="15"/>
  <c r="T2783" i="15"/>
  <c r="S2783" i="15"/>
  <c r="U2783" i="15" s="1"/>
  <c r="P2783" i="15"/>
  <c r="O2783" i="15"/>
  <c r="U2782" i="15"/>
  <c r="T2782" i="15"/>
  <c r="S2782" i="15"/>
  <c r="P2782" i="15"/>
  <c r="O2782" i="15"/>
  <c r="U2781" i="15"/>
  <c r="T2781" i="15"/>
  <c r="S2781" i="15"/>
  <c r="P2781" i="15"/>
  <c r="O2781" i="15"/>
  <c r="T2780" i="15"/>
  <c r="S2780" i="15"/>
  <c r="U2780" i="15" s="1"/>
  <c r="P2780" i="15"/>
  <c r="O2780" i="15"/>
  <c r="T2779" i="15"/>
  <c r="S2779" i="15"/>
  <c r="U2779" i="15" s="1"/>
  <c r="P2779" i="15"/>
  <c r="O2779" i="15"/>
  <c r="T2778" i="15"/>
  <c r="S2778" i="15"/>
  <c r="U2778" i="15" s="1"/>
  <c r="P2778" i="15"/>
  <c r="O2778" i="15"/>
  <c r="U2777" i="15"/>
  <c r="T2777" i="15"/>
  <c r="S2777" i="15"/>
  <c r="P2777" i="15"/>
  <c r="O2777" i="15"/>
  <c r="U2776" i="15"/>
  <c r="T2776" i="15"/>
  <c r="S2776" i="15"/>
  <c r="P2776" i="15"/>
  <c r="O2776" i="15"/>
  <c r="T2775" i="15"/>
  <c r="S2775" i="15"/>
  <c r="U2775" i="15" s="1"/>
  <c r="P2775" i="15"/>
  <c r="O2775" i="15"/>
  <c r="U2774" i="15"/>
  <c r="T2774" i="15"/>
  <c r="S2774" i="15"/>
  <c r="P2774" i="15"/>
  <c r="O2774" i="15"/>
  <c r="T2773" i="15"/>
  <c r="S2773" i="15"/>
  <c r="U2773" i="15" s="1"/>
  <c r="P2773" i="15"/>
  <c r="O2773" i="15"/>
  <c r="T2772" i="15"/>
  <c r="S2772" i="15"/>
  <c r="U2772" i="15" s="1"/>
  <c r="P2772" i="15"/>
  <c r="O2772" i="15"/>
  <c r="T2771" i="15"/>
  <c r="S2771" i="15"/>
  <c r="U2771" i="15" s="1"/>
  <c r="P2771" i="15"/>
  <c r="O2771" i="15"/>
  <c r="U2770" i="15"/>
  <c r="T2770" i="15"/>
  <c r="S2770" i="15"/>
  <c r="P2770" i="15"/>
  <c r="O2770" i="15"/>
  <c r="U2769" i="15"/>
  <c r="T2769" i="15"/>
  <c r="S2769" i="15"/>
  <c r="P2769" i="15"/>
  <c r="O2769" i="15"/>
  <c r="T2768" i="15"/>
  <c r="S2768" i="15"/>
  <c r="U2768" i="15" s="1"/>
  <c r="P2768" i="15"/>
  <c r="O2768" i="15"/>
  <c r="T2767" i="15"/>
  <c r="S2767" i="15"/>
  <c r="U2767" i="15" s="1"/>
  <c r="P2767" i="15"/>
  <c r="O2767" i="15"/>
  <c r="T2766" i="15"/>
  <c r="S2766" i="15"/>
  <c r="U2766" i="15" s="1"/>
  <c r="P2766" i="15"/>
  <c r="O2766" i="15"/>
  <c r="U2765" i="15"/>
  <c r="T2765" i="15"/>
  <c r="S2765" i="15"/>
  <c r="P2765" i="15"/>
  <c r="O2765" i="15"/>
  <c r="U2764" i="15"/>
  <c r="T2764" i="15"/>
  <c r="S2764" i="15"/>
  <c r="P2764" i="15"/>
  <c r="O2764" i="15"/>
  <c r="T2763" i="15"/>
  <c r="S2763" i="15"/>
  <c r="U2763" i="15" s="1"/>
  <c r="P2763" i="15"/>
  <c r="O2763" i="15"/>
  <c r="U2762" i="15"/>
  <c r="T2762" i="15"/>
  <c r="S2762" i="15"/>
  <c r="P2762" i="15"/>
  <c r="O2762" i="15"/>
  <c r="T2761" i="15"/>
  <c r="S2761" i="15"/>
  <c r="U2761" i="15" s="1"/>
  <c r="P2761" i="15"/>
  <c r="O2761" i="15"/>
  <c r="T2760" i="15"/>
  <c r="S2760" i="15"/>
  <c r="U2760" i="15" s="1"/>
  <c r="P2760" i="15"/>
  <c r="O2760" i="15"/>
  <c r="T2759" i="15"/>
  <c r="S2759" i="15"/>
  <c r="U2759" i="15" s="1"/>
  <c r="P2759" i="15"/>
  <c r="O2759" i="15"/>
  <c r="U2758" i="15"/>
  <c r="T2758" i="15"/>
  <c r="S2758" i="15"/>
  <c r="P2758" i="15"/>
  <c r="O2758" i="15"/>
  <c r="U2757" i="15"/>
  <c r="T2757" i="15"/>
  <c r="S2757" i="15"/>
  <c r="P2757" i="15"/>
  <c r="O2757" i="15"/>
  <c r="T2756" i="15"/>
  <c r="S2756" i="15"/>
  <c r="U2756" i="15" s="1"/>
  <c r="P2756" i="15"/>
  <c r="O2756" i="15"/>
  <c r="T2755" i="15"/>
  <c r="S2755" i="15"/>
  <c r="U2755" i="15" s="1"/>
  <c r="P2755" i="15"/>
  <c r="O2755" i="15"/>
  <c r="T2754" i="15"/>
  <c r="S2754" i="15"/>
  <c r="U2754" i="15" s="1"/>
  <c r="P2754" i="15"/>
  <c r="O2754" i="15"/>
  <c r="U2753" i="15"/>
  <c r="T2753" i="15"/>
  <c r="S2753" i="15"/>
  <c r="P2753" i="15"/>
  <c r="O2753" i="15"/>
  <c r="U2752" i="15"/>
  <c r="T2752" i="15"/>
  <c r="S2752" i="15"/>
  <c r="P2752" i="15"/>
  <c r="O2752" i="15"/>
  <c r="T2751" i="15"/>
  <c r="S2751" i="15"/>
  <c r="U2751" i="15" s="1"/>
  <c r="P2751" i="15"/>
  <c r="O2751" i="15"/>
  <c r="U2750" i="15"/>
  <c r="T2750" i="15"/>
  <c r="S2750" i="15"/>
  <c r="P2750" i="15"/>
  <c r="O2750" i="15"/>
  <c r="T2749" i="15"/>
  <c r="S2749" i="15"/>
  <c r="U2749" i="15" s="1"/>
  <c r="P2749" i="15"/>
  <c r="O2749" i="15"/>
  <c r="T2748" i="15"/>
  <c r="S2748" i="15"/>
  <c r="U2748" i="15" s="1"/>
  <c r="P2748" i="15"/>
  <c r="O2748" i="15"/>
  <c r="T2747" i="15"/>
  <c r="S2747" i="15"/>
  <c r="U2747" i="15" s="1"/>
  <c r="P2747" i="15"/>
  <c r="O2747" i="15"/>
  <c r="U2746" i="15"/>
  <c r="T2746" i="15"/>
  <c r="S2746" i="15"/>
  <c r="P2746" i="15"/>
  <c r="O2746" i="15"/>
  <c r="U2745" i="15"/>
  <c r="T2745" i="15"/>
  <c r="S2745" i="15"/>
  <c r="P2745" i="15"/>
  <c r="O2745" i="15"/>
  <c r="T2744" i="15"/>
  <c r="S2744" i="15"/>
  <c r="U2744" i="15" s="1"/>
  <c r="P2744" i="15"/>
  <c r="O2744" i="15"/>
  <c r="T2743" i="15"/>
  <c r="S2743" i="15"/>
  <c r="U2743" i="15" s="1"/>
  <c r="P2743" i="15"/>
  <c r="O2743" i="15"/>
  <c r="T2742" i="15"/>
  <c r="S2742" i="15"/>
  <c r="U2742" i="15" s="1"/>
  <c r="P2742" i="15"/>
  <c r="O2742" i="15"/>
  <c r="U2741" i="15"/>
  <c r="T2741" i="15"/>
  <c r="S2741" i="15"/>
  <c r="P2741" i="15"/>
  <c r="O2741" i="15"/>
  <c r="U2740" i="15"/>
  <c r="T2740" i="15"/>
  <c r="S2740" i="15"/>
  <c r="P2740" i="15"/>
  <c r="O2740" i="15"/>
  <c r="T2739" i="15"/>
  <c r="S2739" i="15"/>
  <c r="U2739" i="15" s="1"/>
  <c r="P2739" i="15"/>
  <c r="O2739" i="15"/>
  <c r="U2738" i="15"/>
  <c r="T2738" i="15"/>
  <c r="S2738" i="15"/>
  <c r="P2738" i="15"/>
  <c r="O2738" i="15"/>
  <c r="T2737" i="15"/>
  <c r="S2737" i="15"/>
  <c r="U2737" i="15" s="1"/>
  <c r="P2737" i="15"/>
  <c r="O2737" i="15"/>
  <c r="T2736" i="15"/>
  <c r="S2736" i="15"/>
  <c r="U2736" i="15" s="1"/>
  <c r="P2736" i="15"/>
  <c r="O2736" i="15"/>
  <c r="T2735" i="15"/>
  <c r="S2735" i="15"/>
  <c r="U2735" i="15" s="1"/>
  <c r="P2735" i="15"/>
  <c r="O2735" i="15"/>
  <c r="U2734" i="15"/>
  <c r="T2734" i="15"/>
  <c r="S2734" i="15"/>
  <c r="P2734" i="15"/>
  <c r="O2734" i="15"/>
  <c r="U2733" i="15"/>
  <c r="T2733" i="15"/>
  <c r="S2733" i="15"/>
  <c r="P2733" i="15"/>
  <c r="O2733" i="15"/>
  <c r="T2732" i="15"/>
  <c r="S2732" i="15"/>
  <c r="U2732" i="15" s="1"/>
  <c r="P2732" i="15"/>
  <c r="O2732" i="15"/>
  <c r="T2731" i="15"/>
  <c r="S2731" i="15"/>
  <c r="U2731" i="15" s="1"/>
  <c r="P2731" i="15"/>
  <c r="O2731" i="15"/>
  <c r="T2730" i="15"/>
  <c r="S2730" i="15"/>
  <c r="U2730" i="15" s="1"/>
  <c r="P2730" i="15"/>
  <c r="O2730" i="15"/>
  <c r="U2729" i="15"/>
  <c r="T2729" i="15"/>
  <c r="S2729" i="15"/>
  <c r="P2729" i="15"/>
  <c r="O2729" i="15"/>
  <c r="U2728" i="15"/>
  <c r="T2728" i="15"/>
  <c r="S2728" i="15"/>
  <c r="P2728" i="15"/>
  <c r="O2728" i="15"/>
  <c r="T2727" i="15"/>
  <c r="S2727" i="15"/>
  <c r="U2727" i="15" s="1"/>
  <c r="P2727" i="15"/>
  <c r="O2727" i="15"/>
  <c r="U2726" i="15"/>
  <c r="T2726" i="15"/>
  <c r="S2726" i="15"/>
  <c r="P2726" i="15"/>
  <c r="O2726" i="15"/>
  <c r="T2725" i="15"/>
  <c r="S2725" i="15"/>
  <c r="U2725" i="15" s="1"/>
  <c r="P2725" i="15"/>
  <c r="O2725" i="15"/>
  <c r="T2724" i="15"/>
  <c r="S2724" i="15"/>
  <c r="U2724" i="15" s="1"/>
  <c r="P2724" i="15"/>
  <c r="O2724" i="15"/>
  <c r="T2723" i="15"/>
  <c r="S2723" i="15"/>
  <c r="U2723" i="15" s="1"/>
  <c r="P2723" i="15"/>
  <c r="O2723" i="15"/>
  <c r="U2722" i="15"/>
  <c r="T2722" i="15"/>
  <c r="S2722" i="15"/>
  <c r="P2722" i="15"/>
  <c r="O2722" i="15"/>
  <c r="U2721" i="15"/>
  <c r="T2721" i="15"/>
  <c r="S2721" i="15"/>
  <c r="P2721" i="15"/>
  <c r="O2721" i="15"/>
  <c r="T2720" i="15"/>
  <c r="S2720" i="15"/>
  <c r="U2720" i="15" s="1"/>
  <c r="P2720" i="15"/>
  <c r="O2720" i="15"/>
  <c r="T2719" i="15"/>
  <c r="S2719" i="15"/>
  <c r="U2719" i="15" s="1"/>
  <c r="P2719" i="15"/>
  <c r="O2719" i="15"/>
  <c r="T2718" i="15"/>
  <c r="S2718" i="15"/>
  <c r="U2718" i="15" s="1"/>
  <c r="P2718" i="15"/>
  <c r="O2718" i="15"/>
  <c r="U2717" i="15"/>
  <c r="T2717" i="15"/>
  <c r="S2717" i="15"/>
  <c r="P2717" i="15"/>
  <c r="O2717" i="15"/>
  <c r="U2716" i="15"/>
  <c r="T2716" i="15"/>
  <c r="S2716" i="15"/>
  <c r="P2716" i="15"/>
  <c r="O2716" i="15"/>
  <c r="T2715" i="15"/>
  <c r="S2715" i="15"/>
  <c r="U2715" i="15" s="1"/>
  <c r="P2715" i="15"/>
  <c r="O2715" i="15"/>
  <c r="U2714" i="15"/>
  <c r="T2714" i="15"/>
  <c r="S2714" i="15"/>
  <c r="P2714" i="15"/>
  <c r="O2714" i="15"/>
  <c r="T2713" i="15"/>
  <c r="S2713" i="15"/>
  <c r="U2713" i="15" s="1"/>
  <c r="P2713" i="15"/>
  <c r="O2713" i="15"/>
  <c r="T2712" i="15"/>
  <c r="S2712" i="15"/>
  <c r="U2712" i="15" s="1"/>
  <c r="P2712" i="15"/>
  <c r="O2712" i="15"/>
  <c r="T2711" i="15"/>
  <c r="S2711" i="15"/>
  <c r="U2711" i="15" s="1"/>
  <c r="P2711" i="15"/>
  <c r="O2711" i="15"/>
  <c r="U2710" i="15"/>
  <c r="T2710" i="15"/>
  <c r="S2710" i="15"/>
  <c r="P2710" i="15"/>
  <c r="O2710" i="15"/>
  <c r="U2709" i="15"/>
  <c r="T2709" i="15"/>
  <c r="S2709" i="15"/>
  <c r="P2709" i="15"/>
  <c r="O2709" i="15"/>
  <c r="T2708" i="15"/>
  <c r="S2708" i="15"/>
  <c r="U2708" i="15" s="1"/>
  <c r="P2708" i="15"/>
  <c r="O2708" i="15"/>
  <c r="T2707" i="15"/>
  <c r="S2707" i="15"/>
  <c r="U2707" i="15" s="1"/>
  <c r="P2707" i="15"/>
  <c r="O2707" i="15"/>
  <c r="T2706" i="15"/>
  <c r="S2706" i="15"/>
  <c r="U2706" i="15" s="1"/>
  <c r="P2706" i="15"/>
  <c r="O2706" i="15"/>
  <c r="U2705" i="15"/>
  <c r="T2705" i="15"/>
  <c r="S2705" i="15"/>
  <c r="P2705" i="15"/>
  <c r="O2705" i="15"/>
  <c r="U2704" i="15"/>
  <c r="T2704" i="15"/>
  <c r="S2704" i="15"/>
  <c r="P2704" i="15"/>
  <c r="O2704" i="15"/>
  <c r="T2703" i="15"/>
  <c r="S2703" i="15"/>
  <c r="U2703" i="15" s="1"/>
  <c r="P2703" i="15"/>
  <c r="O2703" i="15"/>
  <c r="U2702" i="15"/>
  <c r="T2702" i="15"/>
  <c r="S2702" i="15"/>
  <c r="P2702" i="15"/>
  <c r="O2702" i="15"/>
  <c r="T2701" i="15"/>
  <c r="S2701" i="15"/>
  <c r="U2701" i="15" s="1"/>
  <c r="P2701" i="15"/>
  <c r="O2701" i="15"/>
  <c r="T2700" i="15"/>
  <c r="S2700" i="15"/>
  <c r="U2700" i="15" s="1"/>
  <c r="P2700" i="15"/>
  <c r="O2700" i="15"/>
  <c r="T2699" i="15"/>
  <c r="S2699" i="15"/>
  <c r="U2699" i="15" s="1"/>
  <c r="P2699" i="15"/>
  <c r="O2699" i="15"/>
  <c r="U2698" i="15"/>
  <c r="T2698" i="15"/>
  <c r="S2698" i="15"/>
  <c r="P2698" i="15"/>
  <c r="O2698" i="15"/>
  <c r="U2697" i="15"/>
  <c r="T2697" i="15"/>
  <c r="S2697" i="15"/>
  <c r="P2697" i="15"/>
  <c r="O2697" i="15"/>
  <c r="T2696" i="15"/>
  <c r="S2696" i="15"/>
  <c r="U2696" i="15" s="1"/>
  <c r="P2696" i="15"/>
  <c r="O2696" i="15"/>
  <c r="T2695" i="15"/>
  <c r="S2695" i="15"/>
  <c r="U2695" i="15" s="1"/>
  <c r="P2695" i="15"/>
  <c r="O2695" i="15"/>
  <c r="T2694" i="15"/>
  <c r="S2694" i="15"/>
  <c r="U2694" i="15" s="1"/>
  <c r="P2694" i="15"/>
  <c r="O2694" i="15"/>
  <c r="U2693" i="15"/>
  <c r="T2693" i="15"/>
  <c r="S2693" i="15"/>
  <c r="P2693" i="15"/>
  <c r="O2693" i="15"/>
  <c r="U2692" i="15"/>
  <c r="T2692" i="15"/>
  <c r="S2692" i="15"/>
  <c r="P2692" i="15"/>
  <c r="O2692" i="15"/>
  <c r="T2691" i="15"/>
  <c r="S2691" i="15"/>
  <c r="U2691" i="15" s="1"/>
  <c r="P2691" i="15"/>
  <c r="O2691" i="15"/>
  <c r="U2690" i="15"/>
  <c r="T2690" i="15"/>
  <c r="S2690" i="15"/>
  <c r="P2690" i="15"/>
  <c r="O2690" i="15"/>
  <c r="T2689" i="15"/>
  <c r="S2689" i="15"/>
  <c r="U2689" i="15" s="1"/>
  <c r="P2689" i="15"/>
  <c r="O2689" i="15"/>
  <c r="T2688" i="15"/>
  <c r="S2688" i="15"/>
  <c r="U2688" i="15" s="1"/>
  <c r="P2688" i="15"/>
  <c r="O2688" i="15"/>
  <c r="T2687" i="15"/>
  <c r="S2687" i="15"/>
  <c r="U2687" i="15" s="1"/>
  <c r="P2687" i="15"/>
  <c r="O2687" i="15"/>
  <c r="U2686" i="15"/>
  <c r="T2686" i="15"/>
  <c r="S2686" i="15"/>
  <c r="P2686" i="15"/>
  <c r="O2686" i="15"/>
  <c r="U2685" i="15"/>
  <c r="T2685" i="15"/>
  <c r="S2685" i="15"/>
  <c r="P2685" i="15"/>
  <c r="O2685" i="15"/>
  <c r="T2684" i="15"/>
  <c r="S2684" i="15"/>
  <c r="U2684" i="15" s="1"/>
  <c r="P2684" i="15"/>
  <c r="O2684" i="15"/>
  <c r="T2683" i="15"/>
  <c r="S2683" i="15"/>
  <c r="U2683" i="15" s="1"/>
  <c r="P2683" i="15"/>
  <c r="O2683" i="15"/>
  <c r="T2682" i="15"/>
  <c r="S2682" i="15"/>
  <c r="U2682" i="15" s="1"/>
  <c r="P2682" i="15"/>
  <c r="O2682" i="15"/>
  <c r="U2681" i="15"/>
  <c r="T2681" i="15"/>
  <c r="S2681" i="15"/>
  <c r="P2681" i="15"/>
  <c r="O2681" i="15"/>
  <c r="U2680" i="15"/>
  <c r="T2680" i="15"/>
  <c r="S2680" i="15"/>
  <c r="P2680" i="15"/>
  <c r="O2680" i="15"/>
  <c r="T2679" i="15"/>
  <c r="S2679" i="15"/>
  <c r="U2679" i="15" s="1"/>
  <c r="P2679" i="15"/>
  <c r="O2679" i="15"/>
  <c r="U2678" i="15"/>
  <c r="T2678" i="15"/>
  <c r="S2678" i="15"/>
  <c r="P2678" i="15"/>
  <c r="O2678" i="15"/>
  <c r="T2677" i="15"/>
  <c r="S2677" i="15"/>
  <c r="U2677" i="15" s="1"/>
  <c r="P2677" i="15"/>
  <c r="O2677" i="15"/>
  <c r="T2676" i="15"/>
  <c r="S2676" i="15"/>
  <c r="U2676" i="15" s="1"/>
  <c r="P2676" i="15"/>
  <c r="O2676" i="15"/>
  <c r="T2675" i="15"/>
  <c r="S2675" i="15"/>
  <c r="U2675" i="15" s="1"/>
  <c r="P2675" i="15"/>
  <c r="O2675" i="15"/>
  <c r="U2674" i="15"/>
  <c r="T2674" i="15"/>
  <c r="S2674" i="15"/>
  <c r="P2674" i="15"/>
  <c r="O2674" i="15"/>
  <c r="U2673" i="15"/>
  <c r="T2673" i="15"/>
  <c r="S2673" i="15"/>
  <c r="P2673" i="15"/>
  <c r="O2673" i="15"/>
  <c r="T2672" i="15"/>
  <c r="S2672" i="15"/>
  <c r="U2672" i="15" s="1"/>
  <c r="P2672" i="15"/>
  <c r="O2672" i="15"/>
  <c r="T2671" i="15"/>
  <c r="S2671" i="15"/>
  <c r="U2671" i="15" s="1"/>
  <c r="P2671" i="15"/>
  <c r="O2671" i="15"/>
  <c r="T2670" i="15"/>
  <c r="S2670" i="15"/>
  <c r="U2670" i="15" s="1"/>
  <c r="P2670" i="15"/>
  <c r="O2670" i="15"/>
  <c r="U2669" i="15"/>
  <c r="T2669" i="15"/>
  <c r="S2669" i="15"/>
  <c r="P2669" i="15"/>
  <c r="O2669" i="15"/>
  <c r="U2668" i="15"/>
  <c r="T2668" i="15"/>
  <c r="S2668" i="15"/>
  <c r="P2668" i="15"/>
  <c r="O2668" i="15"/>
  <c r="T2667" i="15"/>
  <c r="S2667" i="15"/>
  <c r="U2667" i="15" s="1"/>
  <c r="P2667" i="15"/>
  <c r="O2667" i="15"/>
  <c r="U2666" i="15"/>
  <c r="T2666" i="15"/>
  <c r="S2666" i="15"/>
  <c r="P2666" i="15"/>
  <c r="O2666" i="15"/>
  <c r="T2665" i="15"/>
  <c r="S2665" i="15"/>
  <c r="U2665" i="15" s="1"/>
  <c r="P2665" i="15"/>
  <c r="O2665" i="15"/>
  <c r="T2664" i="15"/>
  <c r="S2664" i="15"/>
  <c r="U2664" i="15" s="1"/>
  <c r="P2664" i="15"/>
  <c r="O2664" i="15"/>
  <c r="T2663" i="15"/>
  <c r="S2663" i="15"/>
  <c r="U2663" i="15" s="1"/>
  <c r="P2663" i="15"/>
  <c r="O2663" i="15"/>
  <c r="U2662" i="15"/>
  <c r="T2662" i="15"/>
  <c r="S2662" i="15"/>
  <c r="P2662" i="15"/>
  <c r="O2662" i="15"/>
  <c r="U2661" i="15"/>
  <c r="T2661" i="15"/>
  <c r="S2661" i="15"/>
  <c r="P2661" i="15"/>
  <c r="O2661" i="15"/>
  <c r="T2660" i="15"/>
  <c r="S2660" i="15"/>
  <c r="U2660" i="15" s="1"/>
  <c r="P2660" i="15"/>
  <c r="O2660" i="15"/>
  <c r="T2659" i="15"/>
  <c r="S2659" i="15"/>
  <c r="U2659" i="15" s="1"/>
  <c r="P2659" i="15"/>
  <c r="O2659" i="15"/>
  <c r="T2658" i="15"/>
  <c r="S2658" i="15"/>
  <c r="U2658" i="15" s="1"/>
  <c r="P2658" i="15"/>
  <c r="O2658" i="15"/>
  <c r="U2657" i="15"/>
  <c r="T2657" i="15"/>
  <c r="S2657" i="15"/>
  <c r="P2657" i="15"/>
  <c r="O2657" i="15"/>
  <c r="U2656" i="15"/>
  <c r="T2656" i="15"/>
  <c r="S2656" i="15"/>
  <c r="P2656" i="15"/>
  <c r="O2656" i="15"/>
  <c r="T2655" i="15"/>
  <c r="S2655" i="15"/>
  <c r="U2655" i="15" s="1"/>
  <c r="P2655" i="15"/>
  <c r="O2655" i="15"/>
  <c r="U2654" i="15"/>
  <c r="T2654" i="15"/>
  <c r="S2654" i="15"/>
  <c r="P2654" i="15"/>
  <c r="O2654" i="15"/>
  <c r="T2653" i="15"/>
  <c r="S2653" i="15"/>
  <c r="U2653" i="15" s="1"/>
  <c r="P2653" i="15"/>
  <c r="O2653" i="15"/>
  <c r="T2652" i="15"/>
  <c r="S2652" i="15"/>
  <c r="U2652" i="15" s="1"/>
  <c r="P2652" i="15"/>
  <c r="O2652" i="15"/>
  <c r="T2651" i="15"/>
  <c r="S2651" i="15"/>
  <c r="U2651" i="15" s="1"/>
  <c r="P2651" i="15"/>
  <c r="O2651" i="15"/>
  <c r="U2650" i="15"/>
  <c r="T2650" i="15"/>
  <c r="S2650" i="15"/>
  <c r="P2650" i="15"/>
  <c r="O2650" i="15"/>
  <c r="U2649" i="15"/>
  <c r="T2649" i="15"/>
  <c r="S2649" i="15"/>
  <c r="P2649" i="15"/>
  <c r="O2649" i="15"/>
  <c r="T2648" i="15"/>
  <c r="S2648" i="15"/>
  <c r="U2648" i="15" s="1"/>
  <c r="P2648" i="15"/>
  <c r="O2648" i="15"/>
  <c r="T2647" i="15"/>
  <c r="S2647" i="15"/>
  <c r="U2647" i="15" s="1"/>
  <c r="P2647" i="15"/>
  <c r="O2647" i="15"/>
  <c r="T2646" i="15"/>
  <c r="S2646" i="15"/>
  <c r="U2646" i="15" s="1"/>
  <c r="P2646" i="15"/>
  <c r="O2646" i="15"/>
  <c r="U2645" i="15"/>
  <c r="T2645" i="15"/>
  <c r="S2645" i="15"/>
  <c r="P2645" i="15"/>
  <c r="O2645" i="15"/>
  <c r="U2644" i="15"/>
  <c r="T2644" i="15"/>
  <c r="S2644" i="15"/>
  <c r="P2644" i="15"/>
  <c r="O2644" i="15"/>
  <c r="T2643" i="15"/>
  <c r="S2643" i="15"/>
  <c r="U2643" i="15" s="1"/>
  <c r="P2643" i="15"/>
  <c r="O2643" i="15"/>
  <c r="U2642" i="15"/>
  <c r="T2642" i="15"/>
  <c r="S2642" i="15"/>
  <c r="P2642" i="15"/>
  <c r="O2642" i="15"/>
  <c r="T2641" i="15"/>
  <c r="S2641" i="15"/>
  <c r="U2641" i="15" s="1"/>
  <c r="P2641" i="15"/>
  <c r="O2641" i="15"/>
  <c r="T2640" i="15"/>
  <c r="S2640" i="15"/>
  <c r="U2640" i="15" s="1"/>
  <c r="P2640" i="15"/>
  <c r="O2640" i="15"/>
  <c r="T2639" i="15"/>
  <c r="S2639" i="15"/>
  <c r="U2639" i="15" s="1"/>
  <c r="P2639" i="15"/>
  <c r="O2639" i="15"/>
  <c r="U2638" i="15"/>
  <c r="T2638" i="15"/>
  <c r="S2638" i="15"/>
  <c r="P2638" i="15"/>
  <c r="O2638" i="15"/>
  <c r="U2637" i="15"/>
  <c r="T2637" i="15"/>
  <c r="S2637" i="15"/>
  <c r="P2637" i="15"/>
  <c r="O2637" i="15"/>
  <c r="T2636" i="15"/>
  <c r="S2636" i="15"/>
  <c r="U2636" i="15" s="1"/>
  <c r="P2636" i="15"/>
  <c r="O2636" i="15"/>
  <c r="T2635" i="15"/>
  <c r="S2635" i="15"/>
  <c r="U2635" i="15" s="1"/>
  <c r="P2635" i="15"/>
  <c r="O2635" i="15"/>
  <c r="T2634" i="15"/>
  <c r="S2634" i="15"/>
  <c r="U2634" i="15" s="1"/>
  <c r="P2634" i="15"/>
  <c r="O2634" i="15"/>
  <c r="U2633" i="15"/>
  <c r="T2633" i="15"/>
  <c r="S2633" i="15"/>
  <c r="P2633" i="15"/>
  <c r="O2633" i="15"/>
  <c r="U2632" i="15"/>
  <c r="T2632" i="15"/>
  <c r="S2632" i="15"/>
  <c r="P2632" i="15"/>
  <c r="O2632" i="15"/>
  <c r="T2631" i="15"/>
  <c r="S2631" i="15"/>
  <c r="U2631" i="15" s="1"/>
  <c r="P2631" i="15"/>
  <c r="O2631" i="15"/>
  <c r="U2630" i="15"/>
  <c r="T2630" i="15"/>
  <c r="S2630" i="15"/>
  <c r="P2630" i="15"/>
  <c r="O2630" i="15"/>
  <c r="T2629" i="15"/>
  <c r="S2629" i="15"/>
  <c r="U2629" i="15" s="1"/>
  <c r="P2629" i="15"/>
  <c r="O2629" i="15"/>
  <c r="T2628" i="15"/>
  <c r="S2628" i="15"/>
  <c r="U2628" i="15" s="1"/>
  <c r="P2628" i="15"/>
  <c r="O2628" i="15"/>
  <c r="T2627" i="15"/>
  <c r="S2627" i="15"/>
  <c r="U2627" i="15" s="1"/>
  <c r="P2627" i="15"/>
  <c r="O2627" i="15"/>
  <c r="U2626" i="15"/>
  <c r="T2626" i="15"/>
  <c r="S2626" i="15"/>
  <c r="P2626" i="15"/>
  <c r="O2626" i="15"/>
  <c r="U2625" i="15"/>
  <c r="T2625" i="15"/>
  <c r="S2625" i="15"/>
  <c r="P2625" i="15"/>
  <c r="O2625" i="15"/>
  <c r="T2624" i="15"/>
  <c r="S2624" i="15"/>
  <c r="U2624" i="15" s="1"/>
  <c r="P2624" i="15"/>
  <c r="O2624" i="15"/>
  <c r="T2623" i="15"/>
  <c r="S2623" i="15"/>
  <c r="U2623" i="15" s="1"/>
  <c r="P2623" i="15"/>
  <c r="O2623" i="15"/>
  <c r="T2622" i="15"/>
  <c r="S2622" i="15"/>
  <c r="U2622" i="15" s="1"/>
  <c r="P2622" i="15"/>
  <c r="O2622" i="15"/>
  <c r="U2621" i="15"/>
  <c r="T2621" i="15"/>
  <c r="S2621" i="15"/>
  <c r="P2621" i="15"/>
  <c r="O2621" i="15"/>
  <c r="U2620" i="15"/>
  <c r="T2620" i="15"/>
  <c r="S2620" i="15"/>
  <c r="P2620" i="15"/>
  <c r="O2620" i="15"/>
  <c r="T2619" i="15"/>
  <c r="S2619" i="15"/>
  <c r="U2619" i="15" s="1"/>
  <c r="P2619" i="15"/>
  <c r="O2619" i="15"/>
  <c r="U2618" i="15"/>
  <c r="T2618" i="15"/>
  <c r="S2618" i="15"/>
  <c r="P2618" i="15"/>
  <c r="O2618" i="15"/>
  <c r="T2617" i="15"/>
  <c r="S2617" i="15"/>
  <c r="U2617" i="15" s="1"/>
  <c r="P2617" i="15"/>
  <c r="O2617" i="15"/>
  <c r="T2616" i="15"/>
  <c r="S2616" i="15"/>
  <c r="U2616" i="15" s="1"/>
  <c r="P2616" i="15"/>
  <c r="O2616" i="15"/>
  <c r="T2615" i="15"/>
  <c r="S2615" i="15"/>
  <c r="U2615" i="15" s="1"/>
  <c r="P2615" i="15"/>
  <c r="O2615" i="15"/>
  <c r="U2614" i="15"/>
  <c r="T2614" i="15"/>
  <c r="S2614" i="15"/>
  <c r="P2614" i="15"/>
  <c r="O2614" i="15"/>
  <c r="U2613" i="15"/>
  <c r="T2613" i="15"/>
  <c r="S2613" i="15"/>
  <c r="P2613" i="15"/>
  <c r="O2613" i="15"/>
  <c r="T2612" i="15"/>
  <c r="S2612" i="15"/>
  <c r="U2612" i="15" s="1"/>
  <c r="P2612" i="15"/>
  <c r="O2612" i="15"/>
  <c r="T2611" i="15"/>
  <c r="S2611" i="15"/>
  <c r="U2611" i="15" s="1"/>
  <c r="P2611" i="15"/>
  <c r="O2611" i="15"/>
  <c r="T2610" i="15"/>
  <c r="S2610" i="15"/>
  <c r="U2610" i="15" s="1"/>
  <c r="P2610" i="15"/>
  <c r="O2610" i="15"/>
  <c r="U2609" i="15"/>
  <c r="T2609" i="15"/>
  <c r="S2609" i="15"/>
  <c r="P2609" i="15"/>
  <c r="O2609" i="15"/>
  <c r="U2608" i="15"/>
  <c r="T2608" i="15"/>
  <c r="S2608" i="15"/>
  <c r="P2608" i="15"/>
  <c r="O2608" i="15"/>
  <c r="T2607" i="15"/>
  <c r="S2607" i="15"/>
  <c r="U2607" i="15" s="1"/>
  <c r="P2607" i="15"/>
  <c r="O2607" i="15"/>
  <c r="U2606" i="15"/>
  <c r="T2606" i="15"/>
  <c r="S2606" i="15"/>
  <c r="P2606" i="15"/>
  <c r="O2606" i="15"/>
  <c r="T2605" i="15"/>
  <c r="S2605" i="15"/>
  <c r="U2605" i="15" s="1"/>
  <c r="P2605" i="15"/>
  <c r="O2605" i="15"/>
  <c r="T2604" i="15"/>
  <c r="S2604" i="15"/>
  <c r="U2604" i="15" s="1"/>
  <c r="P2604" i="15"/>
  <c r="O2604" i="15"/>
  <c r="T2603" i="15"/>
  <c r="S2603" i="15"/>
  <c r="U2603" i="15" s="1"/>
  <c r="P2603" i="15"/>
  <c r="O2603" i="15"/>
  <c r="U2602" i="15"/>
  <c r="T2602" i="15"/>
  <c r="S2602" i="15"/>
  <c r="P2602" i="15"/>
  <c r="O2602" i="15"/>
  <c r="U2601" i="15"/>
  <c r="T2601" i="15"/>
  <c r="S2601" i="15"/>
  <c r="P2601" i="15"/>
  <c r="O2601" i="15"/>
  <c r="T2600" i="15"/>
  <c r="S2600" i="15"/>
  <c r="U2600" i="15" s="1"/>
  <c r="P2600" i="15"/>
  <c r="O2600" i="15"/>
  <c r="T2599" i="15"/>
  <c r="S2599" i="15"/>
  <c r="U2599" i="15" s="1"/>
  <c r="P2599" i="15"/>
  <c r="O2599" i="15"/>
  <c r="T2598" i="15"/>
  <c r="S2598" i="15"/>
  <c r="U2598" i="15" s="1"/>
  <c r="P2598" i="15"/>
  <c r="O2598" i="15"/>
  <c r="U2597" i="15"/>
  <c r="T2597" i="15"/>
  <c r="S2597" i="15"/>
  <c r="P2597" i="15"/>
  <c r="O2597" i="15"/>
  <c r="U2596" i="15"/>
  <c r="T2596" i="15"/>
  <c r="S2596" i="15"/>
  <c r="P2596" i="15"/>
  <c r="O2596" i="15"/>
  <c r="T2595" i="15"/>
  <c r="S2595" i="15"/>
  <c r="U2595" i="15" s="1"/>
  <c r="P2595" i="15"/>
  <c r="O2595" i="15"/>
  <c r="U2594" i="15"/>
  <c r="T2594" i="15"/>
  <c r="S2594" i="15"/>
  <c r="P2594" i="15"/>
  <c r="O2594" i="15"/>
  <c r="T2593" i="15"/>
  <c r="S2593" i="15"/>
  <c r="U2593" i="15" s="1"/>
  <c r="P2593" i="15"/>
  <c r="O2593" i="15"/>
  <c r="T2592" i="15"/>
  <c r="S2592" i="15"/>
  <c r="U2592" i="15" s="1"/>
  <c r="P2592" i="15"/>
  <c r="O2592" i="15"/>
  <c r="T2591" i="15"/>
  <c r="S2591" i="15"/>
  <c r="U2591" i="15" s="1"/>
  <c r="P2591" i="15"/>
  <c r="O2591" i="15"/>
  <c r="U2590" i="15"/>
  <c r="T2590" i="15"/>
  <c r="S2590" i="15"/>
  <c r="P2590" i="15"/>
  <c r="O2590" i="15"/>
  <c r="U2589" i="15"/>
  <c r="T2589" i="15"/>
  <c r="S2589" i="15"/>
  <c r="P2589" i="15"/>
  <c r="O2589" i="15"/>
  <c r="T2588" i="15"/>
  <c r="S2588" i="15"/>
  <c r="U2588" i="15" s="1"/>
  <c r="P2588" i="15"/>
  <c r="O2588" i="15"/>
  <c r="T2587" i="15"/>
  <c r="S2587" i="15"/>
  <c r="U2587" i="15" s="1"/>
  <c r="P2587" i="15"/>
  <c r="O2587" i="15"/>
  <c r="T2586" i="15"/>
  <c r="S2586" i="15"/>
  <c r="U2586" i="15" s="1"/>
  <c r="P2586" i="15"/>
  <c r="O2586" i="15"/>
  <c r="U2585" i="15"/>
  <c r="T2585" i="15"/>
  <c r="S2585" i="15"/>
  <c r="P2585" i="15"/>
  <c r="O2585" i="15"/>
  <c r="U2584" i="15"/>
  <c r="T2584" i="15"/>
  <c r="S2584" i="15"/>
  <c r="P2584" i="15"/>
  <c r="O2584" i="15"/>
  <c r="T2583" i="15"/>
  <c r="S2583" i="15"/>
  <c r="U2583" i="15" s="1"/>
  <c r="P2583" i="15"/>
  <c r="O2583" i="15"/>
  <c r="U2582" i="15"/>
  <c r="T2582" i="15"/>
  <c r="S2582" i="15"/>
  <c r="P2582" i="15"/>
  <c r="O2582" i="15"/>
  <c r="T2581" i="15"/>
  <c r="S2581" i="15"/>
  <c r="U2581" i="15" s="1"/>
  <c r="P2581" i="15"/>
  <c r="O2581" i="15"/>
  <c r="T2580" i="15"/>
  <c r="S2580" i="15"/>
  <c r="U2580" i="15" s="1"/>
  <c r="P2580" i="15"/>
  <c r="O2580" i="15"/>
  <c r="T2579" i="15"/>
  <c r="S2579" i="15"/>
  <c r="U2579" i="15" s="1"/>
  <c r="P2579" i="15"/>
  <c r="O2579" i="15"/>
  <c r="U2578" i="15"/>
  <c r="T2578" i="15"/>
  <c r="S2578" i="15"/>
  <c r="P2578" i="15"/>
  <c r="O2578" i="15"/>
  <c r="U2577" i="15"/>
  <c r="T2577" i="15"/>
  <c r="S2577" i="15"/>
  <c r="P2577" i="15"/>
  <c r="O2577" i="15"/>
  <c r="T2576" i="15"/>
  <c r="S2576" i="15"/>
  <c r="U2576" i="15" s="1"/>
  <c r="P2576" i="15"/>
  <c r="O2576" i="15"/>
  <c r="T2575" i="15"/>
  <c r="S2575" i="15"/>
  <c r="U2575" i="15" s="1"/>
  <c r="P2575" i="15"/>
  <c r="O2575" i="15"/>
  <c r="T2574" i="15"/>
  <c r="S2574" i="15"/>
  <c r="U2574" i="15" s="1"/>
  <c r="P2574" i="15"/>
  <c r="O2574" i="15"/>
  <c r="U2573" i="15"/>
  <c r="T2573" i="15"/>
  <c r="S2573" i="15"/>
  <c r="P2573" i="15"/>
  <c r="O2573" i="15"/>
  <c r="U2572" i="15"/>
  <c r="T2572" i="15"/>
  <c r="S2572" i="15"/>
  <c r="P2572" i="15"/>
  <c r="O2572" i="15"/>
  <c r="T2571" i="15"/>
  <c r="S2571" i="15"/>
  <c r="U2571" i="15" s="1"/>
  <c r="P2571" i="15"/>
  <c r="O2571" i="15"/>
  <c r="U2570" i="15"/>
  <c r="T2570" i="15"/>
  <c r="S2570" i="15"/>
  <c r="P2570" i="15"/>
  <c r="O2570" i="15"/>
  <c r="T2569" i="15"/>
  <c r="S2569" i="15"/>
  <c r="U2569" i="15" s="1"/>
  <c r="P2569" i="15"/>
  <c r="O2569" i="15"/>
  <c r="T2568" i="15"/>
  <c r="S2568" i="15"/>
  <c r="U2568" i="15" s="1"/>
  <c r="P2568" i="15"/>
  <c r="O2568" i="15"/>
  <c r="T2567" i="15"/>
  <c r="S2567" i="15"/>
  <c r="U2567" i="15" s="1"/>
  <c r="P2567" i="15"/>
  <c r="O2567" i="15"/>
  <c r="U2566" i="15"/>
  <c r="T2566" i="15"/>
  <c r="S2566" i="15"/>
  <c r="P2566" i="15"/>
  <c r="O2566" i="15"/>
  <c r="U2565" i="15"/>
  <c r="T2565" i="15"/>
  <c r="S2565" i="15"/>
  <c r="P2565" i="15"/>
  <c r="O2565" i="15"/>
  <c r="T2564" i="15"/>
  <c r="S2564" i="15"/>
  <c r="U2564" i="15" s="1"/>
  <c r="P2564" i="15"/>
  <c r="O2564" i="15"/>
  <c r="T2563" i="15"/>
  <c r="S2563" i="15"/>
  <c r="U2563" i="15" s="1"/>
  <c r="P2563" i="15"/>
  <c r="O2563" i="15"/>
  <c r="T2562" i="15"/>
  <c r="S2562" i="15"/>
  <c r="U2562" i="15" s="1"/>
  <c r="P2562" i="15"/>
  <c r="O2562" i="15"/>
  <c r="U2561" i="15"/>
  <c r="T2561" i="15"/>
  <c r="S2561" i="15"/>
  <c r="P2561" i="15"/>
  <c r="O2561" i="15"/>
  <c r="U2560" i="15"/>
  <c r="T2560" i="15"/>
  <c r="S2560" i="15"/>
  <c r="P2560" i="15"/>
  <c r="O2560" i="15"/>
  <c r="T2559" i="15"/>
  <c r="S2559" i="15"/>
  <c r="U2559" i="15" s="1"/>
  <c r="P2559" i="15"/>
  <c r="O2559" i="15"/>
  <c r="U2558" i="15"/>
  <c r="T2558" i="15"/>
  <c r="S2558" i="15"/>
  <c r="P2558" i="15"/>
  <c r="O2558" i="15"/>
  <c r="T2557" i="15"/>
  <c r="S2557" i="15"/>
  <c r="U2557" i="15" s="1"/>
  <c r="P2557" i="15"/>
  <c r="O2557" i="15"/>
  <c r="T2556" i="15"/>
  <c r="S2556" i="15"/>
  <c r="U2556" i="15" s="1"/>
  <c r="P2556" i="15"/>
  <c r="O2556" i="15"/>
  <c r="T2555" i="15"/>
  <c r="S2555" i="15"/>
  <c r="U2555" i="15" s="1"/>
  <c r="P2555" i="15"/>
  <c r="O2555" i="15"/>
  <c r="U2554" i="15"/>
  <c r="T2554" i="15"/>
  <c r="S2554" i="15"/>
  <c r="P2554" i="15"/>
  <c r="O2554" i="15"/>
  <c r="U2553" i="15"/>
  <c r="T2553" i="15"/>
  <c r="S2553" i="15"/>
  <c r="P2553" i="15"/>
  <c r="O2553" i="15"/>
  <c r="T2552" i="15"/>
  <c r="S2552" i="15"/>
  <c r="U2552" i="15" s="1"/>
  <c r="P2552" i="15"/>
  <c r="O2552" i="15"/>
  <c r="T2551" i="15"/>
  <c r="S2551" i="15"/>
  <c r="U2551" i="15" s="1"/>
  <c r="P2551" i="15"/>
  <c r="O2551" i="15"/>
  <c r="T2550" i="15"/>
  <c r="S2550" i="15"/>
  <c r="U2550" i="15" s="1"/>
  <c r="P2550" i="15"/>
  <c r="O2550" i="15"/>
  <c r="U2549" i="15"/>
  <c r="T2549" i="15"/>
  <c r="S2549" i="15"/>
  <c r="P2549" i="15"/>
  <c r="O2549" i="15"/>
  <c r="U2548" i="15"/>
  <c r="T2548" i="15"/>
  <c r="S2548" i="15"/>
  <c r="P2548" i="15"/>
  <c r="O2548" i="15"/>
  <c r="T2547" i="15"/>
  <c r="S2547" i="15"/>
  <c r="U2547" i="15" s="1"/>
  <c r="P2547" i="15"/>
  <c r="O2547" i="15"/>
  <c r="U2546" i="15"/>
  <c r="T2546" i="15"/>
  <c r="S2546" i="15"/>
  <c r="P2546" i="15"/>
  <c r="O2546" i="15"/>
  <c r="T2545" i="15"/>
  <c r="S2545" i="15"/>
  <c r="U2545" i="15" s="1"/>
  <c r="P2545" i="15"/>
  <c r="O2545" i="15"/>
  <c r="T2544" i="15"/>
  <c r="S2544" i="15"/>
  <c r="U2544" i="15" s="1"/>
  <c r="P2544" i="15"/>
  <c r="O2544" i="15"/>
  <c r="T2543" i="15"/>
  <c r="S2543" i="15"/>
  <c r="U2543" i="15" s="1"/>
  <c r="P2543" i="15"/>
  <c r="O2543" i="15"/>
  <c r="U2542" i="15"/>
  <c r="T2542" i="15"/>
  <c r="S2542" i="15"/>
  <c r="P2542" i="15"/>
  <c r="O2542" i="15"/>
  <c r="U2541" i="15"/>
  <c r="T2541" i="15"/>
  <c r="S2541" i="15"/>
  <c r="P2541" i="15"/>
  <c r="O2541" i="15"/>
  <c r="T2540" i="15"/>
  <c r="S2540" i="15"/>
  <c r="U2540" i="15" s="1"/>
  <c r="P2540" i="15"/>
  <c r="O2540" i="15"/>
  <c r="T2539" i="15"/>
  <c r="S2539" i="15"/>
  <c r="U2539" i="15" s="1"/>
  <c r="P2539" i="15"/>
  <c r="O2539" i="15"/>
  <c r="T2538" i="15"/>
  <c r="S2538" i="15"/>
  <c r="U2538" i="15" s="1"/>
  <c r="P2538" i="15"/>
  <c r="O2538" i="15"/>
  <c r="U2537" i="15"/>
  <c r="T2537" i="15"/>
  <c r="S2537" i="15"/>
  <c r="P2537" i="15"/>
  <c r="O2537" i="15"/>
  <c r="U2536" i="15"/>
  <c r="T2536" i="15"/>
  <c r="S2536" i="15"/>
  <c r="P2536" i="15"/>
  <c r="O2536" i="15"/>
  <c r="T2535" i="15"/>
  <c r="S2535" i="15"/>
  <c r="U2535" i="15" s="1"/>
  <c r="P2535" i="15"/>
  <c r="O2535" i="15"/>
  <c r="U2534" i="15"/>
  <c r="T2534" i="15"/>
  <c r="S2534" i="15"/>
  <c r="P2534" i="15"/>
  <c r="O2534" i="15"/>
  <c r="T2533" i="15"/>
  <c r="S2533" i="15"/>
  <c r="U2533" i="15" s="1"/>
  <c r="P2533" i="15"/>
  <c r="O2533" i="15"/>
  <c r="T2532" i="15"/>
  <c r="S2532" i="15"/>
  <c r="U2532" i="15" s="1"/>
  <c r="P2532" i="15"/>
  <c r="O2532" i="15"/>
  <c r="T2531" i="15"/>
  <c r="S2531" i="15"/>
  <c r="U2531" i="15" s="1"/>
  <c r="P2531" i="15"/>
  <c r="O2531" i="15"/>
  <c r="U2530" i="15"/>
  <c r="T2530" i="15"/>
  <c r="S2530" i="15"/>
  <c r="P2530" i="15"/>
  <c r="O2530" i="15"/>
  <c r="U2529" i="15"/>
  <c r="T2529" i="15"/>
  <c r="S2529" i="15"/>
  <c r="P2529" i="15"/>
  <c r="O2529" i="15"/>
  <c r="T2528" i="15"/>
  <c r="S2528" i="15"/>
  <c r="U2528" i="15" s="1"/>
  <c r="P2528" i="15"/>
  <c r="O2528" i="15"/>
  <c r="T2527" i="15"/>
  <c r="S2527" i="15"/>
  <c r="U2527" i="15" s="1"/>
  <c r="P2527" i="15"/>
  <c r="O2527" i="15"/>
  <c r="T2526" i="15"/>
  <c r="S2526" i="15"/>
  <c r="U2526" i="15" s="1"/>
  <c r="P2526" i="15"/>
  <c r="O2526" i="15"/>
  <c r="U2525" i="15"/>
  <c r="T2525" i="15"/>
  <c r="S2525" i="15"/>
  <c r="P2525" i="15"/>
  <c r="O2525" i="15"/>
  <c r="U2524" i="15"/>
  <c r="T2524" i="15"/>
  <c r="S2524" i="15"/>
  <c r="P2524" i="15"/>
  <c r="O2524" i="15"/>
  <c r="T2523" i="15"/>
  <c r="S2523" i="15"/>
  <c r="U2523" i="15" s="1"/>
  <c r="P2523" i="15"/>
  <c r="O2523" i="15"/>
  <c r="U2522" i="15"/>
  <c r="T2522" i="15"/>
  <c r="S2522" i="15"/>
  <c r="P2522" i="15"/>
  <c r="O2522" i="15"/>
  <c r="T2521" i="15"/>
  <c r="S2521" i="15"/>
  <c r="U2521" i="15" s="1"/>
  <c r="P2521" i="15"/>
  <c r="O2521" i="15"/>
  <c r="T2520" i="15"/>
  <c r="S2520" i="15"/>
  <c r="U2520" i="15" s="1"/>
  <c r="P2520" i="15"/>
  <c r="O2520" i="15"/>
  <c r="T2519" i="15"/>
  <c r="S2519" i="15"/>
  <c r="U2519" i="15" s="1"/>
  <c r="P2519" i="15"/>
  <c r="O2519" i="15"/>
  <c r="U2518" i="15"/>
  <c r="T2518" i="15"/>
  <c r="S2518" i="15"/>
  <c r="P2518" i="15"/>
  <c r="O2518" i="15"/>
  <c r="U2517" i="15"/>
  <c r="T2517" i="15"/>
  <c r="S2517" i="15"/>
  <c r="P2517" i="15"/>
  <c r="O2517" i="15"/>
  <c r="T2516" i="15"/>
  <c r="S2516" i="15"/>
  <c r="U2516" i="15" s="1"/>
  <c r="P2516" i="15"/>
  <c r="O2516" i="15"/>
  <c r="T2515" i="15"/>
  <c r="S2515" i="15"/>
  <c r="U2515" i="15" s="1"/>
  <c r="P2515" i="15"/>
  <c r="O2515" i="15"/>
  <c r="T2514" i="15"/>
  <c r="S2514" i="15"/>
  <c r="U2514" i="15" s="1"/>
  <c r="P2514" i="15"/>
  <c r="O2514" i="15"/>
  <c r="U2513" i="15"/>
  <c r="T2513" i="15"/>
  <c r="S2513" i="15"/>
  <c r="P2513" i="15"/>
  <c r="O2513" i="15"/>
  <c r="U2512" i="15"/>
  <c r="T2512" i="15"/>
  <c r="S2512" i="15"/>
  <c r="P2512" i="15"/>
  <c r="O2512" i="15"/>
  <c r="T2511" i="15"/>
  <c r="S2511" i="15"/>
  <c r="U2511" i="15" s="1"/>
  <c r="P2511" i="15"/>
  <c r="O2511" i="15"/>
  <c r="U2510" i="15"/>
  <c r="T2510" i="15"/>
  <c r="S2510" i="15"/>
  <c r="P2510" i="15"/>
  <c r="O2510" i="15"/>
  <c r="T2509" i="15"/>
  <c r="S2509" i="15"/>
  <c r="U2509" i="15" s="1"/>
  <c r="P2509" i="15"/>
  <c r="O2509" i="15"/>
  <c r="T2508" i="15"/>
  <c r="S2508" i="15"/>
  <c r="U2508" i="15" s="1"/>
  <c r="P2508" i="15"/>
  <c r="O2508" i="15"/>
  <c r="T2507" i="15"/>
  <c r="S2507" i="15"/>
  <c r="U2507" i="15" s="1"/>
  <c r="P2507" i="15"/>
  <c r="O2507" i="15"/>
  <c r="U2506" i="15"/>
  <c r="T2506" i="15"/>
  <c r="S2506" i="15"/>
  <c r="P2506" i="15"/>
  <c r="O2506" i="15"/>
  <c r="U2505" i="15"/>
  <c r="T2505" i="15"/>
  <c r="S2505" i="15"/>
  <c r="P2505" i="15"/>
  <c r="O2505" i="15"/>
  <c r="T2504" i="15"/>
  <c r="S2504" i="15"/>
  <c r="U2504" i="15" s="1"/>
  <c r="P2504" i="15"/>
  <c r="O2504" i="15"/>
  <c r="T2503" i="15"/>
  <c r="S2503" i="15"/>
  <c r="U2503" i="15" s="1"/>
  <c r="P2503" i="15"/>
  <c r="O2503" i="15"/>
  <c r="T2502" i="15"/>
  <c r="S2502" i="15"/>
  <c r="U2502" i="15" s="1"/>
  <c r="P2502" i="15"/>
  <c r="O2502" i="15"/>
  <c r="U2501" i="15"/>
  <c r="T2501" i="15"/>
  <c r="S2501" i="15"/>
  <c r="P2501" i="15"/>
  <c r="O2501" i="15"/>
  <c r="U2500" i="15"/>
  <c r="T2500" i="15"/>
  <c r="S2500" i="15"/>
  <c r="P2500" i="15"/>
  <c r="O2500" i="15"/>
  <c r="T2499" i="15"/>
  <c r="S2499" i="15"/>
  <c r="U2499" i="15" s="1"/>
  <c r="P2499" i="15"/>
  <c r="O2499" i="15"/>
  <c r="U2498" i="15"/>
  <c r="T2498" i="15"/>
  <c r="S2498" i="15"/>
  <c r="P2498" i="15"/>
  <c r="O2498" i="15"/>
  <c r="T2497" i="15"/>
  <c r="S2497" i="15"/>
  <c r="U2497" i="15" s="1"/>
  <c r="P2497" i="15"/>
  <c r="O2497" i="15"/>
  <c r="T2496" i="15"/>
  <c r="S2496" i="15"/>
  <c r="U2496" i="15" s="1"/>
  <c r="P2496" i="15"/>
  <c r="O2496" i="15"/>
  <c r="T2495" i="15"/>
  <c r="S2495" i="15"/>
  <c r="U2495" i="15" s="1"/>
  <c r="P2495" i="15"/>
  <c r="O2495" i="15"/>
  <c r="U2494" i="15"/>
  <c r="T2494" i="15"/>
  <c r="S2494" i="15"/>
  <c r="P2494" i="15"/>
  <c r="O2494" i="15"/>
  <c r="U2493" i="15"/>
  <c r="T2493" i="15"/>
  <c r="S2493" i="15"/>
  <c r="P2493" i="15"/>
  <c r="O2493" i="15"/>
  <c r="T2492" i="15"/>
  <c r="S2492" i="15"/>
  <c r="U2492" i="15" s="1"/>
  <c r="P2492" i="15"/>
  <c r="O2492" i="15"/>
  <c r="T2491" i="15"/>
  <c r="S2491" i="15"/>
  <c r="U2491" i="15" s="1"/>
  <c r="P2491" i="15"/>
  <c r="O2491" i="15"/>
  <c r="T2490" i="15"/>
  <c r="S2490" i="15"/>
  <c r="U2490" i="15" s="1"/>
  <c r="P2490" i="15"/>
  <c r="O2490" i="15"/>
  <c r="U2489" i="15"/>
  <c r="T2489" i="15"/>
  <c r="S2489" i="15"/>
  <c r="P2489" i="15"/>
  <c r="O2489" i="15"/>
  <c r="U2488" i="15"/>
  <c r="T2488" i="15"/>
  <c r="S2488" i="15"/>
  <c r="P2488" i="15"/>
  <c r="O2488" i="15"/>
  <c r="T2487" i="15"/>
  <c r="S2487" i="15"/>
  <c r="U2487" i="15" s="1"/>
  <c r="P2487" i="15"/>
  <c r="O2487" i="15"/>
  <c r="U2486" i="15"/>
  <c r="T2486" i="15"/>
  <c r="S2486" i="15"/>
  <c r="P2486" i="15"/>
  <c r="O2486" i="15"/>
  <c r="T2485" i="15"/>
  <c r="S2485" i="15"/>
  <c r="U2485" i="15" s="1"/>
  <c r="P2485" i="15"/>
  <c r="O2485" i="15"/>
  <c r="T2484" i="15"/>
  <c r="S2484" i="15"/>
  <c r="U2484" i="15" s="1"/>
  <c r="P2484" i="15"/>
  <c r="O2484" i="15"/>
  <c r="T2483" i="15"/>
  <c r="S2483" i="15"/>
  <c r="U2483" i="15" s="1"/>
  <c r="P2483" i="15"/>
  <c r="O2483" i="15"/>
  <c r="U2482" i="15"/>
  <c r="T2482" i="15"/>
  <c r="S2482" i="15"/>
  <c r="P2482" i="15"/>
  <c r="O2482" i="15"/>
  <c r="U2481" i="15"/>
  <c r="T2481" i="15"/>
  <c r="S2481" i="15"/>
  <c r="P2481" i="15"/>
  <c r="O2481" i="15"/>
  <c r="T2480" i="15"/>
  <c r="S2480" i="15"/>
  <c r="U2480" i="15" s="1"/>
  <c r="P2480" i="15"/>
  <c r="O2480" i="15"/>
  <c r="T2479" i="15"/>
  <c r="S2479" i="15"/>
  <c r="U2479" i="15" s="1"/>
  <c r="P2479" i="15"/>
  <c r="O2479" i="15"/>
  <c r="T2478" i="15"/>
  <c r="S2478" i="15"/>
  <c r="U2478" i="15" s="1"/>
  <c r="P2478" i="15"/>
  <c r="O2478" i="15"/>
  <c r="U2477" i="15"/>
  <c r="T2477" i="15"/>
  <c r="S2477" i="15"/>
  <c r="P2477" i="15"/>
  <c r="O2477" i="15"/>
  <c r="U2476" i="15"/>
  <c r="T2476" i="15"/>
  <c r="S2476" i="15"/>
  <c r="P2476" i="15"/>
  <c r="O2476" i="15"/>
  <c r="T2475" i="15"/>
  <c r="S2475" i="15"/>
  <c r="U2475" i="15" s="1"/>
  <c r="P2475" i="15"/>
  <c r="O2475" i="15"/>
  <c r="U2474" i="15"/>
  <c r="T2474" i="15"/>
  <c r="S2474" i="15"/>
  <c r="P2474" i="15"/>
  <c r="O2474" i="15"/>
  <c r="T2473" i="15"/>
  <c r="S2473" i="15"/>
  <c r="U2473" i="15" s="1"/>
  <c r="P2473" i="15"/>
  <c r="O2473" i="15"/>
  <c r="T2472" i="15"/>
  <c r="S2472" i="15"/>
  <c r="U2472" i="15" s="1"/>
  <c r="P2472" i="15"/>
  <c r="O2472" i="15"/>
  <c r="T2471" i="15"/>
  <c r="S2471" i="15"/>
  <c r="U2471" i="15" s="1"/>
  <c r="P2471" i="15"/>
  <c r="O2471" i="15"/>
  <c r="U2470" i="15"/>
  <c r="T2470" i="15"/>
  <c r="S2470" i="15"/>
  <c r="P2470" i="15"/>
  <c r="O2470" i="15"/>
  <c r="U2469" i="15"/>
  <c r="T2469" i="15"/>
  <c r="S2469" i="15"/>
  <c r="P2469" i="15"/>
  <c r="O2469" i="15"/>
  <c r="T2468" i="15"/>
  <c r="S2468" i="15"/>
  <c r="U2468" i="15" s="1"/>
  <c r="P2468" i="15"/>
  <c r="O2468" i="15"/>
  <c r="T2467" i="15"/>
  <c r="S2467" i="15"/>
  <c r="U2467" i="15" s="1"/>
  <c r="P2467" i="15"/>
  <c r="O2467" i="15"/>
  <c r="T2466" i="15"/>
  <c r="S2466" i="15"/>
  <c r="U2466" i="15" s="1"/>
  <c r="P2466" i="15"/>
  <c r="O2466" i="15"/>
  <c r="U2465" i="15"/>
  <c r="T2465" i="15"/>
  <c r="S2465" i="15"/>
  <c r="P2465" i="15"/>
  <c r="O2465" i="15"/>
  <c r="U2464" i="15"/>
  <c r="T2464" i="15"/>
  <c r="S2464" i="15"/>
  <c r="P2464" i="15"/>
  <c r="O2464" i="15"/>
  <c r="T2463" i="15"/>
  <c r="S2463" i="15"/>
  <c r="U2463" i="15" s="1"/>
  <c r="P2463" i="15"/>
  <c r="O2463" i="15"/>
  <c r="U2462" i="15"/>
  <c r="T2462" i="15"/>
  <c r="S2462" i="15"/>
  <c r="P2462" i="15"/>
  <c r="O2462" i="15"/>
  <c r="T2461" i="15"/>
  <c r="S2461" i="15"/>
  <c r="U2461" i="15" s="1"/>
  <c r="P2461" i="15"/>
  <c r="O2461" i="15"/>
  <c r="T2460" i="15"/>
  <c r="S2460" i="15"/>
  <c r="U2460" i="15" s="1"/>
  <c r="P2460" i="15"/>
  <c r="O2460" i="15"/>
  <c r="T2459" i="15"/>
  <c r="S2459" i="15"/>
  <c r="U2459" i="15" s="1"/>
  <c r="P2459" i="15"/>
  <c r="O2459" i="15"/>
  <c r="U2458" i="15"/>
  <c r="T2458" i="15"/>
  <c r="S2458" i="15"/>
  <c r="P2458" i="15"/>
  <c r="O2458" i="15"/>
  <c r="U2457" i="15"/>
  <c r="T2457" i="15"/>
  <c r="S2457" i="15"/>
  <c r="P2457" i="15"/>
  <c r="O2457" i="15"/>
  <c r="T2456" i="15"/>
  <c r="S2456" i="15"/>
  <c r="U2456" i="15" s="1"/>
  <c r="P2456" i="15"/>
  <c r="O2456" i="15"/>
  <c r="T2455" i="15"/>
  <c r="S2455" i="15"/>
  <c r="U2455" i="15" s="1"/>
  <c r="P2455" i="15"/>
  <c r="O2455" i="15"/>
  <c r="T2454" i="15"/>
  <c r="S2454" i="15"/>
  <c r="U2454" i="15" s="1"/>
  <c r="P2454" i="15"/>
  <c r="O2454" i="15"/>
  <c r="U2453" i="15"/>
  <c r="T2453" i="15"/>
  <c r="S2453" i="15"/>
  <c r="P2453" i="15"/>
  <c r="O2453" i="15"/>
  <c r="U2452" i="15"/>
  <c r="T2452" i="15"/>
  <c r="S2452" i="15"/>
  <c r="P2452" i="15"/>
  <c r="O2452" i="15"/>
  <c r="T2451" i="15"/>
  <c r="S2451" i="15"/>
  <c r="U2451" i="15" s="1"/>
  <c r="P2451" i="15"/>
  <c r="O2451" i="15"/>
  <c r="U2450" i="15"/>
  <c r="T2450" i="15"/>
  <c r="S2450" i="15"/>
  <c r="P2450" i="15"/>
  <c r="O2450" i="15"/>
  <c r="T2449" i="15"/>
  <c r="S2449" i="15"/>
  <c r="U2449" i="15" s="1"/>
  <c r="P2449" i="15"/>
  <c r="O2449" i="15"/>
  <c r="T2448" i="15"/>
  <c r="S2448" i="15"/>
  <c r="U2448" i="15" s="1"/>
  <c r="P2448" i="15"/>
  <c r="O2448" i="15"/>
  <c r="T2447" i="15"/>
  <c r="S2447" i="15"/>
  <c r="U2447" i="15" s="1"/>
  <c r="P2447" i="15"/>
  <c r="O2447" i="15"/>
  <c r="U2446" i="15"/>
  <c r="T2446" i="15"/>
  <c r="S2446" i="15"/>
  <c r="P2446" i="15"/>
  <c r="O2446" i="15"/>
  <c r="U2445" i="15"/>
  <c r="T2445" i="15"/>
  <c r="S2445" i="15"/>
  <c r="P2445" i="15"/>
  <c r="O2445" i="15"/>
  <c r="T2444" i="15"/>
  <c r="S2444" i="15"/>
  <c r="U2444" i="15" s="1"/>
  <c r="P2444" i="15"/>
  <c r="O2444" i="15"/>
  <c r="T2443" i="15"/>
  <c r="S2443" i="15"/>
  <c r="U2443" i="15" s="1"/>
  <c r="P2443" i="15"/>
  <c r="O2443" i="15"/>
  <c r="T2442" i="15"/>
  <c r="S2442" i="15"/>
  <c r="U2442" i="15" s="1"/>
  <c r="P2442" i="15"/>
  <c r="O2442" i="15"/>
  <c r="U2441" i="15"/>
  <c r="T2441" i="15"/>
  <c r="S2441" i="15"/>
  <c r="P2441" i="15"/>
  <c r="O2441" i="15"/>
  <c r="U2440" i="15"/>
  <c r="T2440" i="15"/>
  <c r="S2440" i="15"/>
  <c r="P2440" i="15"/>
  <c r="O2440" i="15"/>
  <c r="T2439" i="15"/>
  <c r="S2439" i="15"/>
  <c r="U2439" i="15" s="1"/>
  <c r="P2439" i="15"/>
  <c r="O2439" i="15"/>
  <c r="U2438" i="15"/>
  <c r="T2438" i="15"/>
  <c r="S2438" i="15"/>
  <c r="P2438" i="15"/>
  <c r="O2438" i="15"/>
  <c r="T2437" i="15"/>
  <c r="S2437" i="15"/>
  <c r="U2437" i="15" s="1"/>
  <c r="P2437" i="15"/>
  <c r="O2437" i="15"/>
  <c r="T2436" i="15"/>
  <c r="S2436" i="15"/>
  <c r="U2436" i="15" s="1"/>
  <c r="P2436" i="15"/>
  <c r="O2436" i="15"/>
  <c r="T2435" i="15"/>
  <c r="S2435" i="15"/>
  <c r="U2435" i="15" s="1"/>
  <c r="P2435" i="15"/>
  <c r="O2435" i="15"/>
  <c r="U2434" i="15"/>
  <c r="T2434" i="15"/>
  <c r="S2434" i="15"/>
  <c r="P2434" i="15"/>
  <c r="O2434" i="15"/>
  <c r="U2433" i="15"/>
  <c r="T2433" i="15"/>
  <c r="S2433" i="15"/>
  <c r="P2433" i="15"/>
  <c r="O2433" i="15"/>
  <c r="T2432" i="15"/>
  <c r="S2432" i="15"/>
  <c r="U2432" i="15" s="1"/>
  <c r="P2432" i="15"/>
  <c r="O2432" i="15"/>
  <c r="T2431" i="15"/>
  <c r="S2431" i="15"/>
  <c r="U2431" i="15" s="1"/>
  <c r="P2431" i="15"/>
  <c r="O2431" i="15"/>
  <c r="T2430" i="15"/>
  <c r="S2430" i="15"/>
  <c r="U2430" i="15" s="1"/>
  <c r="P2430" i="15"/>
  <c r="O2430" i="15"/>
  <c r="U2429" i="15"/>
  <c r="T2429" i="15"/>
  <c r="S2429" i="15"/>
  <c r="P2429" i="15"/>
  <c r="O2429" i="15"/>
  <c r="U2428" i="15"/>
  <c r="T2428" i="15"/>
  <c r="S2428" i="15"/>
  <c r="P2428" i="15"/>
  <c r="O2428" i="15"/>
  <c r="T2427" i="15"/>
  <c r="S2427" i="15"/>
  <c r="U2427" i="15" s="1"/>
  <c r="P2427" i="15"/>
  <c r="O2427" i="15"/>
  <c r="U2426" i="15"/>
  <c r="T2426" i="15"/>
  <c r="S2426" i="15"/>
  <c r="P2426" i="15"/>
  <c r="O2426" i="15"/>
  <c r="T2425" i="15"/>
  <c r="S2425" i="15"/>
  <c r="U2425" i="15" s="1"/>
  <c r="P2425" i="15"/>
  <c r="O2425" i="15"/>
  <c r="T2424" i="15"/>
  <c r="S2424" i="15"/>
  <c r="U2424" i="15" s="1"/>
  <c r="P2424" i="15"/>
  <c r="O2424" i="15"/>
  <c r="T2423" i="15"/>
  <c r="S2423" i="15"/>
  <c r="U2423" i="15" s="1"/>
  <c r="P2423" i="15"/>
  <c r="O2423" i="15"/>
  <c r="U2422" i="15"/>
  <c r="T2422" i="15"/>
  <c r="S2422" i="15"/>
  <c r="P2422" i="15"/>
  <c r="O2422" i="15"/>
  <c r="U2421" i="15"/>
  <c r="T2421" i="15"/>
  <c r="S2421" i="15"/>
  <c r="P2421" i="15"/>
  <c r="O2421" i="15"/>
  <c r="T2420" i="15"/>
  <c r="S2420" i="15"/>
  <c r="U2420" i="15" s="1"/>
  <c r="P2420" i="15"/>
  <c r="O2420" i="15"/>
  <c r="T2419" i="15"/>
  <c r="S2419" i="15"/>
  <c r="U2419" i="15" s="1"/>
  <c r="P2419" i="15"/>
  <c r="O2419" i="15"/>
  <c r="T2418" i="15"/>
  <c r="S2418" i="15"/>
  <c r="U2418" i="15" s="1"/>
  <c r="P2418" i="15"/>
  <c r="O2418" i="15"/>
  <c r="U2417" i="15"/>
  <c r="T2417" i="15"/>
  <c r="S2417" i="15"/>
  <c r="P2417" i="15"/>
  <c r="O2417" i="15"/>
  <c r="U2416" i="15"/>
  <c r="T2416" i="15"/>
  <c r="S2416" i="15"/>
  <c r="P2416" i="15"/>
  <c r="O2416" i="15"/>
  <c r="T2415" i="15"/>
  <c r="S2415" i="15"/>
  <c r="U2415" i="15" s="1"/>
  <c r="P2415" i="15"/>
  <c r="O2415" i="15"/>
  <c r="U2414" i="15"/>
  <c r="T2414" i="15"/>
  <c r="S2414" i="15"/>
  <c r="P2414" i="15"/>
  <c r="O2414" i="15"/>
  <c r="T2413" i="15"/>
  <c r="S2413" i="15"/>
  <c r="U2413" i="15" s="1"/>
  <c r="P2413" i="15"/>
  <c r="O2413" i="15"/>
  <c r="T2412" i="15"/>
  <c r="S2412" i="15"/>
  <c r="U2412" i="15" s="1"/>
  <c r="P2412" i="15"/>
  <c r="O2412" i="15"/>
  <c r="T2411" i="15"/>
  <c r="S2411" i="15"/>
  <c r="U2411" i="15" s="1"/>
  <c r="P2411" i="15"/>
  <c r="O2411" i="15"/>
  <c r="U2410" i="15"/>
  <c r="T2410" i="15"/>
  <c r="S2410" i="15"/>
  <c r="P2410" i="15"/>
  <c r="O2410" i="15"/>
  <c r="U2409" i="15"/>
  <c r="T2409" i="15"/>
  <c r="S2409" i="15"/>
  <c r="P2409" i="15"/>
  <c r="O2409" i="15"/>
  <c r="T2408" i="15"/>
  <c r="S2408" i="15"/>
  <c r="U2408" i="15" s="1"/>
  <c r="P2408" i="15"/>
  <c r="O2408" i="15"/>
  <c r="T2407" i="15"/>
  <c r="S2407" i="15"/>
  <c r="U2407" i="15" s="1"/>
  <c r="P2407" i="15"/>
  <c r="O2407" i="15"/>
  <c r="T2406" i="15"/>
  <c r="S2406" i="15"/>
  <c r="U2406" i="15" s="1"/>
  <c r="P2406" i="15"/>
  <c r="O2406" i="15"/>
  <c r="U2405" i="15"/>
  <c r="T2405" i="15"/>
  <c r="S2405" i="15"/>
  <c r="P2405" i="15"/>
  <c r="O2405" i="15"/>
  <c r="U2404" i="15"/>
  <c r="T2404" i="15"/>
  <c r="S2404" i="15"/>
  <c r="P2404" i="15"/>
  <c r="O2404" i="15"/>
  <c r="T2403" i="15"/>
  <c r="S2403" i="15"/>
  <c r="U2403" i="15" s="1"/>
  <c r="P2403" i="15"/>
  <c r="O2403" i="15"/>
  <c r="U2402" i="15"/>
  <c r="T2402" i="15"/>
  <c r="S2402" i="15"/>
  <c r="P2402" i="15"/>
  <c r="O2402" i="15"/>
  <c r="T2401" i="15"/>
  <c r="S2401" i="15"/>
  <c r="U2401" i="15" s="1"/>
  <c r="P2401" i="15"/>
  <c r="O2401" i="15"/>
  <c r="T2400" i="15"/>
  <c r="S2400" i="15"/>
  <c r="U2400" i="15" s="1"/>
  <c r="P2400" i="15"/>
  <c r="O2400" i="15"/>
  <c r="T2399" i="15"/>
  <c r="S2399" i="15"/>
  <c r="U2399" i="15" s="1"/>
  <c r="P2399" i="15"/>
  <c r="O2399" i="15"/>
  <c r="U2398" i="15"/>
  <c r="T2398" i="15"/>
  <c r="S2398" i="15"/>
  <c r="P2398" i="15"/>
  <c r="O2398" i="15"/>
  <c r="U2397" i="15"/>
  <c r="T2397" i="15"/>
  <c r="S2397" i="15"/>
  <c r="P2397" i="15"/>
  <c r="O2397" i="15"/>
  <c r="T2396" i="15"/>
  <c r="S2396" i="15"/>
  <c r="U2396" i="15" s="1"/>
  <c r="P2396" i="15"/>
  <c r="O2396" i="15"/>
  <c r="T2395" i="15"/>
  <c r="S2395" i="15"/>
  <c r="U2395" i="15" s="1"/>
  <c r="P2395" i="15"/>
  <c r="O2395" i="15"/>
  <c r="T2394" i="15"/>
  <c r="S2394" i="15"/>
  <c r="U2394" i="15" s="1"/>
  <c r="P2394" i="15"/>
  <c r="O2394" i="15"/>
  <c r="U2393" i="15"/>
  <c r="T2393" i="15"/>
  <c r="S2393" i="15"/>
  <c r="P2393" i="15"/>
  <c r="O2393" i="15"/>
  <c r="U2392" i="15"/>
  <c r="T2392" i="15"/>
  <c r="S2392" i="15"/>
  <c r="P2392" i="15"/>
  <c r="O2392" i="15"/>
  <c r="T2391" i="15"/>
  <c r="S2391" i="15"/>
  <c r="U2391" i="15" s="1"/>
  <c r="P2391" i="15"/>
  <c r="O2391" i="15"/>
  <c r="U2390" i="15"/>
  <c r="T2390" i="15"/>
  <c r="S2390" i="15"/>
  <c r="P2390" i="15"/>
  <c r="O2390" i="15"/>
  <c r="T2389" i="15"/>
  <c r="S2389" i="15"/>
  <c r="U2389" i="15" s="1"/>
  <c r="P2389" i="15"/>
  <c r="O2389" i="15"/>
  <c r="T2388" i="15"/>
  <c r="S2388" i="15"/>
  <c r="U2388" i="15" s="1"/>
  <c r="P2388" i="15"/>
  <c r="O2388" i="15"/>
  <c r="T2387" i="15"/>
  <c r="S2387" i="15"/>
  <c r="U2387" i="15" s="1"/>
  <c r="P2387" i="15"/>
  <c r="O2387" i="15"/>
  <c r="U2386" i="15"/>
  <c r="T2386" i="15"/>
  <c r="S2386" i="15"/>
  <c r="P2386" i="15"/>
  <c r="O2386" i="15"/>
  <c r="U2385" i="15"/>
  <c r="T2385" i="15"/>
  <c r="S2385" i="15"/>
  <c r="P2385" i="15"/>
  <c r="O2385" i="15"/>
  <c r="T2384" i="15"/>
  <c r="S2384" i="15"/>
  <c r="U2384" i="15" s="1"/>
  <c r="P2384" i="15"/>
  <c r="O2384" i="15"/>
  <c r="T2383" i="15"/>
  <c r="S2383" i="15"/>
  <c r="U2383" i="15" s="1"/>
  <c r="P2383" i="15"/>
  <c r="O2383" i="15"/>
  <c r="T2382" i="15"/>
  <c r="S2382" i="15"/>
  <c r="U2382" i="15" s="1"/>
  <c r="P2382" i="15"/>
  <c r="O2382" i="15"/>
  <c r="U2381" i="15"/>
  <c r="T2381" i="15"/>
  <c r="S2381" i="15"/>
  <c r="P2381" i="15"/>
  <c r="O2381" i="15"/>
  <c r="U2380" i="15"/>
  <c r="T2380" i="15"/>
  <c r="S2380" i="15"/>
  <c r="P2380" i="15"/>
  <c r="O2380" i="15"/>
  <c r="T2379" i="15"/>
  <c r="S2379" i="15"/>
  <c r="U2379" i="15" s="1"/>
  <c r="P2379" i="15"/>
  <c r="O2379" i="15"/>
  <c r="U2378" i="15"/>
  <c r="T2378" i="15"/>
  <c r="S2378" i="15"/>
  <c r="P2378" i="15"/>
  <c r="O2378" i="15"/>
  <c r="T2377" i="15"/>
  <c r="S2377" i="15"/>
  <c r="U2377" i="15" s="1"/>
  <c r="P2377" i="15"/>
  <c r="O2377" i="15"/>
  <c r="T2376" i="15"/>
  <c r="S2376" i="15"/>
  <c r="U2376" i="15" s="1"/>
  <c r="P2376" i="15"/>
  <c r="O2376" i="15"/>
  <c r="T2375" i="15"/>
  <c r="S2375" i="15"/>
  <c r="U2375" i="15" s="1"/>
  <c r="P2375" i="15"/>
  <c r="O2375" i="15"/>
  <c r="U2374" i="15"/>
  <c r="T2374" i="15"/>
  <c r="S2374" i="15"/>
  <c r="P2374" i="15"/>
  <c r="O2374" i="15"/>
  <c r="U2373" i="15"/>
  <c r="T2373" i="15"/>
  <c r="S2373" i="15"/>
  <c r="P2373" i="15"/>
  <c r="O2373" i="15"/>
  <c r="T2372" i="15"/>
  <c r="S2372" i="15"/>
  <c r="U2372" i="15" s="1"/>
  <c r="P2372" i="15"/>
  <c r="O2372" i="15"/>
  <c r="T2371" i="15"/>
  <c r="S2371" i="15"/>
  <c r="U2371" i="15" s="1"/>
  <c r="P2371" i="15"/>
  <c r="O2371" i="15"/>
  <c r="T2370" i="15"/>
  <c r="S2370" i="15"/>
  <c r="U2370" i="15" s="1"/>
  <c r="P2370" i="15"/>
  <c r="O2370" i="15"/>
  <c r="U2369" i="15"/>
  <c r="T2369" i="15"/>
  <c r="S2369" i="15"/>
  <c r="P2369" i="15"/>
  <c r="O2369" i="15"/>
  <c r="U2368" i="15"/>
  <c r="T2368" i="15"/>
  <c r="S2368" i="15"/>
  <c r="P2368" i="15"/>
  <c r="O2368" i="15"/>
  <c r="T2367" i="15"/>
  <c r="S2367" i="15"/>
  <c r="U2367" i="15" s="1"/>
  <c r="P2367" i="15"/>
  <c r="O2367" i="15"/>
  <c r="U2366" i="15"/>
  <c r="T2366" i="15"/>
  <c r="S2366" i="15"/>
  <c r="P2366" i="15"/>
  <c r="O2366" i="15"/>
  <c r="T2365" i="15"/>
  <c r="S2365" i="15"/>
  <c r="U2365" i="15" s="1"/>
  <c r="P2365" i="15"/>
  <c r="O2365" i="15"/>
  <c r="T2364" i="15"/>
  <c r="S2364" i="15"/>
  <c r="U2364" i="15" s="1"/>
  <c r="P2364" i="15"/>
  <c r="O2364" i="15"/>
  <c r="T2363" i="15"/>
  <c r="S2363" i="15"/>
  <c r="U2363" i="15" s="1"/>
  <c r="P2363" i="15"/>
  <c r="O2363" i="15"/>
  <c r="U2362" i="15"/>
  <c r="T2362" i="15"/>
  <c r="S2362" i="15"/>
  <c r="P2362" i="15"/>
  <c r="O2362" i="15"/>
  <c r="U2361" i="15"/>
  <c r="T2361" i="15"/>
  <c r="S2361" i="15"/>
  <c r="P2361" i="15"/>
  <c r="O2361" i="15"/>
  <c r="T2360" i="15"/>
  <c r="S2360" i="15"/>
  <c r="U2360" i="15" s="1"/>
  <c r="P2360" i="15"/>
  <c r="O2360" i="15"/>
  <c r="T2359" i="15"/>
  <c r="S2359" i="15"/>
  <c r="U2359" i="15" s="1"/>
  <c r="P2359" i="15"/>
  <c r="O2359" i="15"/>
  <c r="T2358" i="15"/>
  <c r="S2358" i="15"/>
  <c r="U2358" i="15" s="1"/>
  <c r="P2358" i="15"/>
  <c r="O2358" i="15"/>
  <c r="U2357" i="15"/>
  <c r="T2357" i="15"/>
  <c r="S2357" i="15"/>
  <c r="P2357" i="15"/>
  <c r="O2357" i="15"/>
  <c r="U2356" i="15"/>
  <c r="T2356" i="15"/>
  <c r="S2356" i="15"/>
  <c r="P2356" i="15"/>
  <c r="O2356" i="15"/>
  <c r="T2355" i="15"/>
  <c r="S2355" i="15"/>
  <c r="U2355" i="15" s="1"/>
  <c r="P2355" i="15"/>
  <c r="O2355" i="15"/>
  <c r="U2354" i="15"/>
  <c r="T2354" i="15"/>
  <c r="S2354" i="15"/>
  <c r="P2354" i="15"/>
  <c r="O2354" i="15"/>
  <c r="T2353" i="15"/>
  <c r="S2353" i="15"/>
  <c r="U2353" i="15" s="1"/>
  <c r="P2353" i="15"/>
  <c r="O2353" i="15"/>
  <c r="T2352" i="15"/>
  <c r="S2352" i="15"/>
  <c r="U2352" i="15" s="1"/>
  <c r="P2352" i="15"/>
  <c r="O2352" i="15"/>
  <c r="T2351" i="15"/>
  <c r="S2351" i="15"/>
  <c r="U2351" i="15" s="1"/>
  <c r="P2351" i="15"/>
  <c r="O2351" i="15"/>
  <c r="U2350" i="15"/>
  <c r="T2350" i="15"/>
  <c r="S2350" i="15"/>
  <c r="P2350" i="15"/>
  <c r="O2350" i="15"/>
  <c r="U2349" i="15"/>
  <c r="T2349" i="15"/>
  <c r="S2349" i="15"/>
  <c r="P2349" i="15"/>
  <c r="O2349" i="15"/>
  <c r="T2348" i="15"/>
  <c r="S2348" i="15"/>
  <c r="U2348" i="15" s="1"/>
  <c r="P2348" i="15"/>
  <c r="O2348" i="15"/>
  <c r="T2347" i="15"/>
  <c r="S2347" i="15"/>
  <c r="U2347" i="15" s="1"/>
  <c r="P2347" i="15"/>
  <c r="O2347" i="15"/>
  <c r="T2346" i="15"/>
  <c r="S2346" i="15"/>
  <c r="U2346" i="15" s="1"/>
  <c r="P2346" i="15"/>
  <c r="O2346" i="15"/>
  <c r="U2345" i="15"/>
  <c r="T2345" i="15"/>
  <c r="S2345" i="15"/>
  <c r="P2345" i="15"/>
  <c r="O2345" i="15"/>
  <c r="U2344" i="15"/>
  <c r="T2344" i="15"/>
  <c r="S2344" i="15"/>
  <c r="P2344" i="15"/>
  <c r="O2344" i="15"/>
  <c r="T2343" i="15"/>
  <c r="S2343" i="15"/>
  <c r="U2343" i="15" s="1"/>
  <c r="P2343" i="15"/>
  <c r="O2343" i="15"/>
  <c r="U2342" i="15"/>
  <c r="T2342" i="15"/>
  <c r="S2342" i="15"/>
  <c r="P2342" i="15"/>
  <c r="O2342" i="15"/>
  <c r="T2341" i="15"/>
  <c r="S2341" i="15"/>
  <c r="U2341" i="15" s="1"/>
  <c r="P2341" i="15"/>
  <c r="O2341" i="15"/>
  <c r="T2340" i="15"/>
  <c r="S2340" i="15"/>
  <c r="U2340" i="15" s="1"/>
  <c r="P2340" i="15"/>
  <c r="O2340" i="15"/>
  <c r="T2339" i="15"/>
  <c r="S2339" i="15"/>
  <c r="U2339" i="15" s="1"/>
  <c r="P2339" i="15"/>
  <c r="O2339" i="15"/>
  <c r="U2338" i="15"/>
  <c r="T2338" i="15"/>
  <c r="S2338" i="15"/>
  <c r="P2338" i="15"/>
  <c r="O2338" i="15"/>
  <c r="U2337" i="15"/>
  <c r="T2337" i="15"/>
  <c r="S2337" i="15"/>
  <c r="P2337" i="15"/>
  <c r="O2337" i="15"/>
  <c r="T2336" i="15"/>
  <c r="S2336" i="15"/>
  <c r="U2336" i="15" s="1"/>
  <c r="P2336" i="15"/>
  <c r="O2336" i="15"/>
  <c r="T2335" i="15"/>
  <c r="S2335" i="15"/>
  <c r="U2335" i="15" s="1"/>
  <c r="P2335" i="15"/>
  <c r="O2335" i="15"/>
  <c r="T2334" i="15"/>
  <c r="S2334" i="15"/>
  <c r="U2334" i="15" s="1"/>
  <c r="P2334" i="15"/>
  <c r="O2334" i="15"/>
  <c r="U2333" i="15"/>
  <c r="T2333" i="15"/>
  <c r="S2333" i="15"/>
  <c r="P2333" i="15"/>
  <c r="O2333" i="15"/>
  <c r="U2332" i="15"/>
  <c r="T2332" i="15"/>
  <c r="S2332" i="15"/>
  <c r="P2332" i="15"/>
  <c r="O2332" i="15"/>
  <c r="T2331" i="15"/>
  <c r="S2331" i="15"/>
  <c r="U2331" i="15" s="1"/>
  <c r="P2331" i="15"/>
  <c r="O2331" i="15"/>
  <c r="U2330" i="15"/>
  <c r="T2330" i="15"/>
  <c r="S2330" i="15"/>
  <c r="P2330" i="15"/>
  <c r="O2330" i="15"/>
  <c r="T2329" i="15"/>
  <c r="S2329" i="15"/>
  <c r="U2329" i="15" s="1"/>
  <c r="P2329" i="15"/>
  <c r="O2329" i="15"/>
  <c r="T2328" i="15"/>
  <c r="S2328" i="15"/>
  <c r="U2328" i="15" s="1"/>
  <c r="P2328" i="15"/>
  <c r="O2328" i="15"/>
  <c r="T2327" i="15"/>
  <c r="S2327" i="15"/>
  <c r="U2327" i="15" s="1"/>
  <c r="P2327" i="15"/>
  <c r="O2327" i="15"/>
  <c r="U2326" i="15"/>
  <c r="T2326" i="15"/>
  <c r="S2326" i="15"/>
  <c r="P2326" i="15"/>
  <c r="O2326" i="15"/>
  <c r="U2325" i="15"/>
  <c r="T2325" i="15"/>
  <c r="S2325" i="15"/>
  <c r="P2325" i="15"/>
  <c r="O2325" i="15"/>
  <c r="T2324" i="15"/>
  <c r="S2324" i="15"/>
  <c r="U2324" i="15" s="1"/>
  <c r="P2324" i="15"/>
  <c r="O2324" i="15"/>
  <c r="T2323" i="15"/>
  <c r="S2323" i="15"/>
  <c r="U2323" i="15" s="1"/>
  <c r="P2323" i="15"/>
  <c r="O2323" i="15"/>
  <c r="T2322" i="15"/>
  <c r="S2322" i="15"/>
  <c r="U2322" i="15" s="1"/>
  <c r="P2322" i="15"/>
  <c r="O2322" i="15"/>
  <c r="U2321" i="15"/>
  <c r="T2321" i="15"/>
  <c r="S2321" i="15"/>
  <c r="P2321" i="15"/>
  <c r="O2321" i="15"/>
  <c r="U2320" i="15"/>
  <c r="T2320" i="15"/>
  <c r="S2320" i="15"/>
  <c r="P2320" i="15"/>
  <c r="O2320" i="15"/>
  <c r="T2319" i="15"/>
  <c r="S2319" i="15"/>
  <c r="U2319" i="15" s="1"/>
  <c r="P2319" i="15"/>
  <c r="O2319" i="15"/>
  <c r="U2318" i="15"/>
  <c r="T2318" i="15"/>
  <c r="S2318" i="15"/>
  <c r="P2318" i="15"/>
  <c r="O2318" i="15"/>
  <c r="T2317" i="15"/>
  <c r="S2317" i="15"/>
  <c r="U2317" i="15" s="1"/>
  <c r="P2317" i="15"/>
  <c r="O2317" i="15"/>
  <c r="T2316" i="15"/>
  <c r="S2316" i="15"/>
  <c r="U2316" i="15" s="1"/>
  <c r="P2316" i="15"/>
  <c r="O2316" i="15"/>
  <c r="T2315" i="15"/>
  <c r="S2315" i="15"/>
  <c r="U2315" i="15" s="1"/>
  <c r="P2315" i="15"/>
  <c r="O2315" i="15"/>
  <c r="U2314" i="15"/>
  <c r="T2314" i="15"/>
  <c r="S2314" i="15"/>
  <c r="P2314" i="15"/>
  <c r="O2314" i="15"/>
  <c r="U2313" i="15"/>
  <c r="T2313" i="15"/>
  <c r="S2313" i="15"/>
  <c r="P2313" i="15"/>
  <c r="O2313" i="15"/>
  <c r="T2312" i="15"/>
  <c r="S2312" i="15"/>
  <c r="U2312" i="15" s="1"/>
  <c r="P2312" i="15"/>
  <c r="O2312" i="15"/>
  <c r="T2311" i="15"/>
  <c r="S2311" i="15"/>
  <c r="U2311" i="15" s="1"/>
  <c r="P2311" i="15"/>
  <c r="O2311" i="15"/>
  <c r="T2310" i="15"/>
  <c r="S2310" i="15"/>
  <c r="U2310" i="15" s="1"/>
  <c r="P2310" i="15"/>
  <c r="O2310" i="15"/>
  <c r="U2309" i="15"/>
  <c r="T2309" i="15"/>
  <c r="S2309" i="15"/>
  <c r="P2309" i="15"/>
  <c r="O2309" i="15"/>
  <c r="U2308" i="15"/>
  <c r="T2308" i="15"/>
  <c r="S2308" i="15"/>
  <c r="P2308" i="15"/>
  <c r="O2308" i="15"/>
  <c r="T2307" i="15"/>
  <c r="S2307" i="15"/>
  <c r="U2307" i="15" s="1"/>
  <c r="P2307" i="15"/>
  <c r="O2307" i="15"/>
  <c r="U2306" i="15"/>
  <c r="T2306" i="15"/>
  <c r="S2306" i="15"/>
  <c r="P2306" i="15"/>
  <c r="O2306" i="15"/>
  <c r="T2305" i="15"/>
  <c r="S2305" i="15"/>
  <c r="U2305" i="15" s="1"/>
  <c r="P2305" i="15"/>
  <c r="O2305" i="15"/>
  <c r="T2304" i="15"/>
  <c r="S2304" i="15"/>
  <c r="U2304" i="15" s="1"/>
  <c r="P2304" i="15"/>
  <c r="O2304" i="15"/>
  <c r="T2303" i="15"/>
  <c r="S2303" i="15"/>
  <c r="U2303" i="15" s="1"/>
  <c r="P2303" i="15"/>
  <c r="O2303" i="15"/>
  <c r="U2302" i="15"/>
  <c r="T2302" i="15"/>
  <c r="S2302" i="15"/>
  <c r="P2302" i="15"/>
  <c r="O2302" i="15"/>
  <c r="U2301" i="15"/>
  <c r="T2301" i="15"/>
  <c r="S2301" i="15"/>
  <c r="P2301" i="15"/>
  <c r="O2301" i="15"/>
  <c r="T2300" i="15"/>
  <c r="S2300" i="15"/>
  <c r="U2300" i="15" s="1"/>
  <c r="P2300" i="15"/>
  <c r="O2300" i="15"/>
  <c r="U2299" i="15"/>
  <c r="T2299" i="15"/>
  <c r="S2299" i="15"/>
  <c r="P2299" i="15"/>
  <c r="O2299" i="15"/>
  <c r="T2298" i="15"/>
  <c r="S2298" i="15"/>
  <c r="U2298" i="15" s="1"/>
  <c r="P2298" i="15"/>
  <c r="O2298" i="15"/>
  <c r="T2297" i="15"/>
  <c r="S2297" i="15"/>
  <c r="U2297" i="15" s="1"/>
  <c r="P2297" i="15"/>
  <c r="O2297" i="15"/>
  <c r="U2296" i="15"/>
  <c r="T2296" i="15"/>
  <c r="S2296" i="15"/>
  <c r="P2296" i="15"/>
  <c r="O2296" i="15"/>
  <c r="T2295" i="15"/>
  <c r="S2295" i="15"/>
  <c r="U2295" i="15" s="1"/>
  <c r="P2295" i="15"/>
  <c r="O2295" i="15"/>
  <c r="U2294" i="15"/>
  <c r="T2294" i="15"/>
  <c r="S2294" i="15"/>
  <c r="P2294" i="15"/>
  <c r="O2294" i="15"/>
  <c r="T2293" i="15"/>
  <c r="S2293" i="15"/>
  <c r="U2293" i="15" s="1"/>
  <c r="P2293" i="15"/>
  <c r="O2293" i="15"/>
  <c r="T2292" i="15"/>
  <c r="S2292" i="15"/>
  <c r="U2292" i="15" s="1"/>
  <c r="P2292" i="15"/>
  <c r="O2292" i="15"/>
  <c r="T2291" i="15"/>
  <c r="S2291" i="15"/>
  <c r="U2291" i="15" s="1"/>
  <c r="P2291" i="15"/>
  <c r="O2291" i="15"/>
  <c r="U2290" i="15"/>
  <c r="T2290" i="15"/>
  <c r="S2290" i="15"/>
  <c r="P2290" i="15"/>
  <c r="O2290" i="15"/>
  <c r="U2289" i="15"/>
  <c r="T2289" i="15"/>
  <c r="S2289" i="15"/>
  <c r="P2289" i="15"/>
  <c r="O2289" i="15"/>
  <c r="T2288" i="15"/>
  <c r="S2288" i="15"/>
  <c r="U2288" i="15" s="1"/>
  <c r="P2288" i="15"/>
  <c r="O2288" i="15"/>
  <c r="T2287" i="15"/>
  <c r="S2287" i="15"/>
  <c r="U2287" i="15" s="1"/>
  <c r="P2287" i="15"/>
  <c r="O2287" i="15"/>
  <c r="T2286" i="15"/>
  <c r="S2286" i="15"/>
  <c r="U2286" i="15" s="1"/>
  <c r="P2286" i="15"/>
  <c r="O2286" i="15"/>
  <c r="U2285" i="15"/>
  <c r="T2285" i="15"/>
  <c r="S2285" i="15"/>
  <c r="P2285" i="15"/>
  <c r="O2285" i="15"/>
  <c r="U2284" i="15"/>
  <c r="T2284" i="15"/>
  <c r="S2284" i="15"/>
  <c r="P2284" i="15"/>
  <c r="O2284" i="15"/>
  <c r="T2283" i="15"/>
  <c r="S2283" i="15"/>
  <c r="U2283" i="15" s="1"/>
  <c r="P2283" i="15"/>
  <c r="O2283" i="15"/>
  <c r="T2282" i="15"/>
  <c r="S2282" i="15"/>
  <c r="U2282" i="15" s="1"/>
  <c r="P2282" i="15"/>
  <c r="O2282" i="15"/>
  <c r="T2281" i="15"/>
  <c r="S2281" i="15"/>
  <c r="U2281" i="15" s="1"/>
  <c r="P2281" i="15"/>
  <c r="O2281" i="15"/>
  <c r="T2280" i="15"/>
  <c r="S2280" i="15"/>
  <c r="U2280" i="15" s="1"/>
  <c r="P2280" i="15"/>
  <c r="O2280" i="15"/>
  <c r="T2279" i="15"/>
  <c r="S2279" i="15"/>
  <c r="U2279" i="15" s="1"/>
  <c r="P2279" i="15"/>
  <c r="O2279" i="15"/>
  <c r="U2278" i="15"/>
  <c r="T2278" i="15"/>
  <c r="S2278" i="15"/>
  <c r="P2278" i="15"/>
  <c r="O2278" i="15"/>
  <c r="U2277" i="15"/>
  <c r="T2277" i="15"/>
  <c r="S2277" i="15"/>
  <c r="P2277" i="15"/>
  <c r="O2277" i="15"/>
  <c r="T2276" i="15"/>
  <c r="S2276" i="15"/>
  <c r="U2276" i="15" s="1"/>
  <c r="P2276" i="15"/>
  <c r="O2276" i="15"/>
  <c r="T2275" i="15"/>
  <c r="S2275" i="15"/>
  <c r="U2275" i="15" s="1"/>
  <c r="P2275" i="15"/>
  <c r="O2275" i="15"/>
  <c r="T2274" i="15"/>
  <c r="S2274" i="15"/>
  <c r="U2274" i="15" s="1"/>
  <c r="P2274" i="15"/>
  <c r="O2274" i="15"/>
  <c r="U2273" i="15"/>
  <c r="T2273" i="15"/>
  <c r="S2273" i="15"/>
  <c r="P2273" i="15"/>
  <c r="O2273" i="15"/>
  <c r="U2272" i="15"/>
  <c r="T2272" i="15"/>
  <c r="S2272" i="15"/>
  <c r="P2272" i="15"/>
  <c r="O2272" i="15"/>
  <c r="T2271" i="15"/>
  <c r="S2271" i="15"/>
  <c r="U2271" i="15" s="1"/>
  <c r="P2271" i="15"/>
  <c r="O2271" i="15"/>
  <c r="T2270" i="15"/>
  <c r="S2270" i="15"/>
  <c r="U2270" i="15" s="1"/>
  <c r="P2270" i="15"/>
  <c r="O2270" i="15"/>
  <c r="T2269" i="15"/>
  <c r="S2269" i="15"/>
  <c r="U2269" i="15" s="1"/>
  <c r="P2269" i="15"/>
  <c r="O2269" i="15"/>
  <c r="T2268" i="15"/>
  <c r="S2268" i="15"/>
  <c r="U2268" i="15" s="1"/>
  <c r="P2268" i="15"/>
  <c r="O2268" i="15"/>
  <c r="T2267" i="15"/>
  <c r="S2267" i="15"/>
  <c r="U2267" i="15" s="1"/>
  <c r="P2267" i="15"/>
  <c r="O2267" i="15"/>
  <c r="U2266" i="15"/>
  <c r="T2266" i="15"/>
  <c r="S2266" i="15"/>
  <c r="P2266" i="15"/>
  <c r="O2266" i="15"/>
  <c r="U2265" i="15"/>
  <c r="T2265" i="15"/>
  <c r="S2265" i="15"/>
  <c r="P2265" i="15"/>
  <c r="O2265" i="15"/>
  <c r="T2264" i="15"/>
  <c r="S2264" i="15"/>
  <c r="U2264" i="15" s="1"/>
  <c r="P2264" i="15"/>
  <c r="O2264" i="15"/>
  <c r="U2263" i="15"/>
  <c r="T2263" i="15"/>
  <c r="S2263" i="15"/>
  <c r="P2263" i="15"/>
  <c r="O2263" i="15"/>
  <c r="T2262" i="15"/>
  <c r="S2262" i="15"/>
  <c r="U2262" i="15" s="1"/>
  <c r="P2262" i="15"/>
  <c r="O2262" i="15"/>
  <c r="T2261" i="15"/>
  <c r="S2261" i="15"/>
  <c r="U2261" i="15" s="1"/>
  <c r="P2261" i="15"/>
  <c r="O2261" i="15"/>
  <c r="U2260" i="15"/>
  <c r="T2260" i="15"/>
  <c r="S2260" i="15"/>
  <c r="P2260" i="15"/>
  <c r="O2260" i="15"/>
  <c r="T2259" i="15"/>
  <c r="S2259" i="15"/>
  <c r="U2259" i="15" s="1"/>
  <c r="P2259" i="15"/>
  <c r="O2259" i="15"/>
  <c r="U2258" i="15"/>
  <c r="T2258" i="15"/>
  <c r="S2258" i="15"/>
  <c r="P2258" i="15"/>
  <c r="O2258" i="15"/>
  <c r="T2257" i="15"/>
  <c r="S2257" i="15"/>
  <c r="U2257" i="15" s="1"/>
  <c r="P2257" i="15"/>
  <c r="O2257" i="15"/>
  <c r="T2256" i="15"/>
  <c r="S2256" i="15"/>
  <c r="U2256" i="15" s="1"/>
  <c r="P2256" i="15"/>
  <c r="O2256" i="15"/>
  <c r="T2255" i="15"/>
  <c r="S2255" i="15"/>
  <c r="U2255" i="15" s="1"/>
  <c r="P2255" i="15"/>
  <c r="O2255" i="15"/>
  <c r="T2254" i="15"/>
  <c r="S2254" i="15"/>
  <c r="U2254" i="15" s="1"/>
  <c r="P2254" i="15"/>
  <c r="O2254" i="15"/>
  <c r="U2253" i="15"/>
  <c r="T2253" i="15"/>
  <c r="S2253" i="15"/>
  <c r="P2253" i="15"/>
  <c r="O2253" i="15"/>
  <c r="T2252" i="15"/>
  <c r="S2252" i="15"/>
  <c r="U2252" i="15" s="1"/>
  <c r="P2252" i="15"/>
  <c r="O2252" i="15"/>
  <c r="T2251" i="15"/>
  <c r="S2251" i="15"/>
  <c r="U2251" i="15" s="1"/>
  <c r="P2251" i="15"/>
  <c r="O2251" i="15"/>
  <c r="T2250" i="15"/>
  <c r="S2250" i="15"/>
  <c r="U2250" i="15" s="1"/>
  <c r="P2250" i="15"/>
  <c r="O2250" i="15"/>
  <c r="T2249" i="15"/>
  <c r="S2249" i="15"/>
  <c r="U2249" i="15" s="1"/>
  <c r="P2249" i="15"/>
  <c r="O2249" i="15"/>
  <c r="U2248" i="15"/>
  <c r="T2248" i="15"/>
  <c r="S2248" i="15"/>
  <c r="P2248" i="15"/>
  <c r="O2248" i="15"/>
  <c r="T2247" i="15"/>
  <c r="S2247" i="15"/>
  <c r="U2247" i="15" s="1"/>
  <c r="P2247" i="15"/>
  <c r="O2247" i="15"/>
  <c r="T2246" i="15"/>
  <c r="S2246" i="15"/>
  <c r="U2246" i="15" s="1"/>
  <c r="P2246" i="15"/>
  <c r="O2246" i="15"/>
  <c r="U2245" i="15"/>
  <c r="T2245" i="15"/>
  <c r="S2245" i="15"/>
  <c r="P2245" i="15"/>
  <c r="O2245" i="15"/>
  <c r="T2244" i="15"/>
  <c r="S2244" i="15"/>
  <c r="U2244" i="15" s="1"/>
  <c r="P2244" i="15"/>
  <c r="O2244" i="15"/>
  <c r="T2243" i="15"/>
  <c r="S2243" i="15"/>
  <c r="U2243" i="15" s="1"/>
  <c r="P2243" i="15"/>
  <c r="O2243" i="15"/>
  <c r="T2242" i="15"/>
  <c r="S2242" i="15"/>
  <c r="U2242" i="15" s="1"/>
  <c r="P2242" i="15"/>
  <c r="O2242" i="15"/>
  <c r="U2241" i="15"/>
  <c r="T2241" i="15"/>
  <c r="S2241" i="15"/>
  <c r="P2241" i="15"/>
  <c r="O2241" i="15"/>
  <c r="U2240" i="15"/>
  <c r="T2240" i="15"/>
  <c r="S2240" i="15"/>
  <c r="P2240" i="15"/>
  <c r="O2240" i="15"/>
  <c r="T2239" i="15"/>
  <c r="S2239" i="15"/>
  <c r="U2239" i="15" s="1"/>
  <c r="P2239" i="15"/>
  <c r="O2239" i="15"/>
  <c r="T2238" i="15"/>
  <c r="S2238" i="15"/>
  <c r="U2238" i="15" s="1"/>
  <c r="P2238" i="15"/>
  <c r="O2238" i="15"/>
  <c r="T2237" i="15"/>
  <c r="S2237" i="15"/>
  <c r="U2237" i="15" s="1"/>
  <c r="P2237" i="15"/>
  <c r="O2237" i="15"/>
  <c r="U2236" i="15"/>
  <c r="T2236" i="15"/>
  <c r="S2236" i="15"/>
  <c r="P2236" i="15"/>
  <c r="O2236" i="15"/>
  <c r="U2235" i="15"/>
  <c r="T2235" i="15"/>
  <c r="S2235" i="15"/>
  <c r="P2235" i="15"/>
  <c r="O2235" i="15"/>
  <c r="T2234" i="15"/>
  <c r="S2234" i="15"/>
  <c r="U2234" i="15" s="1"/>
  <c r="P2234" i="15"/>
  <c r="O2234" i="15"/>
  <c r="U2233" i="15"/>
  <c r="T2233" i="15"/>
  <c r="S2233" i="15"/>
  <c r="P2233" i="15"/>
  <c r="O2233" i="15"/>
  <c r="U2232" i="15"/>
  <c r="T2232" i="15"/>
  <c r="S2232" i="15"/>
  <c r="P2232" i="15"/>
  <c r="O2232" i="15"/>
  <c r="T2231" i="15"/>
  <c r="S2231" i="15"/>
  <c r="U2231" i="15" s="1"/>
  <c r="P2231" i="15"/>
  <c r="O2231" i="15"/>
  <c r="U2230" i="15"/>
  <c r="T2230" i="15"/>
  <c r="S2230" i="15"/>
  <c r="P2230" i="15"/>
  <c r="O2230" i="15"/>
  <c r="U2229" i="15"/>
  <c r="T2229" i="15"/>
  <c r="S2229" i="15"/>
  <c r="P2229" i="15"/>
  <c r="O2229" i="15"/>
  <c r="U2228" i="15"/>
  <c r="T2228" i="15"/>
  <c r="S2228" i="15"/>
  <c r="P2228" i="15"/>
  <c r="O2228" i="15"/>
  <c r="U2227" i="15"/>
  <c r="T2227" i="15"/>
  <c r="S2227" i="15"/>
  <c r="P2227" i="15"/>
  <c r="O2227" i="15"/>
  <c r="T2226" i="15"/>
  <c r="S2226" i="15"/>
  <c r="U2226" i="15" s="1"/>
  <c r="P2226" i="15"/>
  <c r="O2226" i="15"/>
  <c r="U2225" i="15"/>
  <c r="T2225" i="15"/>
  <c r="S2225" i="15"/>
  <c r="P2225" i="15"/>
  <c r="O2225" i="15"/>
  <c r="U2224" i="15"/>
  <c r="T2224" i="15"/>
  <c r="S2224" i="15"/>
  <c r="P2224" i="15"/>
  <c r="O2224" i="15"/>
  <c r="U2223" i="15"/>
  <c r="T2223" i="15"/>
  <c r="S2223" i="15"/>
  <c r="P2223" i="15"/>
  <c r="O2223" i="15"/>
  <c r="U2222" i="15"/>
  <c r="T2222" i="15"/>
  <c r="S2222" i="15"/>
  <c r="P2222" i="15"/>
  <c r="O2222" i="15"/>
  <c r="T2221" i="15"/>
  <c r="S2221" i="15"/>
  <c r="U2221" i="15" s="1"/>
  <c r="P2221" i="15"/>
  <c r="O2221" i="15"/>
  <c r="T2220" i="15"/>
  <c r="S2220" i="15"/>
  <c r="U2220" i="15" s="1"/>
  <c r="P2220" i="15"/>
  <c r="O2220" i="15"/>
  <c r="T2219" i="15"/>
  <c r="S2219" i="15"/>
  <c r="U2219" i="15" s="1"/>
  <c r="P2219" i="15"/>
  <c r="O2219" i="15"/>
  <c r="U2218" i="15"/>
  <c r="T2218" i="15"/>
  <c r="S2218" i="15"/>
  <c r="P2218" i="15"/>
  <c r="O2218" i="15"/>
  <c r="U2217" i="15"/>
  <c r="T2217" i="15"/>
  <c r="S2217" i="15"/>
  <c r="P2217" i="15"/>
  <c r="O2217" i="15"/>
  <c r="T2216" i="15"/>
  <c r="S2216" i="15"/>
  <c r="U2216" i="15" s="1"/>
  <c r="P2216" i="15"/>
  <c r="O2216" i="15"/>
  <c r="T2215" i="15"/>
  <c r="S2215" i="15"/>
  <c r="U2215" i="15" s="1"/>
  <c r="P2215" i="15"/>
  <c r="O2215" i="15"/>
  <c r="T2214" i="15"/>
  <c r="S2214" i="15"/>
  <c r="U2214" i="15" s="1"/>
  <c r="P2214" i="15"/>
  <c r="O2214" i="15"/>
  <c r="U2213" i="15"/>
  <c r="T2213" i="15"/>
  <c r="S2213" i="15"/>
  <c r="P2213" i="15"/>
  <c r="O2213" i="15"/>
  <c r="U2212" i="15"/>
  <c r="T2212" i="15"/>
  <c r="S2212" i="15"/>
  <c r="P2212" i="15"/>
  <c r="O2212" i="15"/>
  <c r="T2211" i="15"/>
  <c r="S2211" i="15"/>
  <c r="U2211" i="15" s="1"/>
  <c r="P2211" i="15"/>
  <c r="O2211" i="15"/>
  <c r="T2210" i="15"/>
  <c r="S2210" i="15"/>
  <c r="U2210" i="15" s="1"/>
  <c r="P2210" i="15"/>
  <c r="O2210" i="15"/>
  <c r="T2209" i="15"/>
  <c r="S2209" i="15"/>
  <c r="U2209" i="15" s="1"/>
  <c r="P2209" i="15"/>
  <c r="O2209" i="15"/>
  <c r="U2208" i="15"/>
  <c r="T2208" i="15"/>
  <c r="S2208" i="15"/>
  <c r="P2208" i="15"/>
  <c r="O2208" i="15"/>
  <c r="T2207" i="15"/>
  <c r="S2207" i="15"/>
  <c r="U2207" i="15" s="1"/>
  <c r="P2207" i="15"/>
  <c r="O2207" i="15"/>
  <c r="T2206" i="15"/>
  <c r="S2206" i="15"/>
  <c r="U2206" i="15" s="1"/>
  <c r="P2206" i="15"/>
  <c r="O2206" i="15"/>
  <c r="U2205" i="15"/>
  <c r="T2205" i="15"/>
  <c r="S2205" i="15"/>
  <c r="P2205" i="15"/>
  <c r="O2205" i="15"/>
  <c r="T2204" i="15"/>
  <c r="S2204" i="15"/>
  <c r="U2204" i="15" s="1"/>
  <c r="P2204" i="15"/>
  <c r="O2204" i="15"/>
  <c r="U2203" i="15"/>
  <c r="T2203" i="15"/>
  <c r="S2203" i="15"/>
  <c r="P2203" i="15"/>
  <c r="O2203" i="15"/>
  <c r="T2202" i="15"/>
  <c r="S2202" i="15"/>
  <c r="U2202" i="15" s="1"/>
  <c r="P2202" i="15"/>
  <c r="O2202" i="15"/>
  <c r="T2201" i="15"/>
  <c r="S2201" i="15"/>
  <c r="U2201" i="15" s="1"/>
  <c r="P2201" i="15"/>
  <c r="O2201" i="15"/>
  <c r="U2200" i="15"/>
  <c r="T2200" i="15"/>
  <c r="S2200" i="15"/>
  <c r="P2200" i="15"/>
  <c r="O2200" i="15"/>
  <c r="T2199" i="15"/>
  <c r="S2199" i="15"/>
  <c r="U2199" i="15" s="1"/>
  <c r="P2199" i="15"/>
  <c r="O2199" i="15"/>
  <c r="U2198" i="15"/>
  <c r="T2198" i="15"/>
  <c r="S2198" i="15"/>
  <c r="P2198" i="15"/>
  <c r="O2198" i="15"/>
  <c r="T2197" i="15"/>
  <c r="S2197" i="15"/>
  <c r="U2197" i="15" s="1"/>
  <c r="P2197" i="15"/>
  <c r="O2197" i="15"/>
  <c r="U2196" i="15"/>
  <c r="T2196" i="15"/>
  <c r="S2196" i="15"/>
  <c r="P2196" i="15"/>
  <c r="O2196" i="15"/>
  <c r="T2195" i="15"/>
  <c r="S2195" i="15"/>
  <c r="U2195" i="15" s="1"/>
  <c r="P2195" i="15"/>
  <c r="O2195" i="15"/>
  <c r="T2194" i="15"/>
  <c r="S2194" i="15"/>
  <c r="U2194" i="15" s="1"/>
  <c r="P2194" i="15"/>
  <c r="O2194" i="15"/>
  <c r="U2193" i="15"/>
  <c r="T2193" i="15"/>
  <c r="S2193" i="15"/>
  <c r="P2193" i="15"/>
  <c r="O2193" i="15"/>
  <c r="T2192" i="15"/>
  <c r="S2192" i="15"/>
  <c r="U2192" i="15" s="1"/>
  <c r="P2192" i="15"/>
  <c r="O2192" i="15"/>
  <c r="U2191" i="15"/>
  <c r="T2191" i="15"/>
  <c r="S2191" i="15"/>
  <c r="P2191" i="15"/>
  <c r="O2191" i="15"/>
  <c r="T2190" i="15"/>
  <c r="S2190" i="15"/>
  <c r="U2190" i="15" s="1"/>
  <c r="P2190" i="15"/>
  <c r="O2190" i="15"/>
  <c r="T2189" i="15"/>
  <c r="S2189" i="15"/>
  <c r="U2189" i="15" s="1"/>
  <c r="P2189" i="15"/>
  <c r="O2189" i="15"/>
  <c r="U2188" i="15"/>
  <c r="T2188" i="15"/>
  <c r="S2188" i="15"/>
  <c r="P2188" i="15"/>
  <c r="O2188" i="15"/>
  <c r="U2187" i="15"/>
  <c r="T2187" i="15"/>
  <c r="S2187" i="15"/>
  <c r="P2187" i="15"/>
  <c r="O2187" i="15"/>
  <c r="U2186" i="15"/>
  <c r="T2186" i="15"/>
  <c r="S2186" i="15"/>
  <c r="P2186" i="15"/>
  <c r="O2186" i="15"/>
  <c r="T2185" i="15"/>
  <c r="S2185" i="15"/>
  <c r="U2185" i="15" s="1"/>
  <c r="P2185" i="15"/>
  <c r="O2185" i="15"/>
  <c r="T2184" i="15"/>
  <c r="S2184" i="15"/>
  <c r="U2184" i="15" s="1"/>
  <c r="P2184" i="15"/>
  <c r="O2184" i="15"/>
  <c r="T2183" i="15"/>
  <c r="S2183" i="15"/>
  <c r="U2183" i="15" s="1"/>
  <c r="P2183" i="15"/>
  <c r="O2183" i="15"/>
  <c r="T2182" i="15"/>
  <c r="S2182" i="15"/>
  <c r="U2182" i="15" s="1"/>
  <c r="P2182" i="15"/>
  <c r="O2182" i="15"/>
  <c r="U2181" i="15"/>
  <c r="T2181" i="15"/>
  <c r="S2181" i="15"/>
  <c r="P2181" i="15"/>
  <c r="O2181" i="15"/>
  <c r="T2180" i="15"/>
  <c r="S2180" i="15"/>
  <c r="U2180" i="15" s="1"/>
  <c r="P2180" i="15"/>
  <c r="O2180" i="15"/>
  <c r="T2179" i="15"/>
  <c r="S2179" i="15"/>
  <c r="U2179" i="15" s="1"/>
  <c r="P2179" i="15"/>
  <c r="O2179" i="15"/>
  <c r="T2178" i="15"/>
  <c r="S2178" i="15"/>
  <c r="U2178" i="15" s="1"/>
  <c r="P2178" i="15"/>
  <c r="O2178" i="15"/>
  <c r="T2177" i="15"/>
  <c r="S2177" i="15"/>
  <c r="U2177" i="15" s="1"/>
  <c r="P2177" i="15"/>
  <c r="O2177" i="15"/>
  <c r="U2176" i="15"/>
  <c r="T2176" i="15"/>
  <c r="S2176" i="15"/>
  <c r="P2176" i="15"/>
  <c r="O2176" i="15"/>
  <c r="T2175" i="15"/>
  <c r="S2175" i="15"/>
  <c r="U2175" i="15" s="1"/>
  <c r="P2175" i="15"/>
  <c r="O2175" i="15"/>
  <c r="T2174" i="15"/>
  <c r="S2174" i="15"/>
  <c r="U2174" i="15" s="1"/>
  <c r="P2174" i="15"/>
  <c r="O2174" i="15"/>
  <c r="U2173" i="15"/>
  <c r="T2173" i="15"/>
  <c r="S2173" i="15"/>
  <c r="P2173" i="15"/>
  <c r="O2173" i="15"/>
  <c r="T2172" i="15"/>
  <c r="S2172" i="15"/>
  <c r="U2172" i="15" s="1"/>
  <c r="P2172" i="15"/>
  <c r="O2172" i="15"/>
  <c r="T2171" i="15"/>
  <c r="S2171" i="15"/>
  <c r="U2171" i="15" s="1"/>
  <c r="P2171" i="15"/>
  <c r="O2171" i="15"/>
  <c r="T2170" i="15"/>
  <c r="S2170" i="15"/>
  <c r="U2170" i="15" s="1"/>
  <c r="P2170" i="15"/>
  <c r="O2170" i="15"/>
  <c r="U2169" i="15"/>
  <c r="T2169" i="15"/>
  <c r="S2169" i="15"/>
  <c r="P2169" i="15"/>
  <c r="O2169" i="15"/>
  <c r="U2168" i="15"/>
  <c r="T2168" i="15"/>
  <c r="S2168" i="15"/>
  <c r="P2168" i="15"/>
  <c r="O2168" i="15"/>
  <c r="T2167" i="15"/>
  <c r="S2167" i="15"/>
  <c r="U2167" i="15" s="1"/>
  <c r="P2167" i="15"/>
  <c r="O2167" i="15"/>
  <c r="T2166" i="15"/>
  <c r="S2166" i="15"/>
  <c r="U2166" i="15" s="1"/>
  <c r="P2166" i="15"/>
  <c r="O2166" i="15"/>
  <c r="T2165" i="15"/>
  <c r="S2165" i="15"/>
  <c r="U2165" i="15" s="1"/>
  <c r="P2165" i="15"/>
  <c r="O2165" i="15"/>
  <c r="U2164" i="15"/>
  <c r="T2164" i="15"/>
  <c r="S2164" i="15"/>
  <c r="P2164" i="15"/>
  <c r="O2164" i="15"/>
  <c r="U2163" i="15"/>
  <c r="T2163" i="15"/>
  <c r="S2163" i="15"/>
  <c r="P2163" i="15"/>
  <c r="O2163" i="15"/>
  <c r="T2162" i="15"/>
  <c r="S2162" i="15"/>
  <c r="U2162" i="15" s="1"/>
  <c r="P2162" i="15"/>
  <c r="O2162" i="15"/>
  <c r="U2161" i="15"/>
  <c r="T2161" i="15"/>
  <c r="S2161" i="15"/>
  <c r="P2161" i="15"/>
  <c r="O2161" i="15"/>
  <c r="U2160" i="15"/>
  <c r="T2160" i="15"/>
  <c r="S2160" i="15"/>
  <c r="P2160" i="15"/>
  <c r="O2160" i="15"/>
  <c r="T2159" i="15"/>
  <c r="S2159" i="15"/>
  <c r="U2159" i="15" s="1"/>
  <c r="P2159" i="15"/>
  <c r="O2159" i="15"/>
  <c r="U2158" i="15"/>
  <c r="T2158" i="15"/>
  <c r="S2158" i="15"/>
  <c r="P2158" i="15"/>
  <c r="O2158" i="15"/>
  <c r="U2157" i="15"/>
  <c r="T2157" i="15"/>
  <c r="S2157" i="15"/>
  <c r="P2157" i="15"/>
  <c r="O2157" i="15"/>
  <c r="U2156" i="15"/>
  <c r="T2156" i="15"/>
  <c r="S2156" i="15"/>
  <c r="P2156" i="15"/>
  <c r="O2156" i="15"/>
  <c r="U2155" i="15"/>
  <c r="T2155" i="15"/>
  <c r="S2155" i="15"/>
  <c r="P2155" i="15"/>
  <c r="O2155" i="15"/>
  <c r="T2154" i="15"/>
  <c r="S2154" i="15"/>
  <c r="U2154" i="15" s="1"/>
  <c r="P2154" i="15"/>
  <c r="O2154" i="15"/>
  <c r="U2153" i="15"/>
  <c r="T2153" i="15"/>
  <c r="S2153" i="15"/>
  <c r="P2153" i="15"/>
  <c r="O2153" i="15"/>
  <c r="U2152" i="15"/>
  <c r="T2152" i="15"/>
  <c r="S2152" i="15"/>
  <c r="P2152" i="15"/>
  <c r="O2152" i="15"/>
  <c r="U2151" i="15"/>
  <c r="T2151" i="15"/>
  <c r="S2151" i="15"/>
  <c r="P2151" i="15"/>
  <c r="O2151" i="15"/>
  <c r="U2150" i="15"/>
  <c r="T2150" i="15"/>
  <c r="S2150" i="15"/>
  <c r="P2150" i="15"/>
  <c r="O2150" i="15"/>
  <c r="T2149" i="15"/>
  <c r="S2149" i="15"/>
  <c r="U2149" i="15" s="1"/>
  <c r="P2149" i="15"/>
  <c r="O2149" i="15"/>
  <c r="T2148" i="15"/>
  <c r="S2148" i="15"/>
  <c r="U2148" i="15" s="1"/>
  <c r="P2148" i="15"/>
  <c r="O2148" i="15"/>
  <c r="T2147" i="15"/>
  <c r="S2147" i="15"/>
  <c r="U2147" i="15" s="1"/>
  <c r="P2147" i="15"/>
  <c r="O2147" i="15"/>
  <c r="U2146" i="15"/>
  <c r="T2146" i="15"/>
  <c r="S2146" i="15"/>
  <c r="P2146" i="15"/>
  <c r="O2146" i="15"/>
  <c r="U2145" i="15"/>
  <c r="T2145" i="15"/>
  <c r="S2145" i="15"/>
  <c r="P2145" i="15"/>
  <c r="O2145" i="15"/>
  <c r="T2144" i="15"/>
  <c r="S2144" i="15"/>
  <c r="U2144" i="15" s="1"/>
  <c r="P2144" i="15"/>
  <c r="O2144" i="15"/>
  <c r="T2143" i="15"/>
  <c r="S2143" i="15"/>
  <c r="U2143" i="15" s="1"/>
  <c r="P2143" i="15"/>
  <c r="O2143" i="15"/>
  <c r="T2142" i="15"/>
  <c r="S2142" i="15"/>
  <c r="U2142" i="15" s="1"/>
  <c r="P2142" i="15"/>
  <c r="O2142" i="15"/>
  <c r="U2141" i="15"/>
  <c r="T2141" i="15"/>
  <c r="S2141" i="15"/>
  <c r="P2141" i="15"/>
  <c r="O2141" i="15"/>
  <c r="U2140" i="15"/>
  <c r="T2140" i="15"/>
  <c r="S2140" i="15"/>
  <c r="P2140" i="15"/>
  <c r="O2140" i="15"/>
  <c r="T2139" i="15"/>
  <c r="S2139" i="15"/>
  <c r="U2139" i="15" s="1"/>
  <c r="P2139" i="15"/>
  <c r="O2139" i="15"/>
  <c r="T2138" i="15"/>
  <c r="S2138" i="15"/>
  <c r="U2138" i="15" s="1"/>
  <c r="P2138" i="15"/>
  <c r="O2138" i="15"/>
  <c r="T2137" i="15"/>
  <c r="S2137" i="15"/>
  <c r="U2137" i="15" s="1"/>
  <c r="P2137" i="15"/>
  <c r="O2137" i="15"/>
  <c r="U2136" i="15"/>
  <c r="T2136" i="15"/>
  <c r="S2136" i="15"/>
  <c r="P2136" i="15"/>
  <c r="O2136" i="15"/>
  <c r="U2135" i="15"/>
  <c r="T2135" i="15"/>
  <c r="S2135" i="15"/>
  <c r="P2135" i="15"/>
  <c r="O2135" i="15"/>
  <c r="T2134" i="15"/>
  <c r="S2134" i="15"/>
  <c r="U2134" i="15" s="1"/>
  <c r="P2134" i="15"/>
  <c r="O2134" i="15"/>
  <c r="T2133" i="15"/>
  <c r="S2133" i="15"/>
  <c r="U2133" i="15" s="1"/>
  <c r="P2133" i="15"/>
  <c r="O2133" i="15"/>
  <c r="T2132" i="15"/>
  <c r="S2132" i="15"/>
  <c r="U2132" i="15" s="1"/>
  <c r="P2132" i="15"/>
  <c r="O2132" i="15"/>
  <c r="U2131" i="15"/>
  <c r="T2131" i="15"/>
  <c r="S2131" i="15"/>
  <c r="P2131" i="15"/>
  <c r="O2131" i="15"/>
  <c r="U2130" i="15"/>
  <c r="T2130" i="15"/>
  <c r="S2130" i="15"/>
  <c r="P2130" i="15"/>
  <c r="O2130" i="15"/>
  <c r="U2129" i="15"/>
  <c r="T2129" i="15"/>
  <c r="S2129" i="15"/>
  <c r="P2129" i="15"/>
  <c r="O2129" i="15"/>
  <c r="U2128" i="15"/>
  <c r="T2128" i="15"/>
  <c r="S2128" i="15"/>
  <c r="P2128" i="15"/>
  <c r="O2128" i="15"/>
  <c r="T2127" i="15"/>
  <c r="S2127" i="15"/>
  <c r="U2127" i="15" s="1"/>
  <c r="P2127" i="15"/>
  <c r="O2127" i="15"/>
  <c r="T2126" i="15"/>
  <c r="S2126" i="15"/>
  <c r="U2126" i="15" s="1"/>
  <c r="P2126" i="15"/>
  <c r="O2126" i="15"/>
  <c r="T2125" i="15"/>
  <c r="S2125" i="15"/>
  <c r="U2125" i="15" s="1"/>
  <c r="P2125" i="15"/>
  <c r="O2125" i="15"/>
  <c r="U2124" i="15"/>
  <c r="T2124" i="15"/>
  <c r="S2124" i="15"/>
  <c r="P2124" i="15"/>
  <c r="O2124" i="15"/>
  <c r="U2123" i="15"/>
  <c r="T2123" i="15"/>
  <c r="S2123" i="15"/>
  <c r="P2123" i="15"/>
  <c r="O2123" i="15"/>
  <c r="T2122" i="15"/>
  <c r="S2122" i="15"/>
  <c r="U2122" i="15" s="1"/>
  <c r="P2122" i="15"/>
  <c r="O2122" i="15"/>
  <c r="T2121" i="15"/>
  <c r="S2121" i="15"/>
  <c r="U2121" i="15" s="1"/>
  <c r="P2121" i="15"/>
  <c r="O2121" i="15"/>
  <c r="T2120" i="15"/>
  <c r="S2120" i="15"/>
  <c r="U2120" i="15" s="1"/>
  <c r="P2120" i="15"/>
  <c r="O2120" i="15"/>
  <c r="U2119" i="15"/>
  <c r="T2119" i="15"/>
  <c r="S2119" i="15"/>
  <c r="P2119" i="15"/>
  <c r="O2119" i="15"/>
  <c r="U2118" i="15"/>
  <c r="T2118" i="15"/>
  <c r="S2118" i="15"/>
  <c r="P2118" i="15"/>
  <c r="O2118" i="15"/>
  <c r="U2117" i="15"/>
  <c r="T2117" i="15"/>
  <c r="S2117" i="15"/>
  <c r="P2117" i="15"/>
  <c r="O2117" i="15"/>
  <c r="U2116" i="15"/>
  <c r="T2116" i="15"/>
  <c r="S2116" i="15"/>
  <c r="P2116" i="15"/>
  <c r="O2116" i="15"/>
  <c r="T2115" i="15"/>
  <c r="S2115" i="15"/>
  <c r="U2115" i="15" s="1"/>
  <c r="P2115" i="15"/>
  <c r="O2115" i="15"/>
  <c r="T2114" i="15"/>
  <c r="S2114" i="15"/>
  <c r="U2114" i="15" s="1"/>
  <c r="P2114" i="15"/>
  <c r="O2114" i="15"/>
  <c r="T2113" i="15"/>
  <c r="S2113" i="15"/>
  <c r="U2113" i="15" s="1"/>
  <c r="P2113" i="15"/>
  <c r="O2113" i="15"/>
  <c r="U2112" i="15"/>
  <c r="T2112" i="15"/>
  <c r="S2112" i="15"/>
  <c r="P2112" i="15"/>
  <c r="O2112" i="15"/>
  <c r="U2111" i="15"/>
  <c r="T2111" i="15"/>
  <c r="S2111" i="15"/>
  <c r="P2111" i="15"/>
  <c r="O2111" i="15"/>
  <c r="T2110" i="15"/>
  <c r="S2110" i="15"/>
  <c r="U2110" i="15" s="1"/>
  <c r="P2110" i="15"/>
  <c r="O2110" i="15"/>
  <c r="T2109" i="15"/>
  <c r="S2109" i="15"/>
  <c r="U2109" i="15" s="1"/>
  <c r="P2109" i="15"/>
  <c r="O2109" i="15"/>
  <c r="T2108" i="15"/>
  <c r="S2108" i="15"/>
  <c r="U2108" i="15" s="1"/>
  <c r="P2108" i="15"/>
  <c r="O2108" i="15"/>
  <c r="U2107" i="15"/>
  <c r="T2107" i="15"/>
  <c r="S2107" i="15"/>
  <c r="P2107" i="15"/>
  <c r="O2107" i="15"/>
  <c r="U2106" i="15"/>
  <c r="T2106" i="15"/>
  <c r="S2106" i="15"/>
  <c r="P2106" i="15"/>
  <c r="O2106" i="15"/>
  <c r="U2105" i="15"/>
  <c r="T2105" i="15"/>
  <c r="S2105" i="15"/>
  <c r="P2105" i="15"/>
  <c r="O2105" i="15"/>
  <c r="U2104" i="15"/>
  <c r="T2104" i="15"/>
  <c r="S2104" i="15"/>
  <c r="P2104" i="15"/>
  <c r="O2104" i="15"/>
  <c r="T2103" i="15"/>
  <c r="S2103" i="15"/>
  <c r="U2103" i="15" s="1"/>
  <c r="P2103" i="15"/>
  <c r="O2103" i="15"/>
  <c r="T2102" i="15"/>
  <c r="S2102" i="15"/>
  <c r="U2102" i="15" s="1"/>
  <c r="P2102" i="15"/>
  <c r="O2102" i="15"/>
  <c r="T2101" i="15"/>
  <c r="S2101" i="15"/>
  <c r="U2101" i="15" s="1"/>
  <c r="P2101" i="15"/>
  <c r="O2101" i="15"/>
  <c r="U2100" i="15"/>
  <c r="T2100" i="15"/>
  <c r="S2100" i="15"/>
  <c r="P2100" i="15"/>
  <c r="O2100" i="15"/>
  <c r="U2099" i="15"/>
  <c r="T2099" i="15"/>
  <c r="S2099" i="15"/>
  <c r="P2099" i="15"/>
  <c r="O2099" i="15"/>
  <c r="T2098" i="15"/>
  <c r="S2098" i="15"/>
  <c r="U2098" i="15" s="1"/>
  <c r="P2098" i="15"/>
  <c r="O2098" i="15"/>
  <c r="T2097" i="15"/>
  <c r="S2097" i="15"/>
  <c r="U2097" i="15" s="1"/>
  <c r="P2097" i="15"/>
  <c r="O2097" i="15"/>
  <c r="T2096" i="15"/>
  <c r="S2096" i="15"/>
  <c r="U2096" i="15" s="1"/>
  <c r="P2096" i="15"/>
  <c r="O2096" i="15"/>
  <c r="U2095" i="15"/>
  <c r="T2095" i="15"/>
  <c r="S2095" i="15"/>
  <c r="P2095" i="15"/>
  <c r="O2095" i="15"/>
  <c r="U2094" i="15"/>
  <c r="T2094" i="15"/>
  <c r="S2094" i="15"/>
  <c r="P2094" i="15"/>
  <c r="O2094" i="15"/>
  <c r="U2093" i="15"/>
  <c r="T2093" i="15"/>
  <c r="S2093" i="15"/>
  <c r="P2093" i="15"/>
  <c r="O2093" i="15"/>
  <c r="U2092" i="15"/>
  <c r="T2092" i="15"/>
  <c r="S2092" i="15"/>
  <c r="P2092" i="15"/>
  <c r="O2092" i="15"/>
  <c r="T2091" i="15"/>
  <c r="S2091" i="15"/>
  <c r="U2091" i="15" s="1"/>
  <c r="P2091" i="15"/>
  <c r="O2091" i="15"/>
  <c r="T2090" i="15"/>
  <c r="S2090" i="15"/>
  <c r="U2090" i="15" s="1"/>
  <c r="P2090" i="15"/>
  <c r="O2090" i="15"/>
  <c r="T2089" i="15"/>
  <c r="S2089" i="15"/>
  <c r="U2089" i="15" s="1"/>
  <c r="P2089" i="15"/>
  <c r="O2089" i="15"/>
  <c r="U2088" i="15"/>
  <c r="T2088" i="15"/>
  <c r="S2088" i="15"/>
  <c r="P2088" i="15"/>
  <c r="O2088" i="15"/>
  <c r="U2087" i="15"/>
  <c r="T2087" i="15"/>
  <c r="S2087" i="15"/>
  <c r="P2087" i="15"/>
  <c r="O2087" i="15"/>
  <c r="T2086" i="15"/>
  <c r="S2086" i="15"/>
  <c r="U2086" i="15" s="1"/>
  <c r="P2086" i="15"/>
  <c r="O2086" i="15"/>
  <c r="T2085" i="15"/>
  <c r="S2085" i="15"/>
  <c r="U2085" i="15" s="1"/>
  <c r="P2085" i="15"/>
  <c r="O2085" i="15"/>
  <c r="T2084" i="15"/>
  <c r="S2084" i="15"/>
  <c r="U2084" i="15" s="1"/>
  <c r="P2084" i="15"/>
  <c r="O2084" i="15"/>
  <c r="U2083" i="15"/>
  <c r="T2083" i="15"/>
  <c r="S2083" i="15"/>
  <c r="P2083" i="15"/>
  <c r="O2083" i="15"/>
  <c r="U2082" i="15"/>
  <c r="T2082" i="15"/>
  <c r="S2082" i="15"/>
  <c r="P2082" i="15"/>
  <c r="O2082" i="15"/>
  <c r="U2081" i="15"/>
  <c r="T2081" i="15"/>
  <c r="S2081" i="15"/>
  <c r="P2081" i="15"/>
  <c r="O2081" i="15"/>
  <c r="U2080" i="15"/>
  <c r="T2080" i="15"/>
  <c r="S2080" i="15"/>
  <c r="P2080" i="15"/>
  <c r="O2080" i="15"/>
  <c r="T2079" i="15"/>
  <c r="S2079" i="15"/>
  <c r="U2079" i="15" s="1"/>
  <c r="P2079" i="15"/>
  <c r="O2079" i="15"/>
  <c r="T2078" i="15"/>
  <c r="S2078" i="15"/>
  <c r="U2078" i="15" s="1"/>
  <c r="P2078" i="15"/>
  <c r="O2078" i="15"/>
  <c r="T2077" i="15"/>
  <c r="S2077" i="15"/>
  <c r="U2077" i="15" s="1"/>
  <c r="P2077" i="15"/>
  <c r="O2077" i="15"/>
  <c r="U2076" i="15"/>
  <c r="T2076" i="15"/>
  <c r="S2076" i="15"/>
  <c r="P2076" i="15"/>
  <c r="O2076" i="15"/>
  <c r="U2075" i="15"/>
  <c r="T2075" i="15"/>
  <c r="S2075" i="15"/>
  <c r="P2075" i="15"/>
  <c r="O2075" i="15"/>
  <c r="T2074" i="15"/>
  <c r="S2074" i="15"/>
  <c r="U2074" i="15" s="1"/>
  <c r="P2074" i="15"/>
  <c r="O2074" i="15"/>
  <c r="T2073" i="15"/>
  <c r="S2073" i="15"/>
  <c r="U2073" i="15" s="1"/>
  <c r="P2073" i="15"/>
  <c r="O2073" i="15"/>
  <c r="T2072" i="15"/>
  <c r="S2072" i="15"/>
  <c r="U2072" i="15" s="1"/>
  <c r="P2072" i="15"/>
  <c r="O2072" i="15"/>
  <c r="U2071" i="15"/>
  <c r="T2071" i="15"/>
  <c r="S2071" i="15"/>
  <c r="P2071" i="15"/>
  <c r="O2071" i="15"/>
  <c r="U2070" i="15"/>
  <c r="T2070" i="15"/>
  <c r="S2070" i="15"/>
  <c r="P2070" i="15"/>
  <c r="O2070" i="15"/>
  <c r="U2069" i="15"/>
  <c r="T2069" i="15"/>
  <c r="S2069" i="15"/>
  <c r="P2069" i="15"/>
  <c r="O2069" i="15"/>
  <c r="U2068" i="15"/>
  <c r="T2068" i="15"/>
  <c r="S2068" i="15"/>
  <c r="P2068" i="15"/>
  <c r="O2068" i="15"/>
  <c r="T2067" i="15"/>
  <c r="S2067" i="15"/>
  <c r="U2067" i="15" s="1"/>
  <c r="P2067" i="15"/>
  <c r="O2067" i="15"/>
  <c r="T2066" i="15"/>
  <c r="S2066" i="15"/>
  <c r="U2066" i="15" s="1"/>
  <c r="P2066" i="15"/>
  <c r="O2066" i="15"/>
  <c r="T2065" i="15"/>
  <c r="S2065" i="15"/>
  <c r="U2065" i="15" s="1"/>
  <c r="P2065" i="15"/>
  <c r="O2065" i="15"/>
  <c r="U2064" i="15"/>
  <c r="T2064" i="15"/>
  <c r="S2064" i="15"/>
  <c r="P2064" i="15"/>
  <c r="O2064" i="15"/>
  <c r="U2063" i="15"/>
  <c r="T2063" i="15"/>
  <c r="S2063" i="15"/>
  <c r="P2063" i="15"/>
  <c r="O2063" i="15"/>
  <c r="T2062" i="15"/>
  <c r="S2062" i="15"/>
  <c r="U2062" i="15" s="1"/>
  <c r="P2062" i="15"/>
  <c r="O2062" i="15"/>
  <c r="T2061" i="15"/>
  <c r="S2061" i="15"/>
  <c r="U2061" i="15" s="1"/>
  <c r="P2061" i="15"/>
  <c r="O2061" i="15"/>
  <c r="T2060" i="15"/>
  <c r="S2060" i="15"/>
  <c r="U2060" i="15" s="1"/>
  <c r="P2060" i="15"/>
  <c r="O2060" i="15"/>
  <c r="U2059" i="15"/>
  <c r="T2059" i="15"/>
  <c r="S2059" i="15"/>
  <c r="P2059" i="15"/>
  <c r="O2059" i="15"/>
  <c r="U2058" i="15"/>
  <c r="T2058" i="15"/>
  <c r="S2058" i="15"/>
  <c r="P2058" i="15"/>
  <c r="O2058" i="15"/>
  <c r="U2057" i="15"/>
  <c r="T2057" i="15"/>
  <c r="S2057" i="15"/>
  <c r="P2057" i="15"/>
  <c r="O2057" i="15"/>
  <c r="U2056" i="15"/>
  <c r="T2056" i="15"/>
  <c r="S2056" i="15"/>
  <c r="P2056" i="15"/>
  <c r="O2056" i="15"/>
  <c r="T2055" i="15"/>
  <c r="S2055" i="15"/>
  <c r="U2055" i="15" s="1"/>
  <c r="P2055" i="15"/>
  <c r="O2055" i="15"/>
  <c r="T2054" i="15"/>
  <c r="S2054" i="15"/>
  <c r="U2054" i="15" s="1"/>
  <c r="P2054" i="15"/>
  <c r="O2054" i="15"/>
  <c r="T2053" i="15"/>
  <c r="S2053" i="15"/>
  <c r="U2053" i="15" s="1"/>
  <c r="P2053" i="15"/>
  <c r="O2053" i="15"/>
  <c r="U2052" i="15"/>
  <c r="T2052" i="15"/>
  <c r="S2052" i="15"/>
  <c r="P2052" i="15"/>
  <c r="O2052" i="15"/>
  <c r="U2051" i="15"/>
  <c r="T2051" i="15"/>
  <c r="S2051" i="15"/>
  <c r="P2051" i="15"/>
  <c r="O2051" i="15"/>
  <c r="T2050" i="15"/>
  <c r="S2050" i="15"/>
  <c r="U2050" i="15" s="1"/>
  <c r="P2050" i="15"/>
  <c r="O2050" i="15"/>
  <c r="T2049" i="15"/>
  <c r="S2049" i="15"/>
  <c r="U2049" i="15" s="1"/>
  <c r="P2049" i="15"/>
  <c r="O2049" i="15"/>
  <c r="T2048" i="15"/>
  <c r="S2048" i="15"/>
  <c r="U2048" i="15" s="1"/>
  <c r="P2048" i="15"/>
  <c r="O2048" i="15"/>
  <c r="U2047" i="15"/>
  <c r="T2047" i="15"/>
  <c r="S2047" i="15"/>
  <c r="P2047" i="15"/>
  <c r="O2047" i="15"/>
  <c r="U2046" i="15"/>
  <c r="T2046" i="15"/>
  <c r="S2046" i="15"/>
  <c r="P2046" i="15"/>
  <c r="O2046" i="15"/>
  <c r="U2045" i="15"/>
  <c r="T2045" i="15"/>
  <c r="S2045" i="15"/>
  <c r="P2045" i="15"/>
  <c r="O2045" i="15"/>
  <c r="U2044" i="15"/>
  <c r="T2044" i="15"/>
  <c r="S2044" i="15"/>
  <c r="P2044" i="15"/>
  <c r="O2044" i="15"/>
  <c r="T2043" i="15"/>
  <c r="S2043" i="15"/>
  <c r="U2043" i="15" s="1"/>
  <c r="P2043" i="15"/>
  <c r="O2043" i="15"/>
  <c r="T2042" i="15"/>
  <c r="S2042" i="15"/>
  <c r="U2042" i="15" s="1"/>
  <c r="P2042" i="15"/>
  <c r="O2042" i="15"/>
  <c r="T2041" i="15"/>
  <c r="S2041" i="15"/>
  <c r="U2041" i="15" s="1"/>
  <c r="P2041" i="15"/>
  <c r="O2041" i="15"/>
  <c r="U2040" i="15"/>
  <c r="T2040" i="15"/>
  <c r="S2040" i="15"/>
  <c r="P2040" i="15"/>
  <c r="O2040" i="15"/>
  <c r="U2039" i="15"/>
  <c r="T2039" i="15"/>
  <c r="S2039" i="15"/>
  <c r="P2039" i="15"/>
  <c r="O2039" i="15"/>
  <c r="T2038" i="15"/>
  <c r="S2038" i="15"/>
  <c r="U2038" i="15" s="1"/>
  <c r="P2038" i="15"/>
  <c r="O2038" i="15"/>
  <c r="T2037" i="15"/>
  <c r="S2037" i="15"/>
  <c r="U2037" i="15" s="1"/>
  <c r="P2037" i="15"/>
  <c r="O2037" i="15"/>
  <c r="T2036" i="15"/>
  <c r="S2036" i="15"/>
  <c r="U2036" i="15" s="1"/>
  <c r="P2036" i="15"/>
  <c r="O2036" i="15"/>
  <c r="U2035" i="15"/>
  <c r="T2035" i="15"/>
  <c r="S2035" i="15"/>
  <c r="P2035" i="15"/>
  <c r="O2035" i="15"/>
  <c r="U2034" i="15"/>
  <c r="T2034" i="15"/>
  <c r="S2034" i="15"/>
  <c r="P2034" i="15"/>
  <c r="O2034" i="15"/>
  <c r="U2033" i="15"/>
  <c r="T2033" i="15"/>
  <c r="S2033" i="15"/>
  <c r="P2033" i="15"/>
  <c r="O2033" i="15"/>
  <c r="U2032" i="15"/>
  <c r="T2032" i="15"/>
  <c r="S2032" i="15"/>
  <c r="P2032" i="15"/>
  <c r="O2032" i="15"/>
  <c r="T2031" i="15"/>
  <c r="S2031" i="15"/>
  <c r="U2031" i="15" s="1"/>
  <c r="P2031" i="15"/>
  <c r="O2031" i="15"/>
  <c r="T2030" i="15"/>
  <c r="S2030" i="15"/>
  <c r="U2030" i="15" s="1"/>
  <c r="P2030" i="15"/>
  <c r="O2030" i="15"/>
  <c r="T2029" i="15"/>
  <c r="S2029" i="15"/>
  <c r="U2029" i="15" s="1"/>
  <c r="P2029" i="15"/>
  <c r="O2029" i="15"/>
  <c r="U2028" i="15"/>
  <c r="T2028" i="15"/>
  <c r="S2028" i="15"/>
  <c r="P2028" i="15"/>
  <c r="O2028" i="15"/>
  <c r="U2027" i="15"/>
  <c r="T2027" i="15"/>
  <c r="S2027" i="15"/>
  <c r="P2027" i="15"/>
  <c r="O2027" i="15"/>
  <c r="T2026" i="15"/>
  <c r="S2026" i="15"/>
  <c r="U2026" i="15" s="1"/>
  <c r="P2026" i="15"/>
  <c r="O2026" i="15"/>
  <c r="T2025" i="15"/>
  <c r="S2025" i="15"/>
  <c r="U2025" i="15" s="1"/>
  <c r="P2025" i="15"/>
  <c r="O2025" i="15"/>
  <c r="T2024" i="15"/>
  <c r="S2024" i="15"/>
  <c r="U2024" i="15" s="1"/>
  <c r="P2024" i="15"/>
  <c r="O2024" i="15"/>
  <c r="U2023" i="15"/>
  <c r="T2023" i="15"/>
  <c r="S2023" i="15"/>
  <c r="P2023" i="15"/>
  <c r="O2023" i="15"/>
  <c r="U2022" i="15"/>
  <c r="T2022" i="15"/>
  <c r="S2022" i="15"/>
  <c r="P2022" i="15"/>
  <c r="O2022" i="15"/>
  <c r="U2021" i="15"/>
  <c r="T2021" i="15"/>
  <c r="S2021" i="15"/>
  <c r="P2021" i="15"/>
  <c r="O2021" i="15"/>
  <c r="U2020" i="15"/>
  <c r="T2020" i="15"/>
  <c r="S2020" i="15"/>
  <c r="P2020" i="15"/>
  <c r="O2020" i="15"/>
  <c r="T2019" i="15"/>
  <c r="S2019" i="15"/>
  <c r="U2019" i="15" s="1"/>
  <c r="P2019" i="15"/>
  <c r="O2019" i="15"/>
  <c r="T2018" i="15"/>
  <c r="S2018" i="15"/>
  <c r="U2018" i="15" s="1"/>
  <c r="P2018" i="15"/>
  <c r="O2018" i="15"/>
  <c r="T2017" i="15"/>
  <c r="S2017" i="15"/>
  <c r="U2017" i="15" s="1"/>
  <c r="P2017" i="15"/>
  <c r="O2017" i="15"/>
  <c r="U2016" i="15"/>
  <c r="T2016" i="15"/>
  <c r="S2016" i="15"/>
  <c r="P2016" i="15"/>
  <c r="O2016" i="15"/>
  <c r="U2015" i="15"/>
  <c r="T2015" i="15"/>
  <c r="S2015" i="15"/>
  <c r="P2015" i="15"/>
  <c r="O2015" i="15"/>
  <c r="T2014" i="15"/>
  <c r="S2014" i="15"/>
  <c r="U2014" i="15" s="1"/>
  <c r="P2014" i="15"/>
  <c r="O2014" i="15"/>
  <c r="T2013" i="15"/>
  <c r="S2013" i="15"/>
  <c r="U2013" i="15" s="1"/>
  <c r="P2013" i="15"/>
  <c r="O2013" i="15"/>
  <c r="T2012" i="15"/>
  <c r="S2012" i="15"/>
  <c r="U2012" i="15" s="1"/>
  <c r="P2012" i="15"/>
  <c r="O2012" i="15"/>
  <c r="U2011" i="15"/>
  <c r="T2011" i="15"/>
  <c r="S2011" i="15"/>
  <c r="P2011" i="15"/>
  <c r="O2011" i="15"/>
  <c r="U2010" i="15"/>
  <c r="T2010" i="15"/>
  <c r="S2010" i="15"/>
  <c r="P2010" i="15"/>
  <c r="O2010" i="15"/>
  <c r="U2009" i="15"/>
  <c r="T2009" i="15"/>
  <c r="S2009" i="15"/>
  <c r="P2009" i="15"/>
  <c r="O2009" i="15"/>
  <c r="U2008" i="15"/>
  <c r="T2008" i="15"/>
  <c r="S2008" i="15"/>
  <c r="P2008" i="15"/>
  <c r="O2008" i="15"/>
  <c r="T2007" i="15"/>
  <c r="S2007" i="15"/>
  <c r="U2007" i="15" s="1"/>
  <c r="P2007" i="15"/>
  <c r="O2007" i="15"/>
  <c r="T2006" i="15"/>
  <c r="S2006" i="15"/>
  <c r="U2006" i="15" s="1"/>
  <c r="P2006" i="15"/>
  <c r="O2006" i="15"/>
  <c r="T2005" i="15"/>
  <c r="S2005" i="15"/>
  <c r="U2005" i="15" s="1"/>
  <c r="P2005" i="15"/>
  <c r="O2005" i="15"/>
  <c r="U2004" i="15"/>
  <c r="T2004" i="15"/>
  <c r="S2004" i="15"/>
  <c r="P2004" i="15"/>
  <c r="O2004" i="15"/>
  <c r="U2003" i="15"/>
  <c r="T2003" i="15"/>
  <c r="S2003" i="15"/>
  <c r="P2003" i="15"/>
  <c r="O2003" i="15"/>
  <c r="T2002" i="15"/>
  <c r="S2002" i="15"/>
  <c r="U2002" i="15" s="1"/>
  <c r="P2002" i="15"/>
  <c r="O2002" i="15"/>
  <c r="T2001" i="15"/>
  <c r="S2001" i="15"/>
  <c r="U2001" i="15" s="1"/>
  <c r="P2001" i="15"/>
  <c r="O2001" i="15"/>
  <c r="T2000" i="15"/>
  <c r="S2000" i="15"/>
  <c r="U2000" i="15" s="1"/>
  <c r="P2000" i="15"/>
  <c r="O2000" i="15"/>
  <c r="U1999" i="15"/>
  <c r="T1999" i="15"/>
  <c r="S1999" i="15"/>
  <c r="P1999" i="15"/>
  <c r="O1999" i="15"/>
  <c r="U1998" i="15"/>
  <c r="T1998" i="15"/>
  <c r="S1998" i="15"/>
  <c r="P1998" i="15"/>
  <c r="O1998" i="15"/>
  <c r="U1997" i="15"/>
  <c r="T1997" i="15"/>
  <c r="S1997" i="15"/>
  <c r="P1997" i="15"/>
  <c r="O1997" i="15"/>
  <c r="U1996" i="15"/>
  <c r="T1996" i="15"/>
  <c r="S1996" i="15"/>
  <c r="P1996" i="15"/>
  <c r="O1996" i="15"/>
  <c r="T1995" i="15"/>
  <c r="S1995" i="15"/>
  <c r="U1995" i="15" s="1"/>
  <c r="P1995" i="15"/>
  <c r="O1995" i="15"/>
  <c r="T1994" i="15"/>
  <c r="S1994" i="15"/>
  <c r="U1994" i="15" s="1"/>
  <c r="P1994" i="15"/>
  <c r="O1994" i="15"/>
  <c r="T1993" i="15"/>
  <c r="S1993" i="15"/>
  <c r="U1993" i="15" s="1"/>
  <c r="P1993" i="15"/>
  <c r="O1993" i="15"/>
  <c r="U1992" i="15"/>
  <c r="T1992" i="15"/>
  <c r="S1992" i="15"/>
  <c r="P1992" i="15"/>
  <c r="O1992" i="15"/>
  <c r="U1991" i="15"/>
  <c r="T1991" i="15"/>
  <c r="S1991" i="15"/>
  <c r="P1991" i="15"/>
  <c r="O1991" i="15"/>
  <c r="T1990" i="15"/>
  <c r="S1990" i="15"/>
  <c r="U1990" i="15" s="1"/>
  <c r="P1990" i="15"/>
  <c r="O1990" i="15"/>
  <c r="T1989" i="15"/>
  <c r="S1989" i="15"/>
  <c r="U1989" i="15" s="1"/>
  <c r="P1989" i="15"/>
  <c r="O1989" i="15"/>
  <c r="T1988" i="15"/>
  <c r="S1988" i="15"/>
  <c r="U1988" i="15" s="1"/>
  <c r="P1988" i="15"/>
  <c r="O1988" i="15"/>
  <c r="U1987" i="15"/>
  <c r="T1987" i="15"/>
  <c r="S1987" i="15"/>
  <c r="P1987" i="15"/>
  <c r="O1987" i="15"/>
  <c r="U1986" i="15"/>
  <c r="T1986" i="15"/>
  <c r="S1986" i="15"/>
  <c r="P1986" i="15"/>
  <c r="O1986" i="15"/>
  <c r="U1985" i="15"/>
  <c r="T1985" i="15"/>
  <c r="S1985" i="15"/>
  <c r="P1985" i="15"/>
  <c r="O1985" i="15"/>
  <c r="U1984" i="15"/>
  <c r="T1984" i="15"/>
  <c r="S1984" i="15"/>
  <c r="P1984" i="15"/>
  <c r="O1984" i="15"/>
  <c r="T1983" i="15"/>
  <c r="S1983" i="15"/>
  <c r="U1983" i="15" s="1"/>
  <c r="P1983" i="15"/>
  <c r="O1983" i="15"/>
  <c r="T1982" i="15"/>
  <c r="S1982" i="15"/>
  <c r="U1982" i="15" s="1"/>
  <c r="P1982" i="15"/>
  <c r="O1982" i="15"/>
  <c r="T1981" i="15"/>
  <c r="S1981" i="15"/>
  <c r="U1981" i="15" s="1"/>
  <c r="P1981" i="15"/>
  <c r="O1981" i="15"/>
  <c r="U1980" i="15"/>
  <c r="T1980" i="15"/>
  <c r="S1980" i="15"/>
  <c r="P1980" i="15"/>
  <c r="O1980" i="15"/>
  <c r="U1979" i="15"/>
  <c r="T1979" i="15"/>
  <c r="S1979" i="15"/>
  <c r="P1979" i="15"/>
  <c r="O1979" i="15"/>
  <c r="T1978" i="15"/>
  <c r="S1978" i="15"/>
  <c r="U1978" i="15" s="1"/>
  <c r="P1978" i="15"/>
  <c r="O1978" i="15"/>
  <c r="T1977" i="15"/>
  <c r="S1977" i="15"/>
  <c r="U1977" i="15" s="1"/>
  <c r="P1977" i="15"/>
  <c r="O1977" i="15"/>
  <c r="T1976" i="15"/>
  <c r="S1976" i="15"/>
  <c r="U1976" i="15" s="1"/>
  <c r="P1976" i="15"/>
  <c r="O1976" i="15"/>
  <c r="U1975" i="15"/>
  <c r="T1975" i="15"/>
  <c r="S1975" i="15"/>
  <c r="P1975" i="15"/>
  <c r="O1975" i="15"/>
  <c r="U1974" i="15"/>
  <c r="T1974" i="15"/>
  <c r="S1974" i="15"/>
  <c r="P1974" i="15"/>
  <c r="O1974" i="15"/>
  <c r="U1973" i="15"/>
  <c r="T1973" i="15"/>
  <c r="S1973" i="15"/>
  <c r="P1973" i="15"/>
  <c r="O1973" i="15"/>
  <c r="U1972" i="15"/>
  <c r="T1972" i="15"/>
  <c r="S1972" i="15"/>
  <c r="P1972" i="15"/>
  <c r="O1972" i="15"/>
  <c r="T1971" i="15"/>
  <c r="S1971" i="15"/>
  <c r="U1971" i="15" s="1"/>
  <c r="P1971" i="15"/>
  <c r="O1971" i="15"/>
  <c r="T1970" i="15"/>
  <c r="S1970" i="15"/>
  <c r="U1970" i="15" s="1"/>
  <c r="P1970" i="15"/>
  <c r="O1970" i="15"/>
  <c r="T1969" i="15"/>
  <c r="S1969" i="15"/>
  <c r="U1969" i="15" s="1"/>
  <c r="P1969" i="15"/>
  <c r="O1969" i="15"/>
  <c r="U1968" i="15"/>
  <c r="T1968" i="15"/>
  <c r="S1968" i="15"/>
  <c r="P1968" i="15"/>
  <c r="O1968" i="15"/>
  <c r="U1967" i="15"/>
  <c r="T1967" i="15"/>
  <c r="S1967" i="15"/>
  <c r="P1967" i="15"/>
  <c r="O1967" i="15"/>
  <c r="T1966" i="15"/>
  <c r="S1966" i="15"/>
  <c r="U1966" i="15" s="1"/>
  <c r="P1966" i="15"/>
  <c r="O1966" i="15"/>
  <c r="T1965" i="15"/>
  <c r="S1965" i="15"/>
  <c r="U1965" i="15" s="1"/>
  <c r="P1965" i="15"/>
  <c r="O1965" i="15"/>
  <c r="T1964" i="15"/>
  <c r="S1964" i="15"/>
  <c r="U1964" i="15" s="1"/>
  <c r="P1964" i="15"/>
  <c r="O1964" i="15"/>
  <c r="U1963" i="15"/>
  <c r="T1963" i="15"/>
  <c r="S1963" i="15"/>
  <c r="P1963" i="15"/>
  <c r="O1963" i="15"/>
  <c r="U1962" i="15"/>
  <c r="T1962" i="15"/>
  <c r="S1962" i="15"/>
  <c r="P1962" i="15"/>
  <c r="O1962" i="15"/>
  <c r="U1961" i="15"/>
  <c r="T1961" i="15"/>
  <c r="S1961" i="15"/>
  <c r="P1961" i="15"/>
  <c r="O1961" i="15"/>
  <c r="U1960" i="15"/>
  <c r="T1960" i="15"/>
  <c r="S1960" i="15"/>
  <c r="P1960" i="15"/>
  <c r="O1960" i="15"/>
  <c r="T1959" i="15"/>
  <c r="S1959" i="15"/>
  <c r="U1959" i="15" s="1"/>
  <c r="P1959" i="15"/>
  <c r="O1959" i="15"/>
  <c r="T1958" i="15"/>
  <c r="S1958" i="15"/>
  <c r="U1958" i="15" s="1"/>
  <c r="P1958" i="15"/>
  <c r="O1958" i="15"/>
  <c r="T1957" i="15"/>
  <c r="S1957" i="15"/>
  <c r="U1957" i="15" s="1"/>
  <c r="P1957" i="15"/>
  <c r="O1957" i="15"/>
  <c r="U1956" i="15"/>
  <c r="T1956" i="15"/>
  <c r="S1956" i="15"/>
  <c r="P1956" i="15"/>
  <c r="O1956" i="15"/>
  <c r="U1955" i="15"/>
  <c r="T1955" i="15"/>
  <c r="S1955" i="15"/>
  <c r="P1955" i="15"/>
  <c r="O1955" i="15"/>
  <c r="T1954" i="15"/>
  <c r="S1954" i="15"/>
  <c r="U1954" i="15" s="1"/>
  <c r="P1954" i="15"/>
  <c r="O1954" i="15"/>
  <c r="T1953" i="15"/>
  <c r="S1953" i="15"/>
  <c r="U1953" i="15" s="1"/>
  <c r="P1953" i="15"/>
  <c r="O1953" i="15"/>
  <c r="T1952" i="15"/>
  <c r="S1952" i="15"/>
  <c r="U1952" i="15" s="1"/>
  <c r="P1952" i="15"/>
  <c r="O1952" i="15"/>
  <c r="U1951" i="15"/>
  <c r="T1951" i="15"/>
  <c r="S1951" i="15"/>
  <c r="P1951" i="15"/>
  <c r="O1951" i="15"/>
  <c r="U1950" i="15"/>
  <c r="T1950" i="15"/>
  <c r="S1950" i="15"/>
  <c r="P1950" i="15"/>
  <c r="O1950" i="15"/>
  <c r="U1949" i="15"/>
  <c r="T1949" i="15"/>
  <c r="S1949" i="15"/>
  <c r="P1949" i="15"/>
  <c r="O1949" i="15"/>
  <c r="U1948" i="15"/>
  <c r="T1948" i="15"/>
  <c r="S1948" i="15"/>
  <c r="P1948" i="15"/>
  <c r="O1948" i="15"/>
  <c r="T1947" i="15"/>
  <c r="S1947" i="15"/>
  <c r="U1947" i="15" s="1"/>
  <c r="P1947" i="15"/>
  <c r="O1947" i="15"/>
  <c r="T1946" i="15"/>
  <c r="S1946" i="15"/>
  <c r="U1946" i="15" s="1"/>
  <c r="P1946" i="15"/>
  <c r="O1946" i="15"/>
  <c r="T1945" i="15"/>
  <c r="S1945" i="15"/>
  <c r="U1945" i="15" s="1"/>
  <c r="P1945" i="15"/>
  <c r="O1945" i="15"/>
  <c r="U1944" i="15"/>
  <c r="T1944" i="15"/>
  <c r="S1944" i="15"/>
  <c r="P1944" i="15"/>
  <c r="O1944" i="15"/>
  <c r="U1943" i="15"/>
  <c r="T1943" i="15"/>
  <c r="S1943" i="15"/>
  <c r="P1943" i="15"/>
  <c r="O1943" i="15"/>
  <c r="T1942" i="15"/>
  <c r="S1942" i="15"/>
  <c r="U1942" i="15" s="1"/>
  <c r="P1942" i="15"/>
  <c r="O1942" i="15"/>
  <c r="T1941" i="15"/>
  <c r="S1941" i="15"/>
  <c r="U1941" i="15" s="1"/>
  <c r="P1941" i="15"/>
  <c r="O1941" i="15"/>
  <c r="T1940" i="15"/>
  <c r="S1940" i="15"/>
  <c r="U1940" i="15" s="1"/>
  <c r="P1940" i="15"/>
  <c r="O1940" i="15"/>
  <c r="U1939" i="15"/>
  <c r="T1939" i="15"/>
  <c r="S1939" i="15"/>
  <c r="P1939" i="15"/>
  <c r="O1939" i="15"/>
  <c r="U1938" i="15"/>
  <c r="T1938" i="15"/>
  <c r="S1938" i="15"/>
  <c r="P1938" i="15"/>
  <c r="O1938" i="15"/>
  <c r="U1937" i="15"/>
  <c r="T1937" i="15"/>
  <c r="S1937" i="15"/>
  <c r="P1937" i="15"/>
  <c r="O1937" i="15"/>
  <c r="U1936" i="15"/>
  <c r="T1936" i="15"/>
  <c r="S1936" i="15"/>
  <c r="P1936" i="15"/>
  <c r="O1936" i="15"/>
  <c r="T1935" i="15"/>
  <c r="S1935" i="15"/>
  <c r="U1935" i="15" s="1"/>
  <c r="P1935" i="15"/>
  <c r="O1935" i="15"/>
  <c r="T1934" i="15"/>
  <c r="S1934" i="15"/>
  <c r="U1934" i="15" s="1"/>
  <c r="P1934" i="15"/>
  <c r="O1934" i="15"/>
  <c r="T1933" i="15"/>
  <c r="S1933" i="15"/>
  <c r="U1933" i="15" s="1"/>
  <c r="P1933" i="15"/>
  <c r="O1933" i="15"/>
  <c r="U1932" i="15"/>
  <c r="T1932" i="15"/>
  <c r="S1932" i="15"/>
  <c r="P1932" i="15"/>
  <c r="O1932" i="15"/>
  <c r="U1931" i="15"/>
  <c r="T1931" i="15"/>
  <c r="S1931" i="15"/>
  <c r="P1931" i="15"/>
  <c r="O1931" i="15"/>
  <c r="T1930" i="15"/>
  <c r="S1930" i="15"/>
  <c r="U1930" i="15" s="1"/>
  <c r="P1930" i="15"/>
  <c r="O1930" i="15"/>
  <c r="T1929" i="15"/>
  <c r="S1929" i="15"/>
  <c r="U1929" i="15" s="1"/>
  <c r="P1929" i="15"/>
  <c r="O1929" i="15"/>
  <c r="T1928" i="15"/>
  <c r="S1928" i="15"/>
  <c r="U1928" i="15" s="1"/>
  <c r="P1928" i="15"/>
  <c r="O1928" i="15"/>
  <c r="U1927" i="15"/>
  <c r="T1927" i="15"/>
  <c r="S1927" i="15"/>
  <c r="P1927" i="15"/>
  <c r="O1927" i="15"/>
  <c r="U1926" i="15"/>
  <c r="T1926" i="15"/>
  <c r="S1926" i="15"/>
  <c r="P1926" i="15"/>
  <c r="O1926" i="15"/>
  <c r="U1925" i="15"/>
  <c r="T1925" i="15"/>
  <c r="S1925" i="15"/>
  <c r="P1925" i="15"/>
  <c r="O1925" i="15"/>
  <c r="U1924" i="15"/>
  <c r="T1924" i="15"/>
  <c r="S1924" i="15"/>
  <c r="P1924" i="15"/>
  <c r="O1924" i="15"/>
  <c r="T1923" i="15"/>
  <c r="S1923" i="15"/>
  <c r="U1923" i="15" s="1"/>
  <c r="P1923" i="15"/>
  <c r="O1923" i="15"/>
  <c r="T1922" i="15"/>
  <c r="S1922" i="15"/>
  <c r="U1922" i="15" s="1"/>
  <c r="P1922" i="15"/>
  <c r="O1922" i="15"/>
  <c r="T1921" i="15"/>
  <c r="S1921" i="15"/>
  <c r="U1921" i="15" s="1"/>
  <c r="P1921" i="15"/>
  <c r="O1921" i="15"/>
  <c r="U1920" i="15"/>
  <c r="T1920" i="15"/>
  <c r="S1920" i="15"/>
  <c r="P1920" i="15"/>
  <c r="O1920" i="15"/>
  <c r="U1919" i="15"/>
  <c r="T1919" i="15"/>
  <c r="S1919" i="15"/>
  <c r="P1919" i="15"/>
  <c r="O1919" i="15"/>
  <c r="T1918" i="15"/>
  <c r="S1918" i="15"/>
  <c r="U1918" i="15" s="1"/>
  <c r="P1918" i="15"/>
  <c r="O1918" i="15"/>
  <c r="T1917" i="15"/>
  <c r="S1917" i="15"/>
  <c r="U1917" i="15" s="1"/>
  <c r="P1917" i="15"/>
  <c r="O1917" i="15"/>
  <c r="T1916" i="15"/>
  <c r="S1916" i="15"/>
  <c r="U1916" i="15" s="1"/>
  <c r="P1916" i="15"/>
  <c r="O1916" i="15"/>
  <c r="U1915" i="15"/>
  <c r="T1915" i="15"/>
  <c r="S1915" i="15"/>
  <c r="P1915" i="15"/>
  <c r="O1915" i="15"/>
  <c r="U1914" i="15"/>
  <c r="T1914" i="15"/>
  <c r="S1914" i="15"/>
  <c r="P1914" i="15"/>
  <c r="O1914" i="15"/>
  <c r="U1913" i="15"/>
  <c r="T1913" i="15"/>
  <c r="S1913" i="15"/>
  <c r="P1913" i="15"/>
  <c r="O1913" i="15"/>
  <c r="U1912" i="15"/>
  <c r="T1912" i="15"/>
  <c r="S1912" i="15"/>
  <c r="P1912" i="15"/>
  <c r="O1912" i="15"/>
  <c r="T1911" i="15"/>
  <c r="S1911" i="15"/>
  <c r="U1911" i="15" s="1"/>
  <c r="P1911" i="15"/>
  <c r="O1911" i="15"/>
  <c r="T1910" i="15"/>
  <c r="S1910" i="15"/>
  <c r="U1910" i="15" s="1"/>
  <c r="P1910" i="15"/>
  <c r="O1910" i="15"/>
  <c r="T1909" i="15"/>
  <c r="S1909" i="15"/>
  <c r="U1909" i="15" s="1"/>
  <c r="P1909" i="15"/>
  <c r="O1909" i="15"/>
  <c r="U1908" i="15"/>
  <c r="T1908" i="15"/>
  <c r="S1908" i="15"/>
  <c r="P1908" i="15"/>
  <c r="O1908" i="15"/>
  <c r="U1907" i="15"/>
  <c r="T1907" i="15"/>
  <c r="S1907" i="15"/>
  <c r="P1907" i="15"/>
  <c r="O1907" i="15"/>
  <c r="T1906" i="15"/>
  <c r="S1906" i="15"/>
  <c r="U1906" i="15" s="1"/>
  <c r="P1906" i="15"/>
  <c r="O1906" i="15"/>
  <c r="T1905" i="15"/>
  <c r="S1905" i="15"/>
  <c r="U1905" i="15" s="1"/>
  <c r="P1905" i="15"/>
  <c r="O1905" i="15"/>
  <c r="T1904" i="15"/>
  <c r="S1904" i="15"/>
  <c r="U1904" i="15" s="1"/>
  <c r="P1904" i="15"/>
  <c r="O1904" i="15"/>
  <c r="U1903" i="15"/>
  <c r="T1903" i="15"/>
  <c r="S1903" i="15"/>
  <c r="P1903" i="15"/>
  <c r="O1903" i="15"/>
  <c r="U1902" i="15"/>
  <c r="T1902" i="15"/>
  <c r="S1902" i="15"/>
  <c r="P1902" i="15"/>
  <c r="O1902" i="15"/>
  <c r="U1901" i="15"/>
  <c r="T1901" i="15"/>
  <c r="S1901" i="15"/>
  <c r="P1901" i="15"/>
  <c r="O1901" i="15"/>
  <c r="U1900" i="15"/>
  <c r="T1900" i="15"/>
  <c r="S1900" i="15"/>
  <c r="P1900" i="15"/>
  <c r="O1900" i="15"/>
  <c r="T1899" i="15"/>
  <c r="S1899" i="15"/>
  <c r="U1899" i="15" s="1"/>
  <c r="P1899" i="15"/>
  <c r="O1899" i="15"/>
  <c r="T1898" i="15"/>
  <c r="S1898" i="15"/>
  <c r="U1898" i="15" s="1"/>
  <c r="P1898" i="15"/>
  <c r="O1898" i="15"/>
  <c r="T1897" i="15"/>
  <c r="S1897" i="15"/>
  <c r="U1897" i="15" s="1"/>
  <c r="P1897" i="15"/>
  <c r="O1897" i="15"/>
  <c r="U1896" i="15"/>
  <c r="T1896" i="15"/>
  <c r="S1896" i="15"/>
  <c r="P1896" i="15"/>
  <c r="O1896" i="15"/>
  <c r="U1895" i="15"/>
  <c r="T1895" i="15"/>
  <c r="S1895" i="15"/>
  <c r="P1895" i="15"/>
  <c r="O1895" i="15"/>
  <c r="T1894" i="15"/>
  <c r="S1894" i="15"/>
  <c r="U1894" i="15" s="1"/>
  <c r="P1894" i="15"/>
  <c r="O1894" i="15"/>
  <c r="T1893" i="15"/>
  <c r="S1893" i="15"/>
  <c r="U1893" i="15" s="1"/>
  <c r="P1893" i="15"/>
  <c r="O1893" i="15"/>
  <c r="T1892" i="15"/>
  <c r="S1892" i="15"/>
  <c r="U1892" i="15" s="1"/>
  <c r="P1892" i="15"/>
  <c r="O1892" i="15"/>
  <c r="U1891" i="15"/>
  <c r="T1891" i="15"/>
  <c r="S1891" i="15"/>
  <c r="P1891" i="15"/>
  <c r="O1891" i="15"/>
  <c r="U1890" i="15"/>
  <c r="T1890" i="15"/>
  <c r="S1890" i="15"/>
  <c r="P1890" i="15"/>
  <c r="O1890" i="15"/>
  <c r="U1889" i="15"/>
  <c r="T1889" i="15"/>
  <c r="S1889" i="15"/>
  <c r="P1889" i="15"/>
  <c r="O1889" i="15"/>
  <c r="U1888" i="15"/>
  <c r="T1888" i="15"/>
  <c r="S1888" i="15"/>
  <c r="P1888" i="15"/>
  <c r="O1888" i="15"/>
  <c r="T1887" i="15"/>
  <c r="S1887" i="15"/>
  <c r="U1887" i="15" s="1"/>
  <c r="P1887" i="15"/>
  <c r="O1887" i="15"/>
  <c r="T1886" i="15"/>
  <c r="S1886" i="15"/>
  <c r="U1886" i="15" s="1"/>
  <c r="P1886" i="15"/>
  <c r="O1886" i="15"/>
  <c r="T1885" i="15"/>
  <c r="S1885" i="15"/>
  <c r="U1885" i="15" s="1"/>
  <c r="P1885" i="15"/>
  <c r="O1885" i="15"/>
  <c r="U1884" i="15"/>
  <c r="T1884" i="15"/>
  <c r="S1884" i="15"/>
  <c r="P1884" i="15"/>
  <c r="O1884" i="15"/>
  <c r="U1883" i="15"/>
  <c r="T1883" i="15"/>
  <c r="S1883" i="15"/>
  <c r="P1883" i="15"/>
  <c r="O1883" i="15"/>
  <c r="T1882" i="15"/>
  <c r="S1882" i="15"/>
  <c r="U1882" i="15" s="1"/>
  <c r="P1882" i="15"/>
  <c r="O1882" i="15"/>
  <c r="T1881" i="15"/>
  <c r="S1881" i="15"/>
  <c r="U1881" i="15" s="1"/>
  <c r="P1881" i="15"/>
  <c r="O1881" i="15"/>
  <c r="T1880" i="15"/>
  <c r="S1880" i="15"/>
  <c r="U1880" i="15" s="1"/>
  <c r="P1880" i="15"/>
  <c r="O1880" i="15"/>
  <c r="U1879" i="15"/>
  <c r="T1879" i="15"/>
  <c r="S1879" i="15"/>
  <c r="P1879" i="15"/>
  <c r="O1879" i="15"/>
  <c r="U1878" i="15"/>
  <c r="T1878" i="15"/>
  <c r="S1878" i="15"/>
  <c r="P1878" i="15"/>
  <c r="O1878" i="15"/>
  <c r="U1877" i="15"/>
  <c r="T1877" i="15"/>
  <c r="S1877" i="15"/>
  <c r="P1877" i="15"/>
  <c r="O1877" i="15"/>
  <c r="U1876" i="15"/>
  <c r="T1876" i="15"/>
  <c r="S1876" i="15"/>
  <c r="P1876" i="15"/>
  <c r="O1876" i="15"/>
  <c r="T1875" i="15"/>
  <c r="S1875" i="15"/>
  <c r="U1875" i="15" s="1"/>
  <c r="P1875" i="15"/>
  <c r="O1875" i="15"/>
  <c r="T1874" i="15"/>
  <c r="S1874" i="15"/>
  <c r="U1874" i="15" s="1"/>
  <c r="P1874" i="15"/>
  <c r="O1874" i="15"/>
  <c r="T1873" i="15"/>
  <c r="S1873" i="15"/>
  <c r="U1873" i="15" s="1"/>
  <c r="P1873" i="15"/>
  <c r="O1873" i="15"/>
  <c r="U1872" i="15"/>
  <c r="T1872" i="15"/>
  <c r="S1872" i="15"/>
  <c r="P1872" i="15"/>
  <c r="O1872" i="15"/>
  <c r="U1871" i="15"/>
  <c r="T1871" i="15"/>
  <c r="S1871" i="15"/>
  <c r="P1871" i="15"/>
  <c r="O1871" i="15"/>
  <c r="T1870" i="15"/>
  <c r="S1870" i="15"/>
  <c r="U1870" i="15" s="1"/>
  <c r="P1870" i="15"/>
  <c r="O1870" i="15"/>
  <c r="T1869" i="15"/>
  <c r="S1869" i="15"/>
  <c r="U1869" i="15" s="1"/>
  <c r="P1869" i="15"/>
  <c r="O1869" i="15"/>
  <c r="T1868" i="15"/>
  <c r="S1868" i="15"/>
  <c r="U1868" i="15" s="1"/>
  <c r="P1868" i="15"/>
  <c r="O1868" i="15"/>
  <c r="U1867" i="15"/>
  <c r="T1867" i="15"/>
  <c r="S1867" i="15"/>
  <c r="P1867" i="15"/>
  <c r="O1867" i="15"/>
  <c r="U1866" i="15"/>
  <c r="T1866" i="15"/>
  <c r="S1866" i="15"/>
  <c r="P1866" i="15"/>
  <c r="O1866" i="15"/>
  <c r="U1865" i="15"/>
  <c r="T1865" i="15"/>
  <c r="S1865" i="15"/>
  <c r="P1865" i="15"/>
  <c r="O1865" i="15"/>
  <c r="U1864" i="15"/>
  <c r="T1864" i="15"/>
  <c r="S1864" i="15"/>
  <c r="P1864" i="15"/>
  <c r="O1864" i="15"/>
  <c r="T1863" i="15"/>
  <c r="S1863" i="15"/>
  <c r="U1863" i="15" s="1"/>
  <c r="P1863" i="15"/>
  <c r="O1863" i="15"/>
  <c r="T1862" i="15"/>
  <c r="S1862" i="15"/>
  <c r="U1862" i="15" s="1"/>
  <c r="P1862" i="15"/>
  <c r="O1862" i="15"/>
  <c r="T1861" i="15"/>
  <c r="S1861" i="15"/>
  <c r="U1861" i="15" s="1"/>
  <c r="P1861" i="15"/>
  <c r="O1861" i="15"/>
  <c r="U1860" i="15"/>
  <c r="T1860" i="15"/>
  <c r="S1860" i="15"/>
  <c r="P1860" i="15"/>
  <c r="O1860" i="15"/>
  <c r="U1859" i="15"/>
  <c r="T1859" i="15"/>
  <c r="S1859" i="15"/>
  <c r="P1859" i="15"/>
  <c r="O1859" i="15"/>
  <c r="T1858" i="15"/>
  <c r="S1858" i="15"/>
  <c r="U1858" i="15" s="1"/>
  <c r="P1858" i="15"/>
  <c r="O1858" i="15"/>
  <c r="T1857" i="15"/>
  <c r="S1857" i="15"/>
  <c r="U1857" i="15" s="1"/>
  <c r="P1857" i="15"/>
  <c r="O1857" i="15"/>
  <c r="T1856" i="15"/>
  <c r="S1856" i="15"/>
  <c r="U1856" i="15" s="1"/>
  <c r="P1856" i="15"/>
  <c r="O1856" i="15"/>
  <c r="U1855" i="15"/>
  <c r="T1855" i="15"/>
  <c r="S1855" i="15"/>
  <c r="P1855" i="15"/>
  <c r="O1855" i="15"/>
  <c r="U1854" i="15"/>
  <c r="T1854" i="15"/>
  <c r="S1854" i="15"/>
  <c r="P1854" i="15"/>
  <c r="O1854" i="15"/>
  <c r="U1853" i="15"/>
  <c r="T1853" i="15"/>
  <c r="S1853" i="15"/>
  <c r="P1853" i="15"/>
  <c r="O1853" i="15"/>
  <c r="U1852" i="15"/>
  <c r="T1852" i="15"/>
  <c r="S1852" i="15"/>
  <c r="P1852" i="15"/>
  <c r="O1852" i="15"/>
  <c r="T1851" i="15"/>
  <c r="S1851" i="15"/>
  <c r="U1851" i="15" s="1"/>
  <c r="P1851" i="15"/>
  <c r="O1851" i="15"/>
  <c r="T1850" i="15"/>
  <c r="S1850" i="15"/>
  <c r="U1850" i="15" s="1"/>
  <c r="P1850" i="15"/>
  <c r="O1850" i="15"/>
  <c r="T1849" i="15"/>
  <c r="S1849" i="15"/>
  <c r="U1849" i="15" s="1"/>
  <c r="P1849" i="15"/>
  <c r="O1849" i="15"/>
  <c r="U1848" i="15"/>
  <c r="T1848" i="15"/>
  <c r="S1848" i="15"/>
  <c r="P1848" i="15"/>
  <c r="O1848" i="15"/>
  <c r="U1847" i="15"/>
  <c r="T1847" i="15"/>
  <c r="S1847" i="15"/>
  <c r="P1847" i="15"/>
  <c r="O1847" i="15"/>
  <c r="T1846" i="15"/>
  <c r="S1846" i="15"/>
  <c r="U1846" i="15" s="1"/>
  <c r="P1846" i="15"/>
  <c r="O1846" i="15"/>
  <c r="T1845" i="15"/>
  <c r="S1845" i="15"/>
  <c r="U1845" i="15" s="1"/>
  <c r="P1845" i="15"/>
  <c r="O1845" i="15"/>
  <c r="T1844" i="15"/>
  <c r="S1844" i="15"/>
  <c r="U1844" i="15" s="1"/>
  <c r="P1844" i="15"/>
  <c r="O1844" i="15"/>
  <c r="U1843" i="15"/>
  <c r="T1843" i="15"/>
  <c r="S1843" i="15"/>
  <c r="P1843" i="15"/>
  <c r="O1843" i="15"/>
  <c r="U1842" i="15"/>
  <c r="T1842" i="15"/>
  <c r="S1842" i="15"/>
  <c r="P1842" i="15"/>
  <c r="O1842" i="15"/>
  <c r="U1841" i="15"/>
  <c r="T1841" i="15"/>
  <c r="S1841" i="15"/>
  <c r="P1841" i="15"/>
  <c r="O1841" i="15"/>
  <c r="U1840" i="15"/>
  <c r="T1840" i="15"/>
  <c r="S1840" i="15"/>
  <c r="P1840" i="15"/>
  <c r="O1840" i="15"/>
  <c r="T1839" i="15"/>
  <c r="S1839" i="15"/>
  <c r="U1839" i="15" s="1"/>
  <c r="P1839" i="15"/>
  <c r="O1839" i="15"/>
  <c r="T1838" i="15"/>
  <c r="S1838" i="15"/>
  <c r="U1838" i="15" s="1"/>
  <c r="P1838" i="15"/>
  <c r="O1838" i="15"/>
  <c r="T1837" i="15"/>
  <c r="S1837" i="15"/>
  <c r="U1837" i="15" s="1"/>
  <c r="P1837" i="15"/>
  <c r="O1837" i="15"/>
  <c r="U1836" i="15"/>
  <c r="T1836" i="15"/>
  <c r="S1836" i="15"/>
  <c r="P1836" i="15"/>
  <c r="O1836" i="15"/>
  <c r="U1835" i="15"/>
  <c r="T1835" i="15"/>
  <c r="S1835" i="15"/>
  <c r="P1835" i="15"/>
  <c r="O1835" i="15"/>
  <c r="T1834" i="15"/>
  <c r="S1834" i="15"/>
  <c r="U1834" i="15" s="1"/>
  <c r="P1834" i="15"/>
  <c r="O1834" i="15"/>
  <c r="T1833" i="15"/>
  <c r="S1833" i="15"/>
  <c r="U1833" i="15" s="1"/>
  <c r="P1833" i="15"/>
  <c r="O1833" i="15"/>
  <c r="T1832" i="15"/>
  <c r="S1832" i="15"/>
  <c r="U1832" i="15" s="1"/>
  <c r="P1832" i="15"/>
  <c r="O1832" i="15"/>
  <c r="U1831" i="15"/>
  <c r="T1831" i="15"/>
  <c r="S1831" i="15"/>
  <c r="P1831" i="15"/>
  <c r="O1831" i="15"/>
  <c r="U1830" i="15"/>
  <c r="T1830" i="15"/>
  <c r="S1830" i="15"/>
  <c r="P1830" i="15"/>
  <c r="O1830" i="15"/>
  <c r="U1829" i="15"/>
  <c r="T1829" i="15"/>
  <c r="S1829" i="15"/>
  <c r="P1829" i="15"/>
  <c r="O1829" i="15"/>
  <c r="U1828" i="15"/>
  <c r="T1828" i="15"/>
  <c r="S1828" i="15"/>
  <c r="P1828" i="15"/>
  <c r="O1828" i="15"/>
  <c r="T1827" i="15"/>
  <c r="S1827" i="15"/>
  <c r="U1827" i="15" s="1"/>
  <c r="P1827" i="15"/>
  <c r="O1827" i="15"/>
  <c r="T1826" i="15"/>
  <c r="S1826" i="15"/>
  <c r="U1826" i="15" s="1"/>
  <c r="P1826" i="15"/>
  <c r="O1826" i="15"/>
  <c r="T1825" i="15"/>
  <c r="S1825" i="15"/>
  <c r="U1825" i="15" s="1"/>
  <c r="P1825" i="15"/>
  <c r="O1825" i="15"/>
  <c r="U1824" i="15"/>
  <c r="T1824" i="15"/>
  <c r="S1824" i="15"/>
  <c r="P1824" i="15"/>
  <c r="O1824" i="15"/>
  <c r="U1823" i="15"/>
  <c r="T1823" i="15"/>
  <c r="S1823" i="15"/>
  <c r="P1823" i="15"/>
  <c r="O1823" i="15"/>
  <c r="T1822" i="15"/>
  <c r="S1822" i="15"/>
  <c r="U1822" i="15" s="1"/>
  <c r="P1822" i="15"/>
  <c r="O1822" i="15"/>
  <c r="T1821" i="15"/>
  <c r="S1821" i="15"/>
  <c r="U1821" i="15" s="1"/>
  <c r="P1821" i="15"/>
  <c r="O1821" i="15"/>
  <c r="T1820" i="15"/>
  <c r="S1820" i="15"/>
  <c r="U1820" i="15" s="1"/>
  <c r="P1820" i="15"/>
  <c r="O1820" i="15"/>
  <c r="U1819" i="15"/>
  <c r="T1819" i="15"/>
  <c r="S1819" i="15"/>
  <c r="P1819" i="15"/>
  <c r="O1819" i="15"/>
  <c r="U1818" i="15"/>
  <c r="T1818" i="15"/>
  <c r="S1818" i="15"/>
  <c r="P1818" i="15"/>
  <c r="O1818" i="15"/>
  <c r="U1817" i="15"/>
  <c r="T1817" i="15"/>
  <c r="S1817" i="15"/>
  <c r="P1817" i="15"/>
  <c r="O1817" i="15"/>
  <c r="U1816" i="15"/>
  <c r="T1816" i="15"/>
  <c r="S1816" i="15"/>
  <c r="P1816" i="15"/>
  <c r="O1816" i="15"/>
  <c r="T1815" i="15"/>
  <c r="S1815" i="15"/>
  <c r="U1815" i="15" s="1"/>
  <c r="P1815" i="15"/>
  <c r="O1815" i="15"/>
  <c r="T1814" i="15"/>
  <c r="S1814" i="15"/>
  <c r="U1814" i="15" s="1"/>
  <c r="P1814" i="15"/>
  <c r="O1814" i="15"/>
  <c r="T1813" i="15"/>
  <c r="S1813" i="15"/>
  <c r="U1813" i="15" s="1"/>
  <c r="P1813" i="15"/>
  <c r="O1813" i="15"/>
  <c r="U1812" i="15"/>
  <c r="T1812" i="15"/>
  <c r="S1812" i="15"/>
  <c r="P1812" i="15"/>
  <c r="O1812" i="15"/>
  <c r="U1811" i="15"/>
  <c r="T1811" i="15"/>
  <c r="S1811" i="15"/>
  <c r="P1811" i="15"/>
  <c r="O1811" i="15"/>
  <c r="T1810" i="15"/>
  <c r="S1810" i="15"/>
  <c r="U1810" i="15" s="1"/>
  <c r="P1810" i="15"/>
  <c r="O1810" i="15"/>
  <c r="T1809" i="15"/>
  <c r="S1809" i="15"/>
  <c r="U1809" i="15" s="1"/>
  <c r="P1809" i="15"/>
  <c r="O1809" i="15"/>
  <c r="T1808" i="15"/>
  <c r="S1808" i="15"/>
  <c r="U1808" i="15" s="1"/>
  <c r="P1808" i="15"/>
  <c r="O1808" i="15"/>
  <c r="U1807" i="15"/>
  <c r="T1807" i="15"/>
  <c r="S1807" i="15"/>
  <c r="P1807" i="15"/>
  <c r="O1807" i="15"/>
  <c r="U1806" i="15"/>
  <c r="T1806" i="15"/>
  <c r="S1806" i="15"/>
  <c r="P1806" i="15"/>
  <c r="O1806" i="15"/>
  <c r="U1805" i="15"/>
  <c r="T1805" i="15"/>
  <c r="S1805" i="15"/>
  <c r="P1805" i="15"/>
  <c r="O1805" i="15"/>
  <c r="U1804" i="15"/>
  <c r="T1804" i="15"/>
  <c r="S1804" i="15"/>
  <c r="P1804" i="15"/>
  <c r="O1804" i="15"/>
  <c r="T1803" i="15"/>
  <c r="S1803" i="15"/>
  <c r="U1803" i="15" s="1"/>
  <c r="P1803" i="15"/>
  <c r="O1803" i="15"/>
  <c r="T1802" i="15"/>
  <c r="S1802" i="15"/>
  <c r="U1802" i="15" s="1"/>
  <c r="P1802" i="15"/>
  <c r="O1802" i="15"/>
  <c r="T1801" i="15"/>
  <c r="S1801" i="15"/>
  <c r="U1801" i="15" s="1"/>
  <c r="P1801" i="15"/>
  <c r="O1801" i="15"/>
  <c r="U1800" i="15"/>
  <c r="T1800" i="15"/>
  <c r="S1800" i="15"/>
  <c r="P1800" i="15"/>
  <c r="O1800" i="15"/>
  <c r="U1799" i="15"/>
  <c r="T1799" i="15"/>
  <c r="S1799" i="15"/>
  <c r="P1799" i="15"/>
  <c r="O1799" i="15"/>
  <c r="T1798" i="15"/>
  <c r="S1798" i="15"/>
  <c r="U1798" i="15" s="1"/>
  <c r="P1798" i="15"/>
  <c r="O1798" i="15"/>
  <c r="T1797" i="15"/>
  <c r="S1797" i="15"/>
  <c r="U1797" i="15" s="1"/>
  <c r="P1797" i="15"/>
  <c r="O1797" i="15"/>
  <c r="T1796" i="15"/>
  <c r="S1796" i="15"/>
  <c r="U1796" i="15" s="1"/>
  <c r="P1796" i="15"/>
  <c r="O1796" i="15"/>
  <c r="U1795" i="15"/>
  <c r="T1795" i="15"/>
  <c r="S1795" i="15"/>
  <c r="P1795" i="15"/>
  <c r="O1795" i="15"/>
  <c r="U1794" i="15"/>
  <c r="T1794" i="15"/>
  <c r="S1794" i="15"/>
  <c r="P1794" i="15"/>
  <c r="O1794" i="15"/>
  <c r="U1793" i="15"/>
  <c r="T1793" i="15"/>
  <c r="S1793" i="15"/>
  <c r="P1793" i="15"/>
  <c r="O1793" i="15"/>
  <c r="U1792" i="15"/>
  <c r="T1792" i="15"/>
  <c r="S1792" i="15"/>
  <c r="P1792" i="15"/>
  <c r="O1792" i="15"/>
  <c r="T1791" i="15"/>
  <c r="S1791" i="15"/>
  <c r="U1791" i="15" s="1"/>
  <c r="P1791" i="15"/>
  <c r="O1791" i="15"/>
  <c r="T1790" i="15"/>
  <c r="S1790" i="15"/>
  <c r="U1790" i="15" s="1"/>
  <c r="P1790" i="15"/>
  <c r="O1790" i="15"/>
  <c r="T1789" i="15"/>
  <c r="S1789" i="15"/>
  <c r="U1789" i="15" s="1"/>
  <c r="P1789" i="15"/>
  <c r="O1789" i="15"/>
  <c r="U1788" i="15"/>
  <c r="T1788" i="15"/>
  <c r="S1788" i="15"/>
  <c r="P1788" i="15"/>
  <c r="O1788" i="15"/>
  <c r="U1787" i="15"/>
  <c r="T1787" i="15"/>
  <c r="S1787" i="15"/>
  <c r="P1787" i="15"/>
  <c r="O1787" i="15"/>
  <c r="T1786" i="15"/>
  <c r="S1786" i="15"/>
  <c r="U1786" i="15" s="1"/>
  <c r="P1786" i="15"/>
  <c r="O1786" i="15"/>
  <c r="T1785" i="15"/>
  <c r="S1785" i="15"/>
  <c r="U1785" i="15" s="1"/>
  <c r="P1785" i="15"/>
  <c r="O1785" i="15"/>
  <c r="T1784" i="15"/>
  <c r="S1784" i="15"/>
  <c r="U1784" i="15" s="1"/>
  <c r="P1784" i="15"/>
  <c r="O1784" i="15"/>
  <c r="U1783" i="15"/>
  <c r="T1783" i="15"/>
  <c r="S1783" i="15"/>
  <c r="P1783" i="15"/>
  <c r="O1783" i="15"/>
  <c r="U1782" i="15"/>
  <c r="T1782" i="15"/>
  <c r="S1782" i="15"/>
  <c r="P1782" i="15"/>
  <c r="O1782" i="15"/>
  <c r="U1781" i="15"/>
  <c r="T1781" i="15"/>
  <c r="S1781" i="15"/>
  <c r="P1781" i="15"/>
  <c r="O1781" i="15"/>
  <c r="U1780" i="15"/>
  <c r="T1780" i="15"/>
  <c r="S1780" i="15"/>
  <c r="P1780" i="15"/>
  <c r="O1780" i="15"/>
  <c r="T1779" i="15"/>
  <c r="S1779" i="15"/>
  <c r="U1779" i="15" s="1"/>
  <c r="P1779" i="15"/>
  <c r="O1779" i="15"/>
  <c r="T1778" i="15"/>
  <c r="S1778" i="15"/>
  <c r="U1778" i="15" s="1"/>
  <c r="P1778" i="15"/>
  <c r="O1778" i="15"/>
  <c r="T1777" i="15"/>
  <c r="S1777" i="15"/>
  <c r="U1777" i="15" s="1"/>
  <c r="P1777" i="15"/>
  <c r="O1777" i="15"/>
  <c r="U1776" i="15"/>
  <c r="T1776" i="15"/>
  <c r="S1776" i="15"/>
  <c r="P1776" i="15"/>
  <c r="O1776" i="15"/>
  <c r="U1775" i="15"/>
  <c r="T1775" i="15"/>
  <c r="S1775" i="15"/>
  <c r="P1775" i="15"/>
  <c r="O1775" i="15"/>
  <c r="T1774" i="15"/>
  <c r="S1774" i="15"/>
  <c r="U1774" i="15" s="1"/>
  <c r="P1774" i="15"/>
  <c r="O1774" i="15"/>
  <c r="T1773" i="15"/>
  <c r="S1773" i="15"/>
  <c r="U1773" i="15" s="1"/>
  <c r="P1773" i="15"/>
  <c r="O1773" i="15"/>
  <c r="T1772" i="15"/>
  <c r="S1772" i="15"/>
  <c r="U1772" i="15" s="1"/>
  <c r="P1772" i="15"/>
  <c r="O1772" i="15"/>
  <c r="U1771" i="15"/>
  <c r="T1771" i="15"/>
  <c r="S1771" i="15"/>
  <c r="P1771" i="15"/>
  <c r="O1771" i="15"/>
  <c r="U1770" i="15"/>
  <c r="T1770" i="15"/>
  <c r="S1770" i="15"/>
  <c r="P1770" i="15"/>
  <c r="O1770" i="15"/>
  <c r="U1769" i="15"/>
  <c r="T1769" i="15"/>
  <c r="S1769" i="15"/>
  <c r="P1769" i="15"/>
  <c r="O1769" i="15"/>
  <c r="U1768" i="15"/>
  <c r="T1768" i="15"/>
  <c r="S1768" i="15"/>
  <c r="P1768" i="15"/>
  <c r="O1768" i="15"/>
  <c r="T1767" i="15"/>
  <c r="S1767" i="15"/>
  <c r="U1767" i="15" s="1"/>
  <c r="P1767" i="15"/>
  <c r="O1767" i="15"/>
  <c r="T1766" i="15"/>
  <c r="S1766" i="15"/>
  <c r="U1766" i="15" s="1"/>
  <c r="P1766" i="15"/>
  <c r="O1766" i="15"/>
  <c r="T1765" i="15"/>
  <c r="S1765" i="15"/>
  <c r="U1765" i="15" s="1"/>
  <c r="P1765" i="15"/>
  <c r="O1765" i="15"/>
  <c r="U1764" i="15"/>
  <c r="T1764" i="15"/>
  <c r="S1764" i="15"/>
  <c r="P1764" i="15"/>
  <c r="O1764" i="15"/>
  <c r="U1763" i="15"/>
  <c r="T1763" i="15"/>
  <c r="S1763" i="15"/>
  <c r="P1763" i="15"/>
  <c r="O1763" i="15"/>
  <c r="T1762" i="15"/>
  <c r="S1762" i="15"/>
  <c r="U1762" i="15" s="1"/>
  <c r="P1762" i="15"/>
  <c r="O1762" i="15"/>
  <c r="T1761" i="15"/>
  <c r="S1761" i="15"/>
  <c r="U1761" i="15" s="1"/>
  <c r="P1761" i="15"/>
  <c r="O1761" i="15"/>
  <c r="T1760" i="15"/>
  <c r="S1760" i="15"/>
  <c r="U1760" i="15" s="1"/>
  <c r="P1760" i="15"/>
  <c r="O1760" i="15"/>
  <c r="U1759" i="15"/>
  <c r="T1759" i="15"/>
  <c r="S1759" i="15"/>
  <c r="P1759" i="15"/>
  <c r="O1759" i="15"/>
  <c r="U1758" i="15"/>
  <c r="T1758" i="15"/>
  <c r="S1758" i="15"/>
  <c r="P1758" i="15"/>
  <c r="O1758" i="15"/>
  <c r="U1757" i="15"/>
  <c r="T1757" i="15"/>
  <c r="S1757" i="15"/>
  <c r="P1757" i="15"/>
  <c r="O1757" i="15"/>
  <c r="U1756" i="15"/>
  <c r="T1756" i="15"/>
  <c r="S1756" i="15"/>
  <c r="P1756" i="15"/>
  <c r="O1756" i="15"/>
  <c r="T1755" i="15"/>
  <c r="S1755" i="15"/>
  <c r="U1755" i="15" s="1"/>
  <c r="P1755" i="15"/>
  <c r="O1755" i="15"/>
  <c r="T1754" i="15"/>
  <c r="S1754" i="15"/>
  <c r="U1754" i="15" s="1"/>
  <c r="P1754" i="15"/>
  <c r="O1754" i="15"/>
  <c r="T1753" i="15"/>
  <c r="S1753" i="15"/>
  <c r="U1753" i="15" s="1"/>
  <c r="P1753" i="15"/>
  <c r="O1753" i="15"/>
  <c r="U1752" i="15"/>
  <c r="T1752" i="15"/>
  <c r="S1752" i="15"/>
  <c r="P1752" i="15"/>
  <c r="O1752" i="15"/>
  <c r="U1751" i="15"/>
  <c r="T1751" i="15"/>
  <c r="S1751" i="15"/>
  <c r="P1751" i="15"/>
  <c r="O1751" i="15"/>
  <c r="T1750" i="15"/>
  <c r="S1750" i="15"/>
  <c r="U1750" i="15" s="1"/>
  <c r="P1750" i="15"/>
  <c r="O1750" i="15"/>
  <c r="T1749" i="15"/>
  <c r="S1749" i="15"/>
  <c r="U1749" i="15" s="1"/>
  <c r="P1749" i="15"/>
  <c r="O1749" i="15"/>
  <c r="T1748" i="15"/>
  <c r="S1748" i="15"/>
  <c r="U1748" i="15" s="1"/>
  <c r="P1748" i="15"/>
  <c r="O1748" i="15"/>
  <c r="U1747" i="15"/>
  <c r="T1747" i="15"/>
  <c r="S1747" i="15"/>
  <c r="P1747" i="15"/>
  <c r="O1747" i="15"/>
  <c r="U1746" i="15"/>
  <c r="T1746" i="15"/>
  <c r="S1746" i="15"/>
  <c r="P1746" i="15"/>
  <c r="O1746" i="15"/>
  <c r="U1745" i="15"/>
  <c r="T1745" i="15"/>
  <c r="S1745" i="15"/>
  <c r="P1745" i="15"/>
  <c r="O1745" i="15"/>
  <c r="U1744" i="15"/>
  <c r="T1744" i="15"/>
  <c r="S1744" i="15"/>
  <c r="P1744" i="15"/>
  <c r="O1744" i="15"/>
  <c r="T1743" i="15"/>
  <c r="S1743" i="15"/>
  <c r="U1743" i="15" s="1"/>
  <c r="P1743" i="15"/>
  <c r="O1743" i="15"/>
  <c r="T1742" i="15"/>
  <c r="S1742" i="15"/>
  <c r="U1742" i="15" s="1"/>
  <c r="P1742" i="15"/>
  <c r="O1742" i="15"/>
  <c r="T1741" i="15"/>
  <c r="S1741" i="15"/>
  <c r="U1741" i="15" s="1"/>
  <c r="P1741" i="15"/>
  <c r="O1741" i="15"/>
  <c r="U1740" i="15"/>
  <c r="T1740" i="15"/>
  <c r="S1740" i="15"/>
  <c r="P1740" i="15"/>
  <c r="O1740" i="15"/>
  <c r="U1739" i="15"/>
  <c r="T1739" i="15"/>
  <c r="S1739" i="15"/>
  <c r="P1739" i="15"/>
  <c r="O1739" i="15"/>
  <c r="T1738" i="15"/>
  <c r="S1738" i="15"/>
  <c r="U1738" i="15" s="1"/>
  <c r="P1738" i="15"/>
  <c r="O1738" i="15"/>
  <c r="T1737" i="15"/>
  <c r="S1737" i="15"/>
  <c r="U1737" i="15" s="1"/>
  <c r="P1737" i="15"/>
  <c r="O1737" i="15"/>
  <c r="T1736" i="15"/>
  <c r="S1736" i="15"/>
  <c r="U1736" i="15" s="1"/>
  <c r="P1736" i="15"/>
  <c r="O1736" i="15"/>
  <c r="U1735" i="15"/>
  <c r="T1735" i="15"/>
  <c r="S1735" i="15"/>
  <c r="P1735" i="15"/>
  <c r="O1735" i="15"/>
  <c r="U1734" i="15"/>
  <c r="T1734" i="15"/>
  <c r="S1734" i="15"/>
  <c r="P1734" i="15"/>
  <c r="O1734" i="15"/>
  <c r="U1733" i="15"/>
  <c r="T1733" i="15"/>
  <c r="S1733" i="15"/>
  <c r="P1733" i="15"/>
  <c r="O1733" i="15"/>
  <c r="U1732" i="15"/>
  <c r="T1732" i="15"/>
  <c r="S1732" i="15"/>
  <c r="P1732" i="15"/>
  <c r="O1732" i="15"/>
  <c r="T1731" i="15"/>
  <c r="S1731" i="15"/>
  <c r="U1731" i="15" s="1"/>
  <c r="P1731" i="15"/>
  <c r="O1731" i="15"/>
  <c r="T1730" i="15"/>
  <c r="S1730" i="15"/>
  <c r="U1730" i="15" s="1"/>
  <c r="P1730" i="15"/>
  <c r="O1730" i="15"/>
  <c r="T1729" i="15"/>
  <c r="S1729" i="15"/>
  <c r="U1729" i="15" s="1"/>
  <c r="P1729" i="15"/>
  <c r="O1729" i="15"/>
  <c r="U1728" i="15"/>
  <c r="T1728" i="15"/>
  <c r="S1728" i="15"/>
  <c r="P1728" i="15"/>
  <c r="O1728" i="15"/>
  <c r="U1727" i="15"/>
  <c r="T1727" i="15"/>
  <c r="S1727" i="15"/>
  <c r="P1727" i="15"/>
  <c r="O1727" i="15"/>
  <c r="T1726" i="15"/>
  <c r="S1726" i="15"/>
  <c r="U1726" i="15" s="1"/>
  <c r="P1726" i="15"/>
  <c r="O1726" i="15"/>
  <c r="T1725" i="15"/>
  <c r="S1725" i="15"/>
  <c r="U1725" i="15" s="1"/>
  <c r="P1725" i="15"/>
  <c r="O1725" i="15"/>
  <c r="T1724" i="15"/>
  <c r="S1724" i="15"/>
  <c r="U1724" i="15" s="1"/>
  <c r="P1724" i="15"/>
  <c r="O1724" i="15"/>
  <c r="U1723" i="15"/>
  <c r="T1723" i="15"/>
  <c r="S1723" i="15"/>
  <c r="P1723" i="15"/>
  <c r="O1723" i="15"/>
  <c r="U1722" i="15"/>
  <c r="T1722" i="15"/>
  <c r="S1722" i="15"/>
  <c r="P1722" i="15"/>
  <c r="O1722" i="15"/>
  <c r="U1721" i="15"/>
  <c r="T1721" i="15"/>
  <c r="S1721" i="15"/>
  <c r="P1721" i="15"/>
  <c r="O1721" i="15"/>
  <c r="U1720" i="15"/>
  <c r="T1720" i="15"/>
  <c r="S1720" i="15"/>
  <c r="P1720" i="15"/>
  <c r="O1720" i="15"/>
  <c r="T1719" i="15"/>
  <c r="S1719" i="15"/>
  <c r="U1719" i="15" s="1"/>
  <c r="P1719" i="15"/>
  <c r="O1719" i="15"/>
  <c r="T1718" i="15"/>
  <c r="S1718" i="15"/>
  <c r="U1718" i="15" s="1"/>
  <c r="P1718" i="15"/>
  <c r="O1718" i="15"/>
  <c r="T1717" i="15"/>
  <c r="S1717" i="15"/>
  <c r="U1717" i="15" s="1"/>
  <c r="P1717" i="15"/>
  <c r="O1717" i="15"/>
  <c r="U1716" i="15"/>
  <c r="T1716" i="15"/>
  <c r="S1716" i="15"/>
  <c r="P1716" i="15"/>
  <c r="O1716" i="15"/>
  <c r="U1715" i="15"/>
  <c r="T1715" i="15"/>
  <c r="S1715" i="15"/>
  <c r="P1715" i="15"/>
  <c r="O1715" i="15"/>
  <c r="T1714" i="15"/>
  <c r="S1714" i="15"/>
  <c r="U1714" i="15" s="1"/>
  <c r="P1714" i="15"/>
  <c r="O1714" i="15"/>
  <c r="T1713" i="15"/>
  <c r="S1713" i="15"/>
  <c r="U1713" i="15" s="1"/>
  <c r="P1713" i="15"/>
  <c r="O1713" i="15"/>
  <c r="T1712" i="15"/>
  <c r="S1712" i="15"/>
  <c r="U1712" i="15" s="1"/>
  <c r="P1712" i="15"/>
  <c r="O1712" i="15"/>
  <c r="U1711" i="15"/>
  <c r="T1711" i="15"/>
  <c r="S1711" i="15"/>
  <c r="P1711" i="15"/>
  <c r="O1711" i="15"/>
  <c r="U1710" i="15"/>
  <c r="T1710" i="15"/>
  <c r="S1710" i="15"/>
  <c r="P1710" i="15"/>
  <c r="O1710" i="15"/>
  <c r="U1709" i="15"/>
  <c r="T1709" i="15"/>
  <c r="S1709" i="15"/>
  <c r="P1709" i="15"/>
  <c r="O1709" i="15"/>
  <c r="U1708" i="15"/>
  <c r="T1708" i="15"/>
  <c r="S1708" i="15"/>
  <c r="P1708" i="15"/>
  <c r="O1708" i="15"/>
  <c r="T1707" i="15"/>
  <c r="S1707" i="15"/>
  <c r="U1707" i="15" s="1"/>
  <c r="P1707" i="15"/>
  <c r="O1707" i="15"/>
  <c r="T1706" i="15"/>
  <c r="S1706" i="15"/>
  <c r="U1706" i="15" s="1"/>
  <c r="P1706" i="15"/>
  <c r="O1706" i="15"/>
  <c r="T1705" i="15"/>
  <c r="S1705" i="15"/>
  <c r="U1705" i="15" s="1"/>
  <c r="P1705" i="15"/>
  <c r="O1705" i="15"/>
  <c r="U1704" i="15"/>
  <c r="T1704" i="15"/>
  <c r="S1704" i="15"/>
  <c r="P1704" i="15"/>
  <c r="O1704" i="15"/>
  <c r="U1703" i="15"/>
  <c r="T1703" i="15"/>
  <c r="S1703" i="15"/>
  <c r="P1703" i="15"/>
  <c r="O1703" i="15"/>
  <c r="T1702" i="15"/>
  <c r="S1702" i="15"/>
  <c r="U1702" i="15" s="1"/>
  <c r="P1702" i="15"/>
  <c r="O1702" i="15"/>
  <c r="T1701" i="15"/>
  <c r="S1701" i="15"/>
  <c r="U1701" i="15" s="1"/>
  <c r="P1701" i="15"/>
  <c r="O1701" i="15"/>
  <c r="T1700" i="15"/>
  <c r="S1700" i="15"/>
  <c r="U1700" i="15" s="1"/>
  <c r="P1700" i="15"/>
  <c r="O1700" i="15"/>
  <c r="U1699" i="15"/>
  <c r="T1699" i="15"/>
  <c r="S1699" i="15"/>
  <c r="P1699" i="15"/>
  <c r="O1699" i="15"/>
  <c r="U1698" i="15"/>
  <c r="T1698" i="15"/>
  <c r="S1698" i="15"/>
  <c r="P1698" i="15"/>
  <c r="O1698" i="15"/>
  <c r="U1697" i="15"/>
  <c r="T1697" i="15"/>
  <c r="S1697" i="15"/>
  <c r="P1697" i="15"/>
  <c r="O1697" i="15"/>
  <c r="U1696" i="15"/>
  <c r="T1696" i="15"/>
  <c r="S1696" i="15"/>
  <c r="P1696" i="15"/>
  <c r="O1696" i="15"/>
  <c r="T1695" i="15"/>
  <c r="S1695" i="15"/>
  <c r="U1695" i="15" s="1"/>
  <c r="P1695" i="15"/>
  <c r="O1695" i="15"/>
  <c r="T1694" i="15"/>
  <c r="S1694" i="15"/>
  <c r="U1694" i="15" s="1"/>
  <c r="P1694" i="15"/>
  <c r="O1694" i="15"/>
  <c r="T1693" i="15"/>
  <c r="S1693" i="15"/>
  <c r="U1693" i="15" s="1"/>
  <c r="P1693" i="15"/>
  <c r="O1693" i="15"/>
  <c r="U1692" i="15"/>
  <c r="T1692" i="15"/>
  <c r="S1692" i="15"/>
  <c r="P1692" i="15"/>
  <c r="O1692" i="15"/>
  <c r="U1691" i="15"/>
  <c r="T1691" i="15"/>
  <c r="S1691" i="15"/>
  <c r="P1691" i="15"/>
  <c r="O1691" i="15"/>
  <c r="T1690" i="15"/>
  <c r="S1690" i="15"/>
  <c r="U1690" i="15" s="1"/>
  <c r="P1690" i="15"/>
  <c r="O1690" i="15"/>
  <c r="T1689" i="15"/>
  <c r="S1689" i="15"/>
  <c r="U1689" i="15" s="1"/>
  <c r="P1689" i="15"/>
  <c r="O1689" i="15"/>
  <c r="T1688" i="15"/>
  <c r="S1688" i="15"/>
  <c r="U1688" i="15" s="1"/>
  <c r="P1688" i="15"/>
  <c r="O1688" i="15"/>
  <c r="U1687" i="15"/>
  <c r="T1687" i="15"/>
  <c r="S1687" i="15"/>
  <c r="P1687" i="15"/>
  <c r="O1687" i="15"/>
  <c r="U1686" i="15"/>
  <c r="T1686" i="15"/>
  <c r="S1686" i="15"/>
  <c r="P1686" i="15"/>
  <c r="O1686" i="15"/>
  <c r="U1685" i="15"/>
  <c r="T1685" i="15"/>
  <c r="S1685" i="15"/>
  <c r="P1685" i="15"/>
  <c r="O1685" i="15"/>
  <c r="U1684" i="15"/>
  <c r="T1684" i="15"/>
  <c r="S1684" i="15"/>
  <c r="P1684" i="15"/>
  <c r="O1684" i="15"/>
  <c r="T1683" i="15"/>
  <c r="S1683" i="15"/>
  <c r="U1683" i="15" s="1"/>
  <c r="P1683" i="15"/>
  <c r="O1683" i="15"/>
  <c r="T1682" i="15"/>
  <c r="S1682" i="15"/>
  <c r="U1682" i="15" s="1"/>
  <c r="P1682" i="15"/>
  <c r="O1682" i="15"/>
  <c r="T1681" i="15"/>
  <c r="S1681" i="15"/>
  <c r="U1681" i="15" s="1"/>
  <c r="P1681" i="15"/>
  <c r="O1681" i="15"/>
  <c r="U1680" i="15"/>
  <c r="T1680" i="15"/>
  <c r="S1680" i="15"/>
  <c r="P1680" i="15"/>
  <c r="O1680" i="15"/>
  <c r="U1679" i="15"/>
  <c r="T1679" i="15"/>
  <c r="S1679" i="15"/>
  <c r="P1679" i="15"/>
  <c r="O1679" i="15"/>
  <c r="T1678" i="15"/>
  <c r="S1678" i="15"/>
  <c r="U1678" i="15" s="1"/>
  <c r="P1678" i="15"/>
  <c r="O1678" i="15"/>
  <c r="T1677" i="15"/>
  <c r="S1677" i="15"/>
  <c r="U1677" i="15" s="1"/>
  <c r="P1677" i="15"/>
  <c r="O1677" i="15"/>
  <c r="T1676" i="15"/>
  <c r="S1676" i="15"/>
  <c r="U1676" i="15" s="1"/>
  <c r="P1676" i="15"/>
  <c r="O1676" i="15"/>
  <c r="U1675" i="15"/>
  <c r="T1675" i="15"/>
  <c r="S1675" i="15"/>
  <c r="P1675" i="15"/>
  <c r="O1675" i="15"/>
  <c r="U1674" i="15"/>
  <c r="T1674" i="15"/>
  <c r="S1674" i="15"/>
  <c r="P1674" i="15"/>
  <c r="O1674" i="15"/>
  <c r="U1673" i="15"/>
  <c r="T1673" i="15"/>
  <c r="S1673" i="15"/>
  <c r="P1673" i="15"/>
  <c r="O1673" i="15"/>
  <c r="U1672" i="15"/>
  <c r="T1672" i="15"/>
  <c r="S1672" i="15"/>
  <c r="P1672" i="15"/>
  <c r="O1672" i="15"/>
  <c r="T1671" i="15"/>
  <c r="S1671" i="15"/>
  <c r="U1671" i="15" s="1"/>
  <c r="P1671" i="15"/>
  <c r="O1671" i="15"/>
  <c r="T1670" i="15"/>
  <c r="S1670" i="15"/>
  <c r="U1670" i="15" s="1"/>
  <c r="P1670" i="15"/>
  <c r="O1670" i="15"/>
  <c r="T1669" i="15"/>
  <c r="S1669" i="15"/>
  <c r="U1669" i="15" s="1"/>
  <c r="P1669" i="15"/>
  <c r="O1669" i="15"/>
  <c r="U1668" i="15"/>
  <c r="T1668" i="15"/>
  <c r="S1668" i="15"/>
  <c r="P1668" i="15"/>
  <c r="O1668" i="15"/>
  <c r="U1667" i="15"/>
  <c r="T1667" i="15"/>
  <c r="S1667" i="15"/>
  <c r="P1667" i="15"/>
  <c r="O1667" i="15"/>
  <c r="T1666" i="15"/>
  <c r="S1666" i="15"/>
  <c r="U1666" i="15" s="1"/>
  <c r="P1666" i="15"/>
  <c r="O1666" i="15"/>
  <c r="T1665" i="15"/>
  <c r="S1665" i="15"/>
  <c r="U1665" i="15" s="1"/>
  <c r="P1665" i="15"/>
  <c r="O1665" i="15"/>
  <c r="T1664" i="15"/>
  <c r="S1664" i="15"/>
  <c r="U1664" i="15" s="1"/>
  <c r="P1664" i="15"/>
  <c r="O1664" i="15"/>
  <c r="U1663" i="15"/>
  <c r="T1663" i="15"/>
  <c r="S1663" i="15"/>
  <c r="P1663" i="15"/>
  <c r="O1663" i="15"/>
  <c r="U1662" i="15"/>
  <c r="T1662" i="15"/>
  <c r="S1662" i="15"/>
  <c r="P1662" i="15"/>
  <c r="O1662" i="15"/>
  <c r="U1661" i="15"/>
  <c r="T1661" i="15"/>
  <c r="S1661" i="15"/>
  <c r="P1661" i="15"/>
  <c r="O1661" i="15"/>
  <c r="U1660" i="15"/>
  <c r="T1660" i="15"/>
  <c r="S1660" i="15"/>
  <c r="P1660" i="15"/>
  <c r="O1660" i="15"/>
  <c r="T1659" i="15"/>
  <c r="S1659" i="15"/>
  <c r="U1659" i="15" s="1"/>
  <c r="P1659" i="15"/>
  <c r="O1659" i="15"/>
  <c r="T1658" i="15"/>
  <c r="S1658" i="15"/>
  <c r="U1658" i="15" s="1"/>
  <c r="P1658" i="15"/>
  <c r="O1658" i="15"/>
  <c r="T1657" i="15"/>
  <c r="S1657" i="15"/>
  <c r="U1657" i="15" s="1"/>
  <c r="P1657" i="15"/>
  <c r="O1657" i="15"/>
  <c r="U1656" i="15"/>
  <c r="T1656" i="15"/>
  <c r="S1656" i="15"/>
  <c r="P1656" i="15"/>
  <c r="O1656" i="15"/>
  <c r="U1655" i="15"/>
  <c r="T1655" i="15"/>
  <c r="S1655" i="15"/>
  <c r="P1655" i="15"/>
  <c r="O1655" i="15"/>
  <c r="T1654" i="15"/>
  <c r="S1654" i="15"/>
  <c r="U1654" i="15" s="1"/>
  <c r="P1654" i="15"/>
  <c r="O1654" i="15"/>
  <c r="T1653" i="15"/>
  <c r="S1653" i="15"/>
  <c r="U1653" i="15" s="1"/>
  <c r="P1653" i="15"/>
  <c r="O1653" i="15"/>
  <c r="T1652" i="15"/>
  <c r="S1652" i="15"/>
  <c r="U1652" i="15" s="1"/>
  <c r="P1652" i="15"/>
  <c r="O1652" i="15"/>
  <c r="U1651" i="15"/>
  <c r="T1651" i="15"/>
  <c r="S1651" i="15"/>
  <c r="P1651" i="15"/>
  <c r="O1651" i="15"/>
  <c r="U1650" i="15"/>
  <c r="T1650" i="15"/>
  <c r="S1650" i="15"/>
  <c r="P1650" i="15"/>
  <c r="O1650" i="15"/>
  <c r="U1649" i="15"/>
  <c r="T1649" i="15"/>
  <c r="S1649" i="15"/>
  <c r="P1649" i="15"/>
  <c r="O1649" i="15"/>
  <c r="U1648" i="15"/>
  <c r="T1648" i="15"/>
  <c r="S1648" i="15"/>
  <c r="P1648" i="15"/>
  <c r="O1648" i="15"/>
  <c r="T1647" i="15"/>
  <c r="S1647" i="15"/>
  <c r="U1647" i="15" s="1"/>
  <c r="P1647" i="15"/>
  <c r="O1647" i="15"/>
  <c r="T1646" i="15"/>
  <c r="S1646" i="15"/>
  <c r="U1646" i="15" s="1"/>
  <c r="P1646" i="15"/>
  <c r="O1646" i="15"/>
  <c r="T1645" i="15"/>
  <c r="S1645" i="15"/>
  <c r="U1645" i="15" s="1"/>
  <c r="P1645" i="15"/>
  <c r="O1645" i="15"/>
  <c r="U1644" i="15"/>
  <c r="T1644" i="15"/>
  <c r="S1644" i="15"/>
  <c r="P1644" i="15"/>
  <c r="O1644" i="15"/>
  <c r="U1643" i="15"/>
  <c r="T1643" i="15"/>
  <c r="S1643" i="15"/>
  <c r="P1643" i="15"/>
  <c r="O1643" i="15"/>
  <c r="T1642" i="15"/>
  <c r="S1642" i="15"/>
  <c r="U1642" i="15" s="1"/>
  <c r="P1642" i="15"/>
  <c r="O1642" i="15"/>
  <c r="T1641" i="15"/>
  <c r="S1641" i="15"/>
  <c r="U1641" i="15" s="1"/>
  <c r="P1641" i="15"/>
  <c r="O1641" i="15"/>
  <c r="T1640" i="15"/>
  <c r="S1640" i="15"/>
  <c r="U1640" i="15" s="1"/>
  <c r="P1640" i="15"/>
  <c r="O1640" i="15"/>
  <c r="U1639" i="15"/>
  <c r="T1639" i="15"/>
  <c r="S1639" i="15"/>
  <c r="P1639" i="15"/>
  <c r="O1639" i="15"/>
  <c r="U1638" i="15"/>
  <c r="T1638" i="15"/>
  <c r="S1638" i="15"/>
  <c r="P1638" i="15"/>
  <c r="O1638" i="15"/>
  <c r="U1637" i="15"/>
  <c r="T1637" i="15"/>
  <c r="S1637" i="15"/>
  <c r="P1637" i="15"/>
  <c r="O1637" i="15"/>
  <c r="U1636" i="15"/>
  <c r="T1636" i="15"/>
  <c r="S1636" i="15"/>
  <c r="P1636" i="15"/>
  <c r="O1636" i="15"/>
  <c r="T1635" i="15"/>
  <c r="S1635" i="15"/>
  <c r="U1635" i="15" s="1"/>
  <c r="P1635" i="15"/>
  <c r="O1635" i="15"/>
  <c r="T1634" i="15"/>
  <c r="S1634" i="15"/>
  <c r="U1634" i="15" s="1"/>
  <c r="P1634" i="15"/>
  <c r="O1634" i="15"/>
  <c r="T1633" i="15"/>
  <c r="S1633" i="15"/>
  <c r="U1633" i="15" s="1"/>
  <c r="P1633" i="15"/>
  <c r="O1633" i="15"/>
  <c r="U1632" i="15"/>
  <c r="T1632" i="15"/>
  <c r="S1632" i="15"/>
  <c r="P1632" i="15"/>
  <c r="O1632" i="15"/>
  <c r="U1631" i="15"/>
  <c r="T1631" i="15"/>
  <c r="S1631" i="15"/>
  <c r="P1631" i="15"/>
  <c r="O1631" i="15"/>
  <c r="T1630" i="15"/>
  <c r="S1630" i="15"/>
  <c r="U1630" i="15" s="1"/>
  <c r="P1630" i="15"/>
  <c r="O1630" i="15"/>
  <c r="T1629" i="15"/>
  <c r="S1629" i="15"/>
  <c r="U1629" i="15" s="1"/>
  <c r="P1629" i="15"/>
  <c r="O1629" i="15"/>
  <c r="T1628" i="15"/>
  <c r="S1628" i="15"/>
  <c r="U1628" i="15" s="1"/>
  <c r="P1628" i="15"/>
  <c r="O1628" i="15"/>
  <c r="U1627" i="15"/>
  <c r="T1627" i="15"/>
  <c r="S1627" i="15"/>
  <c r="P1627" i="15"/>
  <c r="O1627" i="15"/>
  <c r="U1626" i="15"/>
  <c r="T1626" i="15"/>
  <c r="S1626" i="15"/>
  <c r="P1626" i="15"/>
  <c r="O1626" i="15"/>
  <c r="U1625" i="15"/>
  <c r="T1625" i="15"/>
  <c r="S1625" i="15"/>
  <c r="P1625" i="15"/>
  <c r="O1625" i="15"/>
  <c r="U1624" i="15"/>
  <c r="T1624" i="15"/>
  <c r="S1624" i="15"/>
  <c r="P1624" i="15"/>
  <c r="O1624" i="15"/>
  <c r="T1623" i="15"/>
  <c r="S1623" i="15"/>
  <c r="U1623" i="15" s="1"/>
  <c r="P1623" i="15"/>
  <c r="O1623" i="15"/>
  <c r="T1622" i="15"/>
  <c r="S1622" i="15"/>
  <c r="U1622" i="15" s="1"/>
  <c r="P1622" i="15"/>
  <c r="O1622" i="15"/>
  <c r="T1621" i="15"/>
  <c r="S1621" i="15"/>
  <c r="U1621" i="15" s="1"/>
  <c r="P1621" i="15"/>
  <c r="O1621" i="15"/>
  <c r="U1620" i="15"/>
  <c r="T1620" i="15"/>
  <c r="S1620" i="15"/>
  <c r="P1620" i="15"/>
  <c r="O1620" i="15"/>
  <c r="U1619" i="15"/>
  <c r="T1619" i="15"/>
  <c r="S1619" i="15"/>
  <c r="P1619" i="15"/>
  <c r="O1619" i="15"/>
  <c r="T1618" i="15"/>
  <c r="S1618" i="15"/>
  <c r="U1618" i="15" s="1"/>
  <c r="P1618" i="15"/>
  <c r="O1618" i="15"/>
  <c r="T1617" i="15"/>
  <c r="S1617" i="15"/>
  <c r="U1617" i="15" s="1"/>
  <c r="P1617" i="15"/>
  <c r="O1617" i="15"/>
  <c r="T1616" i="15"/>
  <c r="S1616" i="15"/>
  <c r="U1616" i="15" s="1"/>
  <c r="P1616" i="15"/>
  <c r="O1616" i="15"/>
  <c r="U1615" i="15"/>
  <c r="T1615" i="15"/>
  <c r="S1615" i="15"/>
  <c r="P1615" i="15"/>
  <c r="O1615" i="15"/>
  <c r="U1614" i="15"/>
  <c r="T1614" i="15"/>
  <c r="S1614" i="15"/>
  <c r="P1614" i="15"/>
  <c r="O1614" i="15"/>
  <c r="U1613" i="15"/>
  <c r="T1613" i="15"/>
  <c r="S1613" i="15"/>
  <c r="P1613" i="15"/>
  <c r="O1613" i="15"/>
  <c r="U1612" i="15"/>
  <c r="T1612" i="15"/>
  <c r="S1612" i="15"/>
  <c r="P1612" i="15"/>
  <c r="O1612" i="15"/>
  <c r="T1611" i="15"/>
  <c r="S1611" i="15"/>
  <c r="U1611" i="15" s="1"/>
  <c r="P1611" i="15"/>
  <c r="O1611" i="15"/>
  <c r="T1610" i="15"/>
  <c r="S1610" i="15"/>
  <c r="U1610" i="15" s="1"/>
  <c r="P1610" i="15"/>
  <c r="O1610" i="15"/>
  <c r="T1609" i="15"/>
  <c r="S1609" i="15"/>
  <c r="U1609" i="15" s="1"/>
  <c r="P1609" i="15"/>
  <c r="O1609" i="15"/>
  <c r="U1608" i="15"/>
  <c r="T1608" i="15"/>
  <c r="S1608" i="15"/>
  <c r="P1608" i="15"/>
  <c r="O1608" i="15"/>
  <c r="U1607" i="15"/>
  <c r="T1607" i="15"/>
  <c r="S1607" i="15"/>
  <c r="P1607" i="15"/>
  <c r="O1607" i="15"/>
  <c r="T1606" i="15"/>
  <c r="S1606" i="15"/>
  <c r="U1606" i="15" s="1"/>
  <c r="P1606" i="15"/>
  <c r="O1606" i="15"/>
  <c r="T1605" i="15"/>
  <c r="S1605" i="15"/>
  <c r="U1605" i="15" s="1"/>
  <c r="P1605" i="15"/>
  <c r="O1605" i="15"/>
  <c r="T1604" i="15"/>
  <c r="S1604" i="15"/>
  <c r="U1604" i="15" s="1"/>
  <c r="P1604" i="15"/>
  <c r="O1604" i="15"/>
  <c r="U1603" i="15"/>
  <c r="T1603" i="15"/>
  <c r="S1603" i="15"/>
  <c r="P1603" i="15"/>
  <c r="O1603" i="15"/>
  <c r="U1602" i="15"/>
  <c r="T1602" i="15"/>
  <c r="S1602" i="15"/>
  <c r="P1602" i="15"/>
  <c r="O1602" i="15"/>
  <c r="U1601" i="15"/>
  <c r="T1601" i="15"/>
  <c r="S1601" i="15"/>
  <c r="P1601" i="15"/>
  <c r="O1601" i="15"/>
  <c r="U1600" i="15"/>
  <c r="T1600" i="15"/>
  <c r="S1600" i="15"/>
  <c r="P1600" i="15"/>
  <c r="O1600" i="15"/>
  <c r="T1599" i="15"/>
  <c r="S1599" i="15"/>
  <c r="U1599" i="15" s="1"/>
  <c r="P1599" i="15"/>
  <c r="O1599" i="15"/>
  <c r="T1598" i="15"/>
  <c r="S1598" i="15"/>
  <c r="U1598" i="15" s="1"/>
  <c r="P1598" i="15"/>
  <c r="O1598" i="15"/>
  <c r="T1597" i="15"/>
  <c r="S1597" i="15"/>
  <c r="U1597" i="15" s="1"/>
  <c r="P1597" i="15"/>
  <c r="O1597" i="15"/>
  <c r="U1596" i="15"/>
  <c r="T1596" i="15"/>
  <c r="S1596" i="15"/>
  <c r="P1596" i="15"/>
  <c r="O1596" i="15"/>
  <c r="U1595" i="15"/>
  <c r="T1595" i="15"/>
  <c r="S1595" i="15"/>
  <c r="P1595" i="15"/>
  <c r="O1595" i="15"/>
  <c r="T1594" i="15"/>
  <c r="S1594" i="15"/>
  <c r="U1594" i="15" s="1"/>
  <c r="P1594" i="15"/>
  <c r="O1594" i="15"/>
  <c r="T1593" i="15"/>
  <c r="S1593" i="15"/>
  <c r="U1593" i="15" s="1"/>
  <c r="P1593" i="15"/>
  <c r="O1593" i="15"/>
  <c r="T1592" i="15"/>
  <c r="S1592" i="15"/>
  <c r="U1592" i="15" s="1"/>
  <c r="P1592" i="15"/>
  <c r="O1592" i="15"/>
  <c r="U1591" i="15"/>
  <c r="T1591" i="15"/>
  <c r="S1591" i="15"/>
  <c r="P1591" i="15"/>
  <c r="O1591" i="15"/>
  <c r="U1590" i="15"/>
  <c r="T1590" i="15"/>
  <c r="S1590" i="15"/>
  <c r="P1590" i="15"/>
  <c r="O1590" i="15"/>
  <c r="U1589" i="15"/>
  <c r="T1589" i="15"/>
  <c r="S1589" i="15"/>
  <c r="P1589" i="15"/>
  <c r="O1589" i="15"/>
  <c r="U1588" i="15"/>
  <c r="T1588" i="15"/>
  <c r="S1588" i="15"/>
  <c r="P1588" i="15"/>
  <c r="O1588" i="15"/>
  <c r="T1587" i="15"/>
  <c r="S1587" i="15"/>
  <c r="U1587" i="15" s="1"/>
  <c r="P1587" i="15"/>
  <c r="O1587" i="15"/>
  <c r="T1586" i="15"/>
  <c r="S1586" i="15"/>
  <c r="U1586" i="15" s="1"/>
  <c r="P1586" i="15"/>
  <c r="O1586" i="15"/>
  <c r="T1585" i="15"/>
  <c r="S1585" i="15"/>
  <c r="U1585" i="15" s="1"/>
  <c r="P1585" i="15"/>
  <c r="O1585" i="15"/>
  <c r="U1584" i="15"/>
  <c r="T1584" i="15"/>
  <c r="S1584" i="15"/>
  <c r="P1584" i="15"/>
  <c r="O1584" i="15"/>
  <c r="U1583" i="15"/>
  <c r="T1583" i="15"/>
  <c r="S1583" i="15"/>
  <c r="P1583" i="15"/>
  <c r="O1583" i="15"/>
  <c r="T1582" i="15"/>
  <c r="S1582" i="15"/>
  <c r="U1582" i="15" s="1"/>
  <c r="P1582" i="15"/>
  <c r="O1582" i="15"/>
  <c r="T1581" i="15"/>
  <c r="S1581" i="15"/>
  <c r="U1581" i="15" s="1"/>
  <c r="P1581" i="15"/>
  <c r="O1581" i="15"/>
  <c r="T1580" i="15"/>
  <c r="S1580" i="15"/>
  <c r="U1580" i="15" s="1"/>
  <c r="P1580" i="15"/>
  <c r="O1580" i="15"/>
  <c r="U1579" i="15"/>
  <c r="T1579" i="15"/>
  <c r="S1579" i="15"/>
  <c r="P1579" i="15"/>
  <c r="O1579" i="15"/>
  <c r="U1578" i="15"/>
  <c r="T1578" i="15"/>
  <c r="S1578" i="15"/>
  <c r="P1578" i="15"/>
  <c r="O1578" i="15"/>
  <c r="U1577" i="15"/>
  <c r="T1577" i="15"/>
  <c r="S1577" i="15"/>
  <c r="P1577" i="15"/>
  <c r="O1577" i="15"/>
  <c r="U1576" i="15"/>
  <c r="T1576" i="15"/>
  <c r="S1576" i="15"/>
  <c r="P1576" i="15"/>
  <c r="O1576" i="15"/>
  <c r="T1575" i="15"/>
  <c r="S1575" i="15"/>
  <c r="U1575" i="15" s="1"/>
  <c r="P1575" i="15"/>
  <c r="O1575" i="15"/>
  <c r="T1574" i="15"/>
  <c r="S1574" i="15"/>
  <c r="U1574" i="15" s="1"/>
  <c r="P1574" i="15"/>
  <c r="O1574" i="15"/>
  <c r="T1573" i="15"/>
  <c r="S1573" i="15"/>
  <c r="U1573" i="15" s="1"/>
  <c r="P1573" i="15"/>
  <c r="O1573" i="15"/>
  <c r="U1572" i="15"/>
  <c r="T1572" i="15"/>
  <c r="S1572" i="15"/>
  <c r="P1572" i="15"/>
  <c r="O1572" i="15"/>
  <c r="U1571" i="15"/>
  <c r="T1571" i="15"/>
  <c r="S1571" i="15"/>
  <c r="P1571" i="15"/>
  <c r="O1571" i="15"/>
  <c r="T1570" i="15"/>
  <c r="S1570" i="15"/>
  <c r="U1570" i="15" s="1"/>
  <c r="P1570" i="15"/>
  <c r="O1570" i="15"/>
  <c r="T1569" i="15"/>
  <c r="S1569" i="15"/>
  <c r="U1569" i="15" s="1"/>
  <c r="P1569" i="15"/>
  <c r="O1569" i="15"/>
  <c r="T1568" i="15"/>
  <c r="S1568" i="15"/>
  <c r="U1568" i="15" s="1"/>
  <c r="P1568" i="15"/>
  <c r="O1568" i="15"/>
  <c r="U1567" i="15"/>
  <c r="T1567" i="15"/>
  <c r="S1567" i="15"/>
  <c r="P1567" i="15"/>
  <c r="O1567" i="15"/>
  <c r="U1566" i="15"/>
  <c r="T1566" i="15"/>
  <c r="S1566" i="15"/>
  <c r="P1566" i="15"/>
  <c r="O1566" i="15"/>
  <c r="U1565" i="15"/>
  <c r="T1565" i="15"/>
  <c r="S1565" i="15"/>
  <c r="P1565" i="15"/>
  <c r="O1565" i="15"/>
  <c r="U1564" i="15"/>
  <c r="T1564" i="15"/>
  <c r="S1564" i="15"/>
  <c r="P1564" i="15"/>
  <c r="O1564" i="15"/>
  <c r="T1563" i="15"/>
  <c r="S1563" i="15"/>
  <c r="U1563" i="15" s="1"/>
  <c r="P1563" i="15"/>
  <c r="O1563" i="15"/>
  <c r="T1562" i="15"/>
  <c r="S1562" i="15"/>
  <c r="U1562" i="15" s="1"/>
  <c r="P1562" i="15"/>
  <c r="O1562" i="15"/>
  <c r="T1561" i="15"/>
  <c r="S1561" i="15"/>
  <c r="U1561" i="15" s="1"/>
  <c r="P1561" i="15"/>
  <c r="O1561" i="15"/>
  <c r="U1560" i="15"/>
  <c r="T1560" i="15"/>
  <c r="S1560" i="15"/>
  <c r="P1560" i="15"/>
  <c r="O1560" i="15"/>
  <c r="U1559" i="15"/>
  <c r="T1559" i="15"/>
  <c r="S1559" i="15"/>
  <c r="P1559" i="15"/>
  <c r="O1559" i="15"/>
  <c r="T1558" i="15"/>
  <c r="S1558" i="15"/>
  <c r="U1558" i="15" s="1"/>
  <c r="P1558" i="15"/>
  <c r="O1558" i="15"/>
  <c r="T1557" i="15"/>
  <c r="S1557" i="15"/>
  <c r="U1557" i="15" s="1"/>
  <c r="P1557" i="15"/>
  <c r="O1557" i="15"/>
  <c r="T1556" i="15"/>
  <c r="S1556" i="15"/>
  <c r="U1556" i="15" s="1"/>
  <c r="P1556" i="15"/>
  <c r="O1556" i="15"/>
  <c r="U1555" i="15"/>
  <c r="T1555" i="15"/>
  <c r="S1555" i="15"/>
  <c r="P1555" i="15"/>
  <c r="O1555" i="15"/>
  <c r="U1554" i="15"/>
  <c r="T1554" i="15"/>
  <c r="S1554" i="15"/>
  <c r="P1554" i="15"/>
  <c r="O1554" i="15"/>
  <c r="U1553" i="15"/>
  <c r="T1553" i="15"/>
  <c r="S1553" i="15"/>
  <c r="P1553" i="15"/>
  <c r="O1553" i="15"/>
  <c r="U1552" i="15"/>
  <c r="T1552" i="15"/>
  <c r="S1552" i="15"/>
  <c r="P1552" i="15"/>
  <c r="O1552" i="15"/>
  <c r="T1551" i="15"/>
  <c r="S1551" i="15"/>
  <c r="U1551" i="15" s="1"/>
  <c r="P1551" i="15"/>
  <c r="O1551" i="15"/>
  <c r="T1550" i="15"/>
  <c r="S1550" i="15"/>
  <c r="U1550" i="15" s="1"/>
  <c r="P1550" i="15"/>
  <c r="O1550" i="15"/>
  <c r="T1549" i="15"/>
  <c r="S1549" i="15"/>
  <c r="U1549" i="15" s="1"/>
  <c r="P1549" i="15"/>
  <c r="O1549" i="15"/>
  <c r="U1548" i="15"/>
  <c r="T1548" i="15"/>
  <c r="S1548" i="15"/>
  <c r="P1548" i="15"/>
  <c r="O1548" i="15"/>
  <c r="U1547" i="15"/>
  <c r="T1547" i="15"/>
  <c r="S1547" i="15"/>
  <c r="P1547" i="15"/>
  <c r="O1547" i="15"/>
  <c r="T1546" i="15"/>
  <c r="S1546" i="15"/>
  <c r="U1546" i="15" s="1"/>
  <c r="P1546" i="15"/>
  <c r="O1546" i="15"/>
  <c r="T1545" i="15"/>
  <c r="S1545" i="15"/>
  <c r="U1545" i="15" s="1"/>
  <c r="P1545" i="15"/>
  <c r="O1545" i="15"/>
  <c r="T1544" i="15"/>
  <c r="S1544" i="15"/>
  <c r="U1544" i="15" s="1"/>
  <c r="P1544" i="15"/>
  <c r="O1544" i="15"/>
  <c r="U1543" i="15"/>
  <c r="T1543" i="15"/>
  <c r="S1543" i="15"/>
  <c r="P1543" i="15"/>
  <c r="O1543" i="15"/>
  <c r="U1542" i="15"/>
  <c r="T1542" i="15"/>
  <c r="S1542" i="15"/>
  <c r="P1542" i="15"/>
  <c r="O1542" i="15"/>
  <c r="U1541" i="15"/>
  <c r="T1541" i="15"/>
  <c r="S1541" i="15"/>
  <c r="P1541" i="15"/>
  <c r="O1541" i="15"/>
  <c r="U1540" i="15"/>
  <c r="T1540" i="15"/>
  <c r="S1540" i="15"/>
  <c r="P1540" i="15"/>
  <c r="O1540" i="15"/>
  <c r="T1539" i="15"/>
  <c r="S1539" i="15"/>
  <c r="U1539" i="15" s="1"/>
  <c r="P1539" i="15"/>
  <c r="O1539" i="15"/>
  <c r="T1538" i="15"/>
  <c r="S1538" i="15"/>
  <c r="U1538" i="15" s="1"/>
  <c r="P1538" i="15"/>
  <c r="O1538" i="15"/>
  <c r="T1537" i="15"/>
  <c r="S1537" i="15"/>
  <c r="U1537" i="15" s="1"/>
  <c r="P1537" i="15"/>
  <c r="O1537" i="15"/>
  <c r="U1536" i="15"/>
  <c r="T1536" i="15"/>
  <c r="S1536" i="15"/>
  <c r="P1536" i="15"/>
  <c r="O1536" i="15"/>
  <c r="U1535" i="15"/>
  <c r="T1535" i="15"/>
  <c r="S1535" i="15"/>
  <c r="P1535" i="15"/>
  <c r="O1535" i="15"/>
  <c r="T1534" i="15"/>
  <c r="S1534" i="15"/>
  <c r="U1534" i="15" s="1"/>
  <c r="P1534" i="15"/>
  <c r="O1534" i="15"/>
  <c r="T1533" i="15"/>
  <c r="S1533" i="15"/>
  <c r="U1533" i="15" s="1"/>
  <c r="P1533" i="15"/>
  <c r="O1533" i="15"/>
  <c r="T1532" i="15"/>
  <c r="S1532" i="15"/>
  <c r="U1532" i="15" s="1"/>
  <c r="P1532" i="15"/>
  <c r="O1532" i="15"/>
  <c r="U1531" i="15"/>
  <c r="T1531" i="15"/>
  <c r="S1531" i="15"/>
  <c r="P1531" i="15"/>
  <c r="O1531" i="15"/>
  <c r="U1530" i="15"/>
  <c r="T1530" i="15"/>
  <c r="S1530" i="15"/>
  <c r="P1530" i="15"/>
  <c r="O1530" i="15"/>
  <c r="U1529" i="15"/>
  <c r="T1529" i="15"/>
  <c r="S1529" i="15"/>
  <c r="P1529" i="15"/>
  <c r="O1529" i="15"/>
  <c r="U1528" i="15"/>
  <c r="T1528" i="15"/>
  <c r="S1528" i="15"/>
  <c r="P1528" i="15"/>
  <c r="O1528" i="15"/>
  <c r="T1527" i="15"/>
  <c r="S1527" i="15"/>
  <c r="U1527" i="15" s="1"/>
  <c r="P1527" i="15"/>
  <c r="O1527" i="15"/>
  <c r="T1526" i="15"/>
  <c r="S1526" i="15"/>
  <c r="U1526" i="15" s="1"/>
  <c r="P1526" i="15"/>
  <c r="O1526" i="15"/>
  <c r="T1525" i="15"/>
  <c r="S1525" i="15"/>
  <c r="U1525" i="15" s="1"/>
  <c r="P1525" i="15"/>
  <c r="O1525" i="15"/>
  <c r="U1524" i="15"/>
  <c r="T1524" i="15"/>
  <c r="S1524" i="15"/>
  <c r="P1524" i="15"/>
  <c r="O1524" i="15"/>
  <c r="U1523" i="15"/>
  <c r="T1523" i="15"/>
  <c r="S1523" i="15"/>
  <c r="P1523" i="15"/>
  <c r="O1523" i="15"/>
  <c r="T1522" i="15"/>
  <c r="S1522" i="15"/>
  <c r="U1522" i="15" s="1"/>
  <c r="P1522" i="15"/>
  <c r="O1522" i="15"/>
  <c r="T1521" i="15"/>
  <c r="S1521" i="15"/>
  <c r="U1521" i="15" s="1"/>
  <c r="P1521" i="15"/>
  <c r="O1521" i="15"/>
  <c r="T1520" i="15"/>
  <c r="S1520" i="15"/>
  <c r="U1520" i="15" s="1"/>
  <c r="P1520" i="15"/>
  <c r="O1520" i="15"/>
  <c r="U1519" i="15"/>
  <c r="T1519" i="15"/>
  <c r="S1519" i="15"/>
  <c r="P1519" i="15"/>
  <c r="O1519" i="15"/>
  <c r="U1518" i="15"/>
  <c r="T1518" i="15"/>
  <c r="S1518" i="15"/>
  <c r="P1518" i="15"/>
  <c r="O1518" i="15"/>
  <c r="U1517" i="15"/>
  <c r="T1517" i="15"/>
  <c r="S1517" i="15"/>
  <c r="P1517" i="15"/>
  <c r="O1517" i="15"/>
  <c r="U1516" i="15"/>
  <c r="T1516" i="15"/>
  <c r="S1516" i="15"/>
  <c r="P1516" i="15"/>
  <c r="O1516" i="15"/>
  <c r="T1515" i="15"/>
  <c r="S1515" i="15"/>
  <c r="U1515" i="15" s="1"/>
  <c r="P1515" i="15"/>
  <c r="O1515" i="15"/>
  <c r="T1514" i="15"/>
  <c r="S1514" i="15"/>
  <c r="U1514" i="15" s="1"/>
  <c r="P1514" i="15"/>
  <c r="O1514" i="15"/>
  <c r="T1513" i="15"/>
  <c r="S1513" i="15"/>
  <c r="U1513" i="15" s="1"/>
  <c r="P1513" i="15"/>
  <c r="O1513" i="15"/>
  <c r="U1512" i="15"/>
  <c r="T1512" i="15"/>
  <c r="S1512" i="15"/>
  <c r="P1512" i="15"/>
  <c r="O1512" i="15"/>
  <c r="U1511" i="15"/>
  <c r="T1511" i="15"/>
  <c r="S1511" i="15"/>
  <c r="P1511" i="15"/>
  <c r="O1511" i="15"/>
  <c r="T1510" i="15"/>
  <c r="S1510" i="15"/>
  <c r="U1510" i="15" s="1"/>
  <c r="P1510" i="15"/>
  <c r="O1510" i="15"/>
  <c r="T1509" i="15"/>
  <c r="S1509" i="15"/>
  <c r="U1509" i="15" s="1"/>
  <c r="P1509" i="15"/>
  <c r="O1509" i="15"/>
  <c r="T1508" i="15"/>
  <c r="S1508" i="15"/>
  <c r="U1508" i="15" s="1"/>
  <c r="P1508" i="15"/>
  <c r="O1508" i="15"/>
  <c r="U1507" i="15"/>
  <c r="T1507" i="15"/>
  <c r="S1507" i="15"/>
  <c r="P1507" i="15"/>
  <c r="O1507" i="15"/>
  <c r="U1506" i="15"/>
  <c r="T1506" i="15"/>
  <c r="S1506" i="15"/>
  <c r="P1506" i="15"/>
  <c r="O1506" i="15"/>
  <c r="U1505" i="15"/>
  <c r="T1505" i="15"/>
  <c r="S1505" i="15"/>
  <c r="P1505" i="15"/>
  <c r="O1505" i="15"/>
  <c r="U1504" i="15"/>
  <c r="T1504" i="15"/>
  <c r="S1504" i="15"/>
  <c r="P1504" i="15"/>
  <c r="O1504" i="15"/>
  <c r="T1503" i="15"/>
  <c r="S1503" i="15"/>
  <c r="U1503" i="15" s="1"/>
  <c r="P1503" i="15"/>
  <c r="O1503" i="15"/>
  <c r="T1502" i="15"/>
  <c r="S1502" i="15"/>
  <c r="U1502" i="15" s="1"/>
  <c r="P1502" i="15"/>
  <c r="O1502" i="15"/>
  <c r="T1501" i="15"/>
  <c r="S1501" i="15"/>
  <c r="U1501" i="15" s="1"/>
  <c r="P1501" i="15"/>
  <c r="O1501" i="15"/>
  <c r="U1500" i="15"/>
  <c r="T1500" i="15"/>
  <c r="S1500" i="15"/>
  <c r="P1500" i="15"/>
  <c r="O1500" i="15"/>
  <c r="U1499" i="15"/>
  <c r="T1499" i="15"/>
  <c r="S1499" i="15"/>
  <c r="P1499" i="15"/>
  <c r="O1499" i="15"/>
  <c r="T1498" i="15"/>
  <c r="S1498" i="15"/>
  <c r="U1498" i="15" s="1"/>
  <c r="P1498" i="15"/>
  <c r="O1498" i="15"/>
  <c r="T1497" i="15"/>
  <c r="S1497" i="15"/>
  <c r="U1497" i="15" s="1"/>
  <c r="P1497" i="15"/>
  <c r="O1497" i="15"/>
  <c r="T1496" i="15"/>
  <c r="S1496" i="15"/>
  <c r="U1496" i="15" s="1"/>
  <c r="P1496" i="15"/>
  <c r="O1496" i="15"/>
  <c r="U1495" i="15"/>
  <c r="T1495" i="15"/>
  <c r="S1495" i="15"/>
  <c r="P1495" i="15"/>
  <c r="O1495" i="15"/>
  <c r="U1494" i="15"/>
  <c r="T1494" i="15"/>
  <c r="S1494" i="15"/>
  <c r="P1494" i="15"/>
  <c r="O1494" i="15"/>
  <c r="U1493" i="15"/>
  <c r="T1493" i="15"/>
  <c r="S1493" i="15"/>
  <c r="P1493" i="15"/>
  <c r="O1493" i="15"/>
  <c r="U1492" i="15"/>
  <c r="T1492" i="15"/>
  <c r="S1492" i="15"/>
  <c r="P1492" i="15"/>
  <c r="O1492" i="15"/>
  <c r="T1491" i="15"/>
  <c r="S1491" i="15"/>
  <c r="U1491" i="15" s="1"/>
  <c r="P1491" i="15"/>
  <c r="O1491" i="15"/>
  <c r="T1490" i="15"/>
  <c r="S1490" i="15"/>
  <c r="U1490" i="15" s="1"/>
  <c r="P1490" i="15"/>
  <c r="O1490" i="15"/>
  <c r="T1489" i="15"/>
  <c r="S1489" i="15"/>
  <c r="U1489" i="15" s="1"/>
  <c r="P1489" i="15"/>
  <c r="O1489" i="15"/>
  <c r="U1488" i="15"/>
  <c r="T1488" i="15"/>
  <c r="S1488" i="15"/>
  <c r="P1488" i="15"/>
  <c r="O1488" i="15"/>
  <c r="U1487" i="15"/>
  <c r="T1487" i="15"/>
  <c r="S1487" i="15"/>
  <c r="P1487" i="15"/>
  <c r="O1487" i="15"/>
  <c r="T1486" i="15"/>
  <c r="S1486" i="15"/>
  <c r="U1486" i="15" s="1"/>
  <c r="P1486" i="15"/>
  <c r="O1486" i="15"/>
  <c r="T1485" i="15"/>
  <c r="S1485" i="15"/>
  <c r="U1485" i="15" s="1"/>
  <c r="P1485" i="15"/>
  <c r="O1485" i="15"/>
  <c r="T1484" i="15"/>
  <c r="S1484" i="15"/>
  <c r="U1484" i="15" s="1"/>
  <c r="P1484" i="15"/>
  <c r="O1484" i="15"/>
  <c r="U1483" i="15"/>
  <c r="T1483" i="15"/>
  <c r="S1483" i="15"/>
  <c r="P1483" i="15"/>
  <c r="O1483" i="15"/>
  <c r="U1482" i="15"/>
  <c r="T1482" i="15"/>
  <c r="S1482" i="15"/>
  <c r="P1482" i="15"/>
  <c r="O1482" i="15"/>
  <c r="U1481" i="15"/>
  <c r="T1481" i="15"/>
  <c r="S1481" i="15"/>
  <c r="P1481" i="15"/>
  <c r="O1481" i="15"/>
  <c r="U1480" i="15"/>
  <c r="T1480" i="15"/>
  <c r="S1480" i="15"/>
  <c r="P1480" i="15"/>
  <c r="O1480" i="15"/>
  <c r="T1479" i="15"/>
  <c r="S1479" i="15"/>
  <c r="U1479" i="15" s="1"/>
  <c r="P1479" i="15"/>
  <c r="O1479" i="15"/>
  <c r="T1478" i="15"/>
  <c r="S1478" i="15"/>
  <c r="U1478" i="15" s="1"/>
  <c r="P1478" i="15"/>
  <c r="O1478" i="15"/>
  <c r="T1477" i="15"/>
  <c r="S1477" i="15"/>
  <c r="U1477" i="15" s="1"/>
  <c r="P1477" i="15"/>
  <c r="O1477" i="15"/>
  <c r="U1476" i="15"/>
  <c r="T1476" i="15"/>
  <c r="S1476" i="15"/>
  <c r="P1476" i="15"/>
  <c r="O1476" i="15"/>
  <c r="U1475" i="15"/>
  <c r="T1475" i="15"/>
  <c r="S1475" i="15"/>
  <c r="P1475" i="15"/>
  <c r="O1475" i="15"/>
  <c r="T1474" i="15"/>
  <c r="S1474" i="15"/>
  <c r="U1474" i="15" s="1"/>
  <c r="P1474" i="15"/>
  <c r="O1474" i="15"/>
  <c r="T1473" i="15"/>
  <c r="S1473" i="15"/>
  <c r="U1473" i="15" s="1"/>
  <c r="P1473" i="15"/>
  <c r="O1473" i="15"/>
  <c r="T1472" i="15"/>
  <c r="S1472" i="15"/>
  <c r="U1472" i="15" s="1"/>
  <c r="P1472" i="15"/>
  <c r="O1472" i="15"/>
  <c r="U1471" i="15"/>
  <c r="T1471" i="15"/>
  <c r="S1471" i="15"/>
  <c r="P1471" i="15"/>
  <c r="O1471" i="15"/>
  <c r="U1470" i="15"/>
  <c r="T1470" i="15"/>
  <c r="S1470" i="15"/>
  <c r="P1470" i="15"/>
  <c r="O1470" i="15"/>
  <c r="U1469" i="15"/>
  <c r="T1469" i="15"/>
  <c r="S1469" i="15"/>
  <c r="P1469" i="15"/>
  <c r="O1469" i="15"/>
  <c r="U1468" i="15"/>
  <c r="T1468" i="15"/>
  <c r="S1468" i="15"/>
  <c r="P1468" i="15"/>
  <c r="O1468" i="15"/>
  <c r="T1467" i="15"/>
  <c r="S1467" i="15"/>
  <c r="U1467" i="15" s="1"/>
  <c r="P1467" i="15"/>
  <c r="O1467" i="15"/>
  <c r="T1466" i="15"/>
  <c r="S1466" i="15"/>
  <c r="U1466" i="15" s="1"/>
  <c r="P1466" i="15"/>
  <c r="O1466" i="15"/>
  <c r="T1465" i="15"/>
  <c r="S1465" i="15"/>
  <c r="U1465" i="15" s="1"/>
  <c r="P1465" i="15"/>
  <c r="O1465" i="15"/>
  <c r="U1464" i="15"/>
  <c r="T1464" i="15"/>
  <c r="S1464" i="15"/>
  <c r="P1464" i="15"/>
  <c r="O1464" i="15"/>
  <c r="U1463" i="15"/>
  <c r="T1463" i="15"/>
  <c r="S1463" i="15"/>
  <c r="P1463" i="15"/>
  <c r="O1463" i="15"/>
  <c r="T1462" i="15"/>
  <c r="S1462" i="15"/>
  <c r="U1462" i="15" s="1"/>
  <c r="P1462" i="15"/>
  <c r="O1462" i="15"/>
  <c r="T1461" i="15"/>
  <c r="S1461" i="15"/>
  <c r="U1461" i="15" s="1"/>
  <c r="P1461" i="15"/>
  <c r="O1461" i="15"/>
  <c r="T1460" i="15"/>
  <c r="S1460" i="15"/>
  <c r="U1460" i="15" s="1"/>
  <c r="P1460" i="15"/>
  <c r="O1460" i="15"/>
  <c r="U1459" i="15"/>
  <c r="T1459" i="15"/>
  <c r="S1459" i="15"/>
  <c r="P1459" i="15"/>
  <c r="O1459" i="15"/>
  <c r="U1458" i="15"/>
  <c r="T1458" i="15"/>
  <c r="S1458" i="15"/>
  <c r="P1458" i="15"/>
  <c r="O1458" i="15"/>
  <c r="U1457" i="15"/>
  <c r="T1457" i="15"/>
  <c r="S1457" i="15"/>
  <c r="P1457" i="15"/>
  <c r="O1457" i="15"/>
  <c r="U1456" i="15"/>
  <c r="T1456" i="15"/>
  <c r="S1456" i="15"/>
  <c r="P1456" i="15"/>
  <c r="O1456" i="15"/>
  <c r="T1455" i="15"/>
  <c r="S1455" i="15"/>
  <c r="U1455" i="15" s="1"/>
  <c r="P1455" i="15"/>
  <c r="O1455" i="15"/>
  <c r="T1454" i="15"/>
  <c r="S1454" i="15"/>
  <c r="U1454" i="15" s="1"/>
  <c r="P1454" i="15"/>
  <c r="O1454" i="15"/>
  <c r="T1453" i="15"/>
  <c r="S1453" i="15"/>
  <c r="U1453" i="15" s="1"/>
  <c r="P1453" i="15"/>
  <c r="O1453" i="15"/>
  <c r="U1452" i="15"/>
  <c r="T1452" i="15"/>
  <c r="S1452" i="15"/>
  <c r="P1452" i="15"/>
  <c r="O1452" i="15"/>
  <c r="U1451" i="15"/>
  <c r="T1451" i="15"/>
  <c r="S1451" i="15"/>
  <c r="P1451" i="15"/>
  <c r="O1451" i="15"/>
  <c r="T1450" i="15"/>
  <c r="S1450" i="15"/>
  <c r="U1450" i="15" s="1"/>
  <c r="P1450" i="15"/>
  <c r="O1450" i="15"/>
  <c r="T1449" i="15"/>
  <c r="S1449" i="15"/>
  <c r="U1449" i="15" s="1"/>
  <c r="P1449" i="15"/>
  <c r="O1449" i="15"/>
  <c r="T1448" i="15"/>
  <c r="S1448" i="15"/>
  <c r="U1448" i="15" s="1"/>
  <c r="P1448" i="15"/>
  <c r="O1448" i="15"/>
  <c r="U1447" i="15"/>
  <c r="T1447" i="15"/>
  <c r="S1447" i="15"/>
  <c r="P1447" i="15"/>
  <c r="O1447" i="15"/>
  <c r="U1446" i="15"/>
  <c r="T1446" i="15"/>
  <c r="S1446" i="15"/>
  <c r="P1446" i="15"/>
  <c r="O1446" i="15"/>
  <c r="U1445" i="15"/>
  <c r="T1445" i="15"/>
  <c r="S1445" i="15"/>
  <c r="P1445" i="15"/>
  <c r="O1445" i="15"/>
  <c r="T1444" i="15"/>
  <c r="S1444" i="15"/>
  <c r="U1444" i="15" s="1"/>
  <c r="P1444" i="15"/>
  <c r="O1444" i="15"/>
  <c r="T1443" i="15"/>
  <c r="S1443" i="15"/>
  <c r="U1443" i="15" s="1"/>
  <c r="P1443" i="15"/>
  <c r="O1443" i="15"/>
  <c r="T1442" i="15"/>
  <c r="S1442" i="15"/>
  <c r="U1442" i="15" s="1"/>
  <c r="P1442" i="15"/>
  <c r="O1442" i="15"/>
  <c r="T1441" i="15"/>
  <c r="S1441" i="15"/>
  <c r="U1441" i="15" s="1"/>
  <c r="P1441" i="15"/>
  <c r="O1441" i="15"/>
  <c r="U1440" i="15"/>
  <c r="T1440" i="15"/>
  <c r="S1440" i="15"/>
  <c r="P1440" i="15"/>
  <c r="O1440" i="15"/>
  <c r="U1439" i="15"/>
  <c r="T1439" i="15"/>
  <c r="S1439" i="15"/>
  <c r="P1439" i="15"/>
  <c r="O1439" i="15"/>
  <c r="T1438" i="15"/>
  <c r="S1438" i="15"/>
  <c r="U1438" i="15" s="1"/>
  <c r="P1438" i="15"/>
  <c r="O1438" i="15"/>
  <c r="T1437" i="15"/>
  <c r="S1437" i="15"/>
  <c r="U1437" i="15" s="1"/>
  <c r="P1437" i="15"/>
  <c r="O1437" i="15"/>
  <c r="T1436" i="15"/>
  <c r="S1436" i="15"/>
  <c r="U1436" i="15" s="1"/>
  <c r="P1436" i="15"/>
  <c r="O1436" i="15"/>
  <c r="U1435" i="15"/>
  <c r="T1435" i="15"/>
  <c r="S1435" i="15"/>
  <c r="P1435" i="15"/>
  <c r="O1435" i="15"/>
  <c r="U1434" i="15"/>
  <c r="T1434" i="15"/>
  <c r="S1434" i="15"/>
  <c r="P1434" i="15"/>
  <c r="O1434" i="15"/>
  <c r="U1433" i="15"/>
  <c r="T1433" i="15"/>
  <c r="S1433" i="15"/>
  <c r="P1433" i="15"/>
  <c r="O1433" i="15"/>
  <c r="T1432" i="15"/>
  <c r="S1432" i="15"/>
  <c r="U1432" i="15" s="1"/>
  <c r="P1432" i="15"/>
  <c r="O1432" i="15"/>
  <c r="T1431" i="15"/>
  <c r="S1431" i="15"/>
  <c r="U1431" i="15" s="1"/>
  <c r="P1431" i="15"/>
  <c r="O1431" i="15"/>
  <c r="T1430" i="15"/>
  <c r="S1430" i="15"/>
  <c r="U1430" i="15" s="1"/>
  <c r="P1430" i="15"/>
  <c r="O1430" i="15"/>
  <c r="T1429" i="15"/>
  <c r="S1429" i="15"/>
  <c r="U1429" i="15" s="1"/>
  <c r="P1429" i="15"/>
  <c r="O1429" i="15"/>
  <c r="U1428" i="15"/>
  <c r="T1428" i="15"/>
  <c r="S1428" i="15"/>
  <c r="P1428" i="15"/>
  <c r="O1428" i="15"/>
  <c r="U1427" i="15"/>
  <c r="T1427" i="15"/>
  <c r="S1427" i="15"/>
  <c r="P1427" i="15"/>
  <c r="O1427" i="15"/>
  <c r="T1426" i="15"/>
  <c r="S1426" i="15"/>
  <c r="U1426" i="15" s="1"/>
  <c r="P1426" i="15"/>
  <c r="O1426" i="15"/>
  <c r="T1425" i="15"/>
  <c r="S1425" i="15"/>
  <c r="U1425" i="15" s="1"/>
  <c r="P1425" i="15"/>
  <c r="O1425" i="15"/>
  <c r="T1424" i="15"/>
  <c r="S1424" i="15"/>
  <c r="U1424" i="15" s="1"/>
  <c r="P1424" i="15"/>
  <c r="O1424" i="15"/>
  <c r="U1423" i="15"/>
  <c r="T1423" i="15"/>
  <c r="S1423" i="15"/>
  <c r="P1423" i="15"/>
  <c r="O1423" i="15"/>
  <c r="U1422" i="15"/>
  <c r="T1422" i="15"/>
  <c r="S1422" i="15"/>
  <c r="P1422" i="15"/>
  <c r="O1422" i="15"/>
  <c r="U1421" i="15"/>
  <c r="T1421" i="15"/>
  <c r="S1421" i="15"/>
  <c r="P1421" i="15"/>
  <c r="O1421" i="15"/>
  <c r="T1420" i="15"/>
  <c r="S1420" i="15"/>
  <c r="U1420" i="15" s="1"/>
  <c r="P1420" i="15"/>
  <c r="O1420" i="15"/>
  <c r="T1419" i="15"/>
  <c r="S1419" i="15"/>
  <c r="U1419" i="15" s="1"/>
  <c r="P1419" i="15"/>
  <c r="O1419" i="15"/>
  <c r="T1418" i="15"/>
  <c r="S1418" i="15"/>
  <c r="U1418" i="15" s="1"/>
  <c r="P1418" i="15"/>
  <c r="O1418" i="15"/>
  <c r="T1417" i="15"/>
  <c r="S1417" i="15"/>
  <c r="U1417" i="15" s="1"/>
  <c r="P1417" i="15"/>
  <c r="O1417" i="15"/>
  <c r="U1416" i="15"/>
  <c r="T1416" i="15"/>
  <c r="S1416" i="15"/>
  <c r="P1416" i="15"/>
  <c r="O1416" i="15"/>
  <c r="U1415" i="15"/>
  <c r="T1415" i="15"/>
  <c r="S1415" i="15"/>
  <c r="P1415" i="15"/>
  <c r="O1415" i="15"/>
  <c r="T1414" i="15"/>
  <c r="S1414" i="15"/>
  <c r="U1414" i="15" s="1"/>
  <c r="P1414" i="15"/>
  <c r="O1414" i="15"/>
  <c r="T1413" i="15"/>
  <c r="S1413" i="15"/>
  <c r="U1413" i="15" s="1"/>
  <c r="P1413" i="15"/>
  <c r="O1413" i="15"/>
  <c r="T1412" i="15"/>
  <c r="S1412" i="15"/>
  <c r="U1412" i="15" s="1"/>
  <c r="P1412" i="15"/>
  <c r="O1412" i="15"/>
  <c r="U1411" i="15"/>
  <c r="T1411" i="15"/>
  <c r="S1411" i="15"/>
  <c r="P1411" i="15"/>
  <c r="O1411" i="15"/>
  <c r="U1410" i="15"/>
  <c r="T1410" i="15"/>
  <c r="S1410" i="15"/>
  <c r="P1410" i="15"/>
  <c r="O1410" i="15"/>
  <c r="U1409" i="15"/>
  <c r="T1409" i="15"/>
  <c r="S1409" i="15"/>
  <c r="P1409" i="15"/>
  <c r="O1409" i="15"/>
  <c r="T1408" i="15"/>
  <c r="S1408" i="15"/>
  <c r="U1408" i="15" s="1"/>
  <c r="P1408" i="15"/>
  <c r="O1408" i="15"/>
  <c r="T1407" i="15"/>
  <c r="S1407" i="15"/>
  <c r="U1407" i="15" s="1"/>
  <c r="P1407" i="15"/>
  <c r="O1407" i="15"/>
  <c r="T1406" i="15"/>
  <c r="S1406" i="15"/>
  <c r="U1406" i="15" s="1"/>
  <c r="P1406" i="15"/>
  <c r="O1406" i="15"/>
  <c r="T1405" i="15"/>
  <c r="S1405" i="15"/>
  <c r="U1405" i="15" s="1"/>
  <c r="P1405" i="15"/>
  <c r="O1405" i="15"/>
  <c r="U1404" i="15"/>
  <c r="T1404" i="15"/>
  <c r="S1404" i="15"/>
  <c r="P1404" i="15"/>
  <c r="O1404" i="15"/>
  <c r="U1403" i="15"/>
  <c r="T1403" i="15"/>
  <c r="S1403" i="15"/>
  <c r="P1403" i="15"/>
  <c r="O1403" i="15"/>
  <c r="T1402" i="15"/>
  <c r="S1402" i="15"/>
  <c r="U1402" i="15" s="1"/>
  <c r="P1402" i="15"/>
  <c r="O1402" i="15"/>
  <c r="T1401" i="15"/>
  <c r="S1401" i="15"/>
  <c r="U1401" i="15" s="1"/>
  <c r="P1401" i="15"/>
  <c r="O1401" i="15"/>
  <c r="T1400" i="15"/>
  <c r="S1400" i="15"/>
  <c r="U1400" i="15" s="1"/>
  <c r="P1400" i="15"/>
  <c r="O1400" i="15"/>
  <c r="U1399" i="15"/>
  <c r="T1399" i="15"/>
  <c r="S1399" i="15"/>
  <c r="P1399" i="15"/>
  <c r="O1399" i="15"/>
  <c r="U1398" i="15"/>
  <c r="T1398" i="15"/>
  <c r="S1398" i="15"/>
  <c r="P1398" i="15"/>
  <c r="O1398" i="15"/>
  <c r="U1397" i="15"/>
  <c r="T1397" i="15"/>
  <c r="S1397" i="15"/>
  <c r="P1397" i="15"/>
  <c r="O1397" i="15"/>
  <c r="T1396" i="15"/>
  <c r="S1396" i="15"/>
  <c r="U1396" i="15" s="1"/>
  <c r="P1396" i="15"/>
  <c r="O1396" i="15"/>
  <c r="T1395" i="15"/>
  <c r="S1395" i="15"/>
  <c r="U1395" i="15" s="1"/>
  <c r="P1395" i="15"/>
  <c r="O1395" i="15"/>
  <c r="T1394" i="15"/>
  <c r="S1394" i="15"/>
  <c r="U1394" i="15" s="1"/>
  <c r="P1394" i="15"/>
  <c r="O1394" i="15"/>
  <c r="T1393" i="15"/>
  <c r="S1393" i="15"/>
  <c r="U1393" i="15" s="1"/>
  <c r="P1393" i="15"/>
  <c r="O1393" i="15"/>
  <c r="U1392" i="15"/>
  <c r="T1392" i="15"/>
  <c r="S1392" i="15"/>
  <c r="P1392" i="15"/>
  <c r="O1392" i="15"/>
  <c r="U1391" i="15"/>
  <c r="T1391" i="15"/>
  <c r="S1391" i="15"/>
  <c r="P1391" i="15"/>
  <c r="O1391" i="15"/>
  <c r="U1390" i="15"/>
  <c r="T1390" i="15"/>
  <c r="S1390" i="15"/>
  <c r="P1390" i="15"/>
  <c r="O1390" i="15"/>
  <c r="T1389" i="15"/>
  <c r="S1389" i="15"/>
  <c r="U1389" i="15" s="1"/>
  <c r="P1389" i="15"/>
  <c r="O1389" i="15"/>
  <c r="T1388" i="15"/>
  <c r="S1388" i="15"/>
  <c r="U1388" i="15" s="1"/>
  <c r="P1388" i="15"/>
  <c r="O1388" i="15"/>
  <c r="U1387" i="15"/>
  <c r="T1387" i="15"/>
  <c r="S1387" i="15"/>
  <c r="P1387" i="15"/>
  <c r="O1387" i="15"/>
  <c r="U1386" i="15"/>
  <c r="T1386" i="15"/>
  <c r="S1386" i="15"/>
  <c r="P1386" i="15"/>
  <c r="O1386" i="15"/>
  <c r="U1385" i="15"/>
  <c r="T1385" i="15"/>
  <c r="S1385" i="15"/>
  <c r="P1385" i="15"/>
  <c r="O1385" i="15"/>
  <c r="U1384" i="15"/>
  <c r="T1384" i="15"/>
  <c r="S1384" i="15"/>
  <c r="P1384" i="15"/>
  <c r="O1384" i="15"/>
  <c r="T1383" i="15"/>
  <c r="S1383" i="15"/>
  <c r="U1383" i="15" s="1"/>
  <c r="P1383" i="15"/>
  <c r="O1383" i="15"/>
  <c r="T1382" i="15"/>
  <c r="S1382" i="15"/>
  <c r="U1382" i="15" s="1"/>
  <c r="P1382" i="15"/>
  <c r="O1382" i="15"/>
  <c r="T1381" i="15"/>
  <c r="S1381" i="15"/>
  <c r="U1381" i="15" s="1"/>
  <c r="P1381" i="15"/>
  <c r="O1381" i="15"/>
  <c r="U1380" i="15"/>
  <c r="T1380" i="15"/>
  <c r="S1380" i="15"/>
  <c r="P1380" i="15"/>
  <c r="O1380" i="15"/>
  <c r="U1379" i="15"/>
  <c r="T1379" i="15"/>
  <c r="S1379" i="15"/>
  <c r="P1379" i="15"/>
  <c r="O1379" i="15"/>
  <c r="T1378" i="15"/>
  <c r="S1378" i="15"/>
  <c r="U1378" i="15" s="1"/>
  <c r="P1378" i="15"/>
  <c r="O1378" i="15"/>
  <c r="T1377" i="15"/>
  <c r="S1377" i="15"/>
  <c r="U1377" i="15" s="1"/>
  <c r="P1377" i="15"/>
  <c r="O1377" i="15"/>
  <c r="T1376" i="15"/>
  <c r="S1376" i="15"/>
  <c r="U1376" i="15" s="1"/>
  <c r="P1376" i="15"/>
  <c r="O1376" i="15"/>
  <c r="U1375" i="15"/>
  <c r="T1375" i="15"/>
  <c r="S1375" i="15"/>
  <c r="P1375" i="15"/>
  <c r="O1375" i="15"/>
  <c r="U1374" i="15"/>
  <c r="T1374" i="15"/>
  <c r="S1374" i="15"/>
  <c r="P1374" i="15"/>
  <c r="O1374" i="15"/>
  <c r="U1373" i="15"/>
  <c r="T1373" i="15"/>
  <c r="S1373" i="15"/>
  <c r="P1373" i="15"/>
  <c r="O1373" i="15"/>
  <c r="U1372" i="15"/>
  <c r="T1372" i="15"/>
  <c r="S1372" i="15"/>
  <c r="P1372" i="15"/>
  <c r="O1372" i="15"/>
  <c r="U1371" i="15"/>
  <c r="T1371" i="15"/>
  <c r="S1371" i="15"/>
  <c r="P1371" i="15"/>
  <c r="O1371" i="15"/>
  <c r="T1370" i="15"/>
  <c r="S1370" i="15"/>
  <c r="U1370" i="15" s="1"/>
  <c r="P1370" i="15"/>
  <c r="O1370" i="15"/>
  <c r="T1369" i="15"/>
  <c r="S1369" i="15"/>
  <c r="U1369" i="15" s="1"/>
  <c r="P1369" i="15"/>
  <c r="O1369" i="15"/>
  <c r="U1368" i="15"/>
  <c r="T1368" i="15"/>
  <c r="S1368" i="15"/>
  <c r="P1368" i="15"/>
  <c r="O1368" i="15"/>
  <c r="U1367" i="15"/>
  <c r="T1367" i="15"/>
  <c r="S1367" i="15"/>
  <c r="P1367" i="15"/>
  <c r="O1367" i="15"/>
  <c r="T1366" i="15"/>
  <c r="S1366" i="15"/>
  <c r="U1366" i="15" s="1"/>
  <c r="P1366" i="15"/>
  <c r="O1366" i="15"/>
  <c r="T1365" i="15"/>
  <c r="S1365" i="15"/>
  <c r="U1365" i="15" s="1"/>
  <c r="P1365" i="15"/>
  <c r="O1365" i="15"/>
  <c r="T1364" i="15"/>
  <c r="S1364" i="15"/>
  <c r="U1364" i="15" s="1"/>
  <c r="P1364" i="15"/>
  <c r="O1364" i="15"/>
  <c r="U1363" i="15"/>
  <c r="T1363" i="15"/>
  <c r="S1363" i="15"/>
  <c r="P1363" i="15"/>
  <c r="O1363" i="15"/>
  <c r="U1362" i="15"/>
  <c r="T1362" i="15"/>
  <c r="S1362" i="15"/>
  <c r="P1362" i="15"/>
  <c r="O1362" i="15"/>
  <c r="T1361" i="15"/>
  <c r="S1361" i="15"/>
  <c r="U1361" i="15" s="1"/>
  <c r="P1361" i="15"/>
  <c r="O1361" i="15"/>
  <c r="T1360" i="15"/>
  <c r="S1360" i="15"/>
  <c r="U1360" i="15" s="1"/>
  <c r="P1360" i="15"/>
  <c r="O1360" i="15"/>
  <c r="U1359" i="15"/>
  <c r="T1359" i="15"/>
  <c r="S1359" i="15"/>
  <c r="P1359" i="15"/>
  <c r="O1359" i="15"/>
  <c r="T1358" i="15"/>
  <c r="S1358" i="15"/>
  <c r="U1358" i="15" s="1"/>
  <c r="P1358" i="15"/>
  <c r="O1358" i="15"/>
  <c r="T1357" i="15"/>
  <c r="S1357" i="15"/>
  <c r="U1357" i="15" s="1"/>
  <c r="P1357" i="15"/>
  <c r="O1357" i="15"/>
  <c r="U1356" i="15"/>
  <c r="T1356" i="15"/>
  <c r="S1356" i="15"/>
  <c r="P1356" i="15"/>
  <c r="O1356" i="15"/>
  <c r="T1355" i="15"/>
  <c r="S1355" i="15"/>
  <c r="U1355" i="15" s="1"/>
  <c r="P1355" i="15"/>
  <c r="O1355" i="15"/>
  <c r="U1354" i="15"/>
  <c r="T1354" i="15"/>
  <c r="S1354" i="15"/>
  <c r="P1354" i="15"/>
  <c r="O1354" i="15"/>
  <c r="T1353" i="15"/>
  <c r="S1353" i="15"/>
  <c r="U1353" i="15" s="1"/>
  <c r="P1353" i="15"/>
  <c r="O1353" i="15"/>
  <c r="T1352" i="15"/>
  <c r="S1352" i="15"/>
  <c r="U1352" i="15" s="1"/>
  <c r="P1352" i="15"/>
  <c r="O1352" i="15"/>
  <c r="U1351" i="15"/>
  <c r="T1351" i="15"/>
  <c r="S1351" i="15"/>
  <c r="P1351" i="15"/>
  <c r="O1351" i="15"/>
  <c r="T1350" i="15"/>
  <c r="S1350" i="15"/>
  <c r="U1350" i="15" s="1"/>
  <c r="P1350" i="15"/>
  <c r="O1350" i="15"/>
  <c r="U1349" i="15"/>
  <c r="T1349" i="15"/>
  <c r="S1349" i="15"/>
  <c r="P1349" i="15"/>
  <c r="O1349" i="15"/>
  <c r="T1348" i="15"/>
  <c r="S1348" i="15"/>
  <c r="U1348" i="15" s="1"/>
  <c r="P1348" i="15"/>
  <c r="O1348" i="15"/>
  <c r="U1347" i="15"/>
  <c r="T1347" i="15"/>
  <c r="S1347" i="15"/>
  <c r="P1347" i="15"/>
  <c r="O1347" i="15"/>
  <c r="T1346" i="15"/>
  <c r="S1346" i="15"/>
  <c r="U1346" i="15" s="1"/>
  <c r="P1346" i="15"/>
  <c r="O1346" i="15"/>
  <c r="T1345" i="15"/>
  <c r="S1345" i="15"/>
  <c r="U1345" i="15" s="1"/>
  <c r="P1345" i="15"/>
  <c r="O1345" i="15"/>
  <c r="U1344" i="15"/>
  <c r="T1344" i="15"/>
  <c r="S1344" i="15"/>
  <c r="P1344" i="15"/>
  <c r="O1344" i="15"/>
  <c r="T1343" i="15"/>
  <c r="S1343" i="15"/>
  <c r="U1343" i="15" s="1"/>
  <c r="P1343" i="15"/>
  <c r="O1343" i="15"/>
  <c r="U1342" i="15"/>
  <c r="T1342" i="15"/>
  <c r="S1342" i="15"/>
  <c r="P1342" i="15"/>
  <c r="O1342" i="15"/>
  <c r="T1341" i="15"/>
  <c r="S1341" i="15"/>
  <c r="U1341" i="15" s="1"/>
  <c r="P1341" i="15"/>
  <c r="O1341" i="15"/>
  <c r="T1340" i="15"/>
  <c r="S1340" i="15"/>
  <c r="U1340" i="15" s="1"/>
  <c r="P1340" i="15"/>
  <c r="O1340" i="15"/>
  <c r="U1339" i="15"/>
  <c r="T1339" i="15"/>
  <c r="S1339" i="15"/>
  <c r="P1339" i="15"/>
  <c r="O1339" i="15"/>
  <c r="T1338" i="15"/>
  <c r="S1338" i="15"/>
  <c r="U1338" i="15" s="1"/>
  <c r="P1338" i="15"/>
  <c r="O1338" i="15"/>
  <c r="U1337" i="15"/>
  <c r="T1337" i="15"/>
  <c r="S1337" i="15"/>
  <c r="P1337" i="15"/>
  <c r="O1337" i="15"/>
  <c r="T1336" i="15"/>
  <c r="S1336" i="15"/>
  <c r="U1336" i="15" s="1"/>
  <c r="P1336" i="15"/>
  <c r="O1336" i="15"/>
  <c r="T1335" i="15"/>
  <c r="S1335" i="15"/>
  <c r="U1335" i="15" s="1"/>
  <c r="P1335" i="15"/>
  <c r="O1335" i="15"/>
  <c r="T1334" i="15"/>
  <c r="S1334" i="15"/>
  <c r="U1334" i="15" s="1"/>
  <c r="P1334" i="15"/>
  <c r="O1334" i="15"/>
  <c r="T1333" i="15"/>
  <c r="S1333" i="15"/>
  <c r="U1333" i="15" s="1"/>
  <c r="P1333" i="15"/>
  <c r="O1333" i="15"/>
  <c r="U1332" i="15"/>
  <c r="T1332" i="15"/>
  <c r="S1332" i="15"/>
  <c r="P1332" i="15"/>
  <c r="O1332" i="15"/>
  <c r="T1331" i="15"/>
  <c r="S1331" i="15"/>
  <c r="U1331" i="15" s="1"/>
  <c r="P1331" i="15"/>
  <c r="O1331" i="15"/>
  <c r="T1330" i="15"/>
  <c r="S1330" i="15"/>
  <c r="U1330" i="15" s="1"/>
  <c r="P1330" i="15"/>
  <c r="O1330" i="15"/>
  <c r="T1329" i="15"/>
  <c r="S1329" i="15"/>
  <c r="U1329" i="15" s="1"/>
  <c r="P1329" i="15"/>
  <c r="O1329" i="15"/>
  <c r="T1328" i="15"/>
  <c r="S1328" i="15"/>
  <c r="U1328" i="15" s="1"/>
  <c r="P1328" i="15"/>
  <c r="O1328" i="15"/>
  <c r="U1327" i="15"/>
  <c r="T1327" i="15"/>
  <c r="S1327" i="15"/>
  <c r="P1327" i="15"/>
  <c r="O1327" i="15"/>
  <c r="T1326" i="15"/>
  <c r="S1326" i="15"/>
  <c r="U1326" i="15" s="1"/>
  <c r="P1326" i="15"/>
  <c r="O1326" i="15"/>
  <c r="T1325" i="15"/>
  <c r="S1325" i="15"/>
  <c r="U1325" i="15" s="1"/>
  <c r="P1325" i="15"/>
  <c r="O1325" i="15"/>
  <c r="U1324" i="15"/>
  <c r="T1324" i="15"/>
  <c r="S1324" i="15"/>
  <c r="P1324" i="15"/>
  <c r="O1324" i="15"/>
  <c r="U1323" i="15"/>
  <c r="T1323" i="15"/>
  <c r="S1323" i="15"/>
  <c r="P1323" i="15"/>
  <c r="O1323" i="15"/>
  <c r="T1322" i="15"/>
  <c r="S1322" i="15"/>
  <c r="U1322" i="15" s="1"/>
  <c r="P1322" i="15"/>
  <c r="O1322" i="15"/>
  <c r="T1321" i="15"/>
  <c r="S1321" i="15"/>
  <c r="U1321" i="15" s="1"/>
  <c r="P1321" i="15"/>
  <c r="O1321" i="15"/>
  <c r="U1320" i="15"/>
  <c r="T1320" i="15"/>
  <c r="S1320" i="15"/>
  <c r="P1320" i="15"/>
  <c r="O1320" i="15"/>
  <c r="U1319" i="15"/>
  <c r="T1319" i="15"/>
  <c r="S1319" i="15"/>
  <c r="P1319" i="15"/>
  <c r="O1319" i="15"/>
  <c r="U1318" i="15"/>
  <c r="T1318" i="15"/>
  <c r="S1318" i="15"/>
  <c r="P1318" i="15"/>
  <c r="O1318" i="15"/>
  <c r="T1317" i="15"/>
  <c r="S1317" i="15"/>
  <c r="U1317" i="15" s="1"/>
  <c r="P1317" i="15"/>
  <c r="O1317" i="15"/>
  <c r="T1316" i="15"/>
  <c r="S1316" i="15"/>
  <c r="U1316" i="15" s="1"/>
  <c r="P1316" i="15"/>
  <c r="O1316" i="15"/>
  <c r="U1315" i="15"/>
  <c r="T1315" i="15"/>
  <c r="S1315" i="15"/>
  <c r="P1315" i="15"/>
  <c r="O1315" i="15"/>
  <c r="U1314" i="15"/>
  <c r="T1314" i="15"/>
  <c r="S1314" i="15"/>
  <c r="P1314" i="15"/>
  <c r="O1314" i="15"/>
  <c r="U1313" i="15"/>
  <c r="T1313" i="15"/>
  <c r="S1313" i="15"/>
  <c r="P1313" i="15"/>
  <c r="O1313" i="15"/>
  <c r="U1312" i="15"/>
  <c r="T1312" i="15"/>
  <c r="S1312" i="15"/>
  <c r="P1312" i="15"/>
  <c r="O1312" i="15"/>
  <c r="U1311" i="15"/>
  <c r="T1311" i="15"/>
  <c r="S1311" i="15"/>
  <c r="P1311" i="15"/>
  <c r="O1311" i="15"/>
  <c r="T1310" i="15"/>
  <c r="S1310" i="15"/>
  <c r="U1310" i="15" s="1"/>
  <c r="P1310" i="15"/>
  <c r="O1310" i="15"/>
  <c r="U1309" i="15"/>
  <c r="T1309" i="15"/>
  <c r="S1309" i="15"/>
  <c r="P1309" i="15"/>
  <c r="O1309" i="15"/>
  <c r="U1308" i="15"/>
  <c r="T1308" i="15"/>
  <c r="S1308" i="15"/>
  <c r="P1308" i="15"/>
  <c r="O1308" i="15"/>
  <c r="U1307" i="15"/>
  <c r="T1307" i="15"/>
  <c r="S1307" i="15"/>
  <c r="P1307" i="15"/>
  <c r="O1307" i="15"/>
  <c r="U1306" i="15"/>
  <c r="T1306" i="15"/>
  <c r="S1306" i="15"/>
  <c r="P1306" i="15"/>
  <c r="O1306" i="15"/>
  <c r="T1305" i="15"/>
  <c r="S1305" i="15"/>
  <c r="U1305" i="15" s="1"/>
  <c r="P1305" i="15"/>
  <c r="O1305" i="15"/>
  <c r="U1304" i="15"/>
  <c r="T1304" i="15"/>
  <c r="S1304" i="15"/>
  <c r="P1304" i="15"/>
  <c r="O1304" i="15"/>
  <c r="U1303" i="15"/>
  <c r="T1303" i="15"/>
  <c r="S1303" i="15"/>
  <c r="P1303" i="15"/>
  <c r="O1303" i="15"/>
  <c r="U1302" i="15"/>
  <c r="T1302" i="15"/>
  <c r="S1302" i="15"/>
  <c r="P1302" i="15"/>
  <c r="O1302" i="15"/>
  <c r="U1301" i="15"/>
  <c r="T1301" i="15"/>
  <c r="S1301" i="15"/>
  <c r="P1301" i="15"/>
  <c r="O1301" i="15"/>
  <c r="T1300" i="15"/>
  <c r="S1300" i="15"/>
  <c r="U1300" i="15" s="1"/>
  <c r="P1300" i="15"/>
  <c r="O1300" i="15"/>
  <c r="T1299" i="15"/>
  <c r="S1299" i="15"/>
  <c r="U1299" i="15" s="1"/>
  <c r="P1299" i="15"/>
  <c r="O1299" i="15"/>
  <c r="T1298" i="15"/>
  <c r="S1298" i="15"/>
  <c r="U1298" i="15" s="1"/>
  <c r="P1298" i="15"/>
  <c r="O1298" i="15"/>
  <c r="U1297" i="15"/>
  <c r="T1297" i="15"/>
  <c r="S1297" i="15"/>
  <c r="P1297" i="15"/>
  <c r="O1297" i="15"/>
  <c r="U1296" i="15"/>
  <c r="T1296" i="15"/>
  <c r="S1296" i="15"/>
  <c r="P1296" i="15"/>
  <c r="O1296" i="15"/>
  <c r="T1295" i="15"/>
  <c r="S1295" i="15"/>
  <c r="U1295" i="15" s="1"/>
  <c r="P1295" i="15"/>
  <c r="O1295" i="15"/>
  <c r="T1294" i="15"/>
  <c r="S1294" i="15"/>
  <c r="U1294" i="15" s="1"/>
  <c r="P1294" i="15"/>
  <c r="O1294" i="15"/>
  <c r="T1293" i="15"/>
  <c r="S1293" i="15"/>
  <c r="U1293" i="15" s="1"/>
  <c r="P1293" i="15"/>
  <c r="O1293" i="15"/>
  <c r="U1292" i="15"/>
  <c r="T1292" i="15"/>
  <c r="S1292" i="15"/>
  <c r="P1292" i="15"/>
  <c r="O1292" i="15"/>
  <c r="U1291" i="15"/>
  <c r="T1291" i="15"/>
  <c r="S1291" i="15"/>
  <c r="P1291" i="15"/>
  <c r="O1291" i="15"/>
  <c r="T1290" i="15"/>
  <c r="S1290" i="15"/>
  <c r="U1290" i="15" s="1"/>
  <c r="P1290" i="15"/>
  <c r="O1290" i="15"/>
  <c r="T1289" i="15"/>
  <c r="S1289" i="15"/>
  <c r="U1289" i="15" s="1"/>
  <c r="P1289" i="15"/>
  <c r="O1289" i="15"/>
  <c r="T1288" i="15"/>
  <c r="S1288" i="15"/>
  <c r="U1288" i="15" s="1"/>
  <c r="P1288" i="15"/>
  <c r="O1288" i="15"/>
  <c r="U1287" i="15"/>
  <c r="T1287" i="15"/>
  <c r="S1287" i="15"/>
  <c r="P1287" i="15"/>
  <c r="O1287" i="15"/>
  <c r="T1286" i="15"/>
  <c r="S1286" i="15"/>
  <c r="U1286" i="15" s="1"/>
  <c r="P1286" i="15"/>
  <c r="O1286" i="15"/>
  <c r="T1285" i="15"/>
  <c r="S1285" i="15"/>
  <c r="U1285" i="15" s="1"/>
  <c r="P1285" i="15"/>
  <c r="O1285" i="15"/>
  <c r="U1284" i="15"/>
  <c r="T1284" i="15"/>
  <c r="S1284" i="15"/>
  <c r="P1284" i="15"/>
  <c r="O1284" i="15"/>
  <c r="T1283" i="15"/>
  <c r="S1283" i="15"/>
  <c r="U1283" i="15" s="1"/>
  <c r="P1283" i="15"/>
  <c r="O1283" i="15"/>
  <c r="U1282" i="15"/>
  <c r="T1282" i="15"/>
  <c r="S1282" i="15"/>
  <c r="P1282" i="15"/>
  <c r="O1282" i="15"/>
  <c r="T1281" i="15"/>
  <c r="S1281" i="15"/>
  <c r="U1281" i="15" s="1"/>
  <c r="P1281" i="15"/>
  <c r="O1281" i="15"/>
  <c r="T1280" i="15"/>
  <c r="S1280" i="15"/>
  <c r="U1280" i="15" s="1"/>
  <c r="P1280" i="15"/>
  <c r="O1280" i="15"/>
  <c r="U1279" i="15"/>
  <c r="T1279" i="15"/>
  <c r="S1279" i="15"/>
  <c r="P1279" i="15"/>
  <c r="O1279" i="15"/>
  <c r="T1278" i="15"/>
  <c r="S1278" i="15"/>
  <c r="U1278" i="15" s="1"/>
  <c r="P1278" i="15"/>
  <c r="O1278" i="15"/>
  <c r="U1277" i="15"/>
  <c r="T1277" i="15"/>
  <c r="S1277" i="15"/>
  <c r="P1277" i="15"/>
  <c r="O1277" i="15"/>
  <c r="T1276" i="15"/>
  <c r="S1276" i="15"/>
  <c r="U1276" i="15" s="1"/>
  <c r="P1276" i="15"/>
  <c r="O1276" i="15"/>
  <c r="U1275" i="15"/>
  <c r="T1275" i="15"/>
  <c r="S1275" i="15"/>
  <c r="P1275" i="15"/>
  <c r="O1275" i="15"/>
  <c r="T1274" i="15"/>
  <c r="S1274" i="15"/>
  <c r="U1274" i="15" s="1"/>
  <c r="P1274" i="15"/>
  <c r="O1274" i="15"/>
  <c r="T1273" i="15"/>
  <c r="S1273" i="15"/>
  <c r="U1273" i="15" s="1"/>
  <c r="P1273" i="15"/>
  <c r="O1273" i="15"/>
  <c r="U1272" i="15"/>
  <c r="T1272" i="15"/>
  <c r="S1272" i="15"/>
  <c r="P1272" i="15"/>
  <c r="O1272" i="15"/>
  <c r="T1271" i="15"/>
  <c r="S1271" i="15"/>
  <c r="U1271" i="15" s="1"/>
  <c r="P1271" i="15"/>
  <c r="O1271" i="15"/>
  <c r="U1270" i="15"/>
  <c r="T1270" i="15"/>
  <c r="S1270" i="15"/>
  <c r="P1270" i="15"/>
  <c r="O1270" i="15"/>
  <c r="T1269" i="15"/>
  <c r="S1269" i="15"/>
  <c r="U1269" i="15" s="1"/>
  <c r="P1269" i="15"/>
  <c r="O1269" i="15"/>
  <c r="T1268" i="15"/>
  <c r="S1268" i="15"/>
  <c r="U1268" i="15" s="1"/>
  <c r="P1268" i="15"/>
  <c r="O1268" i="15"/>
  <c r="U1267" i="15"/>
  <c r="T1267" i="15"/>
  <c r="S1267" i="15"/>
  <c r="P1267" i="15"/>
  <c r="O1267" i="15"/>
  <c r="T1266" i="15"/>
  <c r="S1266" i="15"/>
  <c r="U1266" i="15" s="1"/>
  <c r="P1266" i="15"/>
  <c r="O1266" i="15"/>
  <c r="U1265" i="15"/>
  <c r="T1265" i="15"/>
  <c r="S1265" i="15"/>
  <c r="P1265" i="15"/>
  <c r="O1265" i="15"/>
  <c r="T1264" i="15"/>
  <c r="S1264" i="15"/>
  <c r="U1264" i="15" s="1"/>
  <c r="P1264" i="15"/>
  <c r="O1264" i="15"/>
  <c r="T1263" i="15"/>
  <c r="S1263" i="15"/>
  <c r="U1263" i="15" s="1"/>
  <c r="P1263" i="15"/>
  <c r="O1263" i="15"/>
  <c r="T1262" i="15"/>
  <c r="S1262" i="15"/>
  <c r="U1262" i="15" s="1"/>
  <c r="P1262" i="15"/>
  <c r="O1262" i="15"/>
  <c r="T1261" i="15"/>
  <c r="S1261" i="15"/>
  <c r="U1261" i="15" s="1"/>
  <c r="P1261" i="15"/>
  <c r="O1261" i="15"/>
  <c r="U1260" i="15"/>
  <c r="T1260" i="15"/>
  <c r="S1260" i="15"/>
  <c r="P1260" i="15"/>
  <c r="O1260" i="15"/>
  <c r="T1259" i="15"/>
  <c r="S1259" i="15"/>
  <c r="U1259" i="15" s="1"/>
  <c r="P1259" i="15"/>
  <c r="O1259" i="15"/>
  <c r="T1258" i="15"/>
  <c r="S1258" i="15"/>
  <c r="U1258" i="15" s="1"/>
  <c r="P1258" i="15"/>
  <c r="O1258" i="15"/>
  <c r="T1257" i="15"/>
  <c r="S1257" i="15"/>
  <c r="U1257" i="15" s="1"/>
  <c r="P1257" i="15"/>
  <c r="O1257" i="15"/>
  <c r="T1256" i="15"/>
  <c r="S1256" i="15"/>
  <c r="U1256" i="15" s="1"/>
  <c r="P1256" i="15"/>
  <c r="O1256" i="15"/>
  <c r="U1255" i="15"/>
  <c r="T1255" i="15"/>
  <c r="S1255" i="15"/>
  <c r="P1255" i="15"/>
  <c r="O1255" i="15"/>
  <c r="T1254" i="15"/>
  <c r="S1254" i="15"/>
  <c r="U1254" i="15" s="1"/>
  <c r="P1254" i="15"/>
  <c r="O1254" i="15"/>
  <c r="T1253" i="15"/>
  <c r="S1253" i="15"/>
  <c r="U1253" i="15" s="1"/>
  <c r="P1253" i="15"/>
  <c r="O1253" i="15"/>
  <c r="U1252" i="15"/>
  <c r="T1252" i="15"/>
  <c r="S1252" i="15"/>
  <c r="P1252" i="15"/>
  <c r="O1252" i="15"/>
  <c r="U1251" i="15"/>
  <c r="T1251" i="15"/>
  <c r="S1251" i="15"/>
  <c r="P1251" i="15"/>
  <c r="O1251" i="15"/>
  <c r="T1250" i="15"/>
  <c r="S1250" i="15"/>
  <c r="U1250" i="15" s="1"/>
  <c r="P1250" i="15"/>
  <c r="O1250" i="15"/>
  <c r="T1249" i="15"/>
  <c r="S1249" i="15"/>
  <c r="U1249" i="15" s="1"/>
  <c r="P1249" i="15"/>
  <c r="O1249" i="15"/>
  <c r="U1248" i="15"/>
  <c r="T1248" i="15"/>
  <c r="S1248" i="15"/>
  <c r="P1248" i="15"/>
  <c r="O1248" i="15"/>
  <c r="U1247" i="15"/>
  <c r="T1247" i="15"/>
  <c r="S1247" i="15"/>
  <c r="P1247" i="15"/>
  <c r="O1247" i="15"/>
  <c r="U1246" i="15"/>
  <c r="T1246" i="15"/>
  <c r="S1246" i="15"/>
  <c r="P1246" i="15"/>
  <c r="O1246" i="15"/>
  <c r="T1245" i="15"/>
  <c r="S1245" i="15"/>
  <c r="U1245" i="15" s="1"/>
  <c r="P1245" i="15"/>
  <c r="O1245" i="15"/>
  <c r="T1244" i="15"/>
  <c r="S1244" i="15"/>
  <c r="U1244" i="15" s="1"/>
  <c r="P1244" i="15"/>
  <c r="O1244" i="15"/>
  <c r="U1243" i="15"/>
  <c r="T1243" i="15"/>
  <c r="S1243" i="15"/>
  <c r="P1243" i="15"/>
  <c r="O1243" i="15"/>
  <c r="U1242" i="15"/>
  <c r="T1242" i="15"/>
  <c r="S1242" i="15"/>
  <c r="P1242" i="15"/>
  <c r="O1242" i="15"/>
  <c r="U1241" i="15"/>
  <c r="T1241" i="15"/>
  <c r="S1241" i="15"/>
  <c r="P1241" i="15"/>
  <c r="O1241" i="15"/>
  <c r="U1240" i="15"/>
  <c r="T1240" i="15"/>
  <c r="S1240" i="15"/>
  <c r="P1240" i="15"/>
  <c r="O1240" i="15"/>
  <c r="U1239" i="15"/>
  <c r="T1239" i="15"/>
  <c r="S1239" i="15"/>
  <c r="P1239" i="15"/>
  <c r="O1239" i="15"/>
  <c r="T1238" i="15"/>
  <c r="S1238" i="15"/>
  <c r="U1238" i="15" s="1"/>
  <c r="P1238" i="15"/>
  <c r="O1238" i="15"/>
  <c r="U1237" i="15"/>
  <c r="T1237" i="15"/>
  <c r="S1237" i="15"/>
  <c r="P1237" i="15"/>
  <c r="O1237" i="15"/>
  <c r="U1236" i="15"/>
  <c r="T1236" i="15"/>
  <c r="S1236" i="15"/>
  <c r="P1236" i="15"/>
  <c r="O1236" i="15"/>
  <c r="U1235" i="15"/>
  <c r="T1235" i="15"/>
  <c r="S1235" i="15"/>
  <c r="P1235" i="15"/>
  <c r="O1235" i="15"/>
  <c r="U1234" i="15"/>
  <c r="T1234" i="15"/>
  <c r="S1234" i="15"/>
  <c r="P1234" i="15"/>
  <c r="O1234" i="15"/>
  <c r="T1233" i="15"/>
  <c r="S1233" i="15"/>
  <c r="U1233" i="15" s="1"/>
  <c r="P1233" i="15"/>
  <c r="O1233" i="15"/>
  <c r="U1232" i="15"/>
  <c r="T1232" i="15"/>
  <c r="S1232" i="15"/>
  <c r="P1232" i="15"/>
  <c r="O1232" i="15"/>
  <c r="U1231" i="15"/>
  <c r="T1231" i="15"/>
  <c r="S1231" i="15"/>
  <c r="P1231" i="15"/>
  <c r="O1231" i="15"/>
  <c r="U1230" i="15"/>
  <c r="T1230" i="15"/>
  <c r="S1230" i="15"/>
  <c r="P1230" i="15"/>
  <c r="O1230" i="15"/>
  <c r="U1229" i="15"/>
  <c r="T1229" i="15"/>
  <c r="S1229" i="15"/>
  <c r="P1229" i="15"/>
  <c r="O1229" i="15"/>
  <c r="T1228" i="15"/>
  <c r="S1228" i="15"/>
  <c r="U1228" i="15" s="1"/>
  <c r="P1228" i="15"/>
  <c r="O1228" i="15"/>
  <c r="T1227" i="15"/>
  <c r="S1227" i="15"/>
  <c r="U1227" i="15" s="1"/>
  <c r="P1227" i="15"/>
  <c r="O1227" i="15"/>
  <c r="T1226" i="15"/>
  <c r="S1226" i="15"/>
  <c r="U1226" i="15" s="1"/>
  <c r="P1226" i="15"/>
  <c r="O1226" i="15"/>
  <c r="U1225" i="15"/>
  <c r="T1225" i="15"/>
  <c r="S1225" i="15"/>
  <c r="P1225" i="15"/>
  <c r="O1225" i="15"/>
  <c r="U1224" i="15"/>
  <c r="T1224" i="15"/>
  <c r="S1224" i="15"/>
  <c r="P1224" i="15"/>
  <c r="O1224" i="15"/>
  <c r="T1223" i="15"/>
  <c r="S1223" i="15"/>
  <c r="U1223" i="15" s="1"/>
  <c r="P1223" i="15"/>
  <c r="O1223" i="15"/>
  <c r="T1222" i="15"/>
  <c r="S1222" i="15"/>
  <c r="U1222" i="15" s="1"/>
  <c r="P1222" i="15"/>
  <c r="O1222" i="15"/>
  <c r="T1221" i="15"/>
  <c r="S1221" i="15"/>
  <c r="U1221" i="15" s="1"/>
  <c r="P1221" i="15"/>
  <c r="O1221" i="15"/>
  <c r="U1220" i="15"/>
  <c r="T1220" i="15"/>
  <c r="S1220" i="15"/>
  <c r="P1220" i="15"/>
  <c r="O1220" i="15"/>
  <c r="T1219" i="15"/>
  <c r="S1219" i="15"/>
  <c r="U1219" i="15" s="1"/>
  <c r="P1219" i="15"/>
  <c r="O1219" i="15"/>
  <c r="U1218" i="15"/>
  <c r="T1218" i="15"/>
  <c r="S1218" i="15"/>
  <c r="P1218" i="15"/>
  <c r="O1218" i="15"/>
  <c r="T1217" i="15"/>
  <c r="S1217" i="15"/>
  <c r="U1217" i="15" s="1"/>
  <c r="P1217" i="15"/>
  <c r="O1217" i="15"/>
  <c r="T1216" i="15"/>
  <c r="S1216" i="15"/>
  <c r="U1216" i="15" s="1"/>
  <c r="P1216" i="15"/>
  <c r="O1216" i="15"/>
  <c r="U1215" i="15"/>
  <c r="T1215" i="15"/>
  <c r="S1215" i="15"/>
  <c r="P1215" i="15"/>
  <c r="O1215" i="15"/>
  <c r="U1214" i="15"/>
  <c r="T1214" i="15"/>
  <c r="S1214" i="15"/>
  <c r="P1214" i="15"/>
  <c r="O1214" i="15"/>
  <c r="U1213" i="15"/>
  <c r="T1213" i="15"/>
  <c r="S1213" i="15"/>
  <c r="P1213" i="15"/>
  <c r="O1213" i="15"/>
  <c r="U1212" i="15"/>
  <c r="T1212" i="15"/>
  <c r="S1212" i="15"/>
  <c r="P1212" i="15"/>
  <c r="O1212" i="15"/>
  <c r="T1211" i="15"/>
  <c r="S1211" i="15"/>
  <c r="U1211" i="15" s="1"/>
  <c r="P1211" i="15"/>
  <c r="O1211" i="15"/>
  <c r="T1210" i="15"/>
  <c r="S1210" i="15"/>
  <c r="U1210" i="15" s="1"/>
  <c r="P1210" i="15"/>
  <c r="O1210" i="15"/>
  <c r="T1209" i="15"/>
  <c r="S1209" i="15"/>
  <c r="U1209" i="15" s="1"/>
  <c r="P1209" i="15"/>
  <c r="O1209" i="15"/>
  <c r="U1208" i="15"/>
  <c r="T1208" i="15"/>
  <c r="S1208" i="15"/>
  <c r="P1208" i="15"/>
  <c r="O1208" i="15"/>
  <c r="T1207" i="15"/>
  <c r="S1207" i="15"/>
  <c r="U1207" i="15" s="1"/>
  <c r="P1207" i="15"/>
  <c r="O1207" i="15"/>
  <c r="U1206" i="15"/>
  <c r="T1206" i="15"/>
  <c r="S1206" i="15"/>
  <c r="P1206" i="15"/>
  <c r="O1206" i="15"/>
  <c r="T1205" i="15"/>
  <c r="S1205" i="15"/>
  <c r="U1205" i="15" s="1"/>
  <c r="P1205" i="15"/>
  <c r="O1205" i="15"/>
  <c r="T1204" i="15"/>
  <c r="S1204" i="15"/>
  <c r="U1204" i="15" s="1"/>
  <c r="P1204" i="15"/>
  <c r="O1204" i="15"/>
  <c r="U1203" i="15"/>
  <c r="T1203" i="15"/>
  <c r="S1203" i="15"/>
  <c r="P1203" i="15"/>
  <c r="O1203" i="15"/>
  <c r="U1202" i="15"/>
  <c r="T1202" i="15"/>
  <c r="S1202" i="15"/>
  <c r="P1202" i="15"/>
  <c r="O1202" i="15"/>
  <c r="U1201" i="15"/>
  <c r="T1201" i="15"/>
  <c r="S1201" i="15"/>
  <c r="P1201" i="15"/>
  <c r="O1201" i="15"/>
  <c r="U1200" i="15"/>
  <c r="T1200" i="15"/>
  <c r="S1200" i="15"/>
  <c r="P1200" i="15"/>
  <c r="O1200" i="15"/>
  <c r="T1199" i="15"/>
  <c r="S1199" i="15"/>
  <c r="U1199" i="15" s="1"/>
  <c r="P1199" i="15"/>
  <c r="O1199" i="15"/>
  <c r="T1198" i="15"/>
  <c r="S1198" i="15"/>
  <c r="U1198" i="15" s="1"/>
  <c r="P1198" i="15"/>
  <c r="O1198" i="15"/>
  <c r="T1197" i="15"/>
  <c r="S1197" i="15"/>
  <c r="U1197" i="15" s="1"/>
  <c r="P1197" i="15"/>
  <c r="O1197" i="15"/>
  <c r="U1196" i="15"/>
  <c r="T1196" i="15"/>
  <c r="S1196" i="15"/>
  <c r="P1196" i="15"/>
  <c r="O1196" i="15"/>
  <c r="T1195" i="15"/>
  <c r="S1195" i="15"/>
  <c r="U1195" i="15" s="1"/>
  <c r="P1195" i="15"/>
  <c r="O1195" i="15"/>
  <c r="U1194" i="15"/>
  <c r="T1194" i="15"/>
  <c r="S1194" i="15"/>
  <c r="P1194" i="15"/>
  <c r="O1194" i="15"/>
  <c r="T1193" i="15"/>
  <c r="S1193" i="15"/>
  <c r="U1193" i="15" s="1"/>
  <c r="P1193" i="15"/>
  <c r="O1193" i="15"/>
  <c r="T1192" i="15"/>
  <c r="S1192" i="15"/>
  <c r="U1192" i="15" s="1"/>
  <c r="P1192" i="15"/>
  <c r="O1192" i="15"/>
  <c r="U1191" i="15"/>
  <c r="T1191" i="15"/>
  <c r="S1191" i="15"/>
  <c r="P1191" i="15"/>
  <c r="O1191" i="15"/>
  <c r="U1190" i="15"/>
  <c r="T1190" i="15"/>
  <c r="S1190" i="15"/>
  <c r="P1190" i="15"/>
  <c r="O1190" i="15"/>
  <c r="U1189" i="15"/>
  <c r="T1189" i="15"/>
  <c r="S1189" i="15"/>
  <c r="P1189" i="15"/>
  <c r="O1189" i="15"/>
  <c r="U1188" i="15"/>
  <c r="T1188" i="15"/>
  <c r="S1188" i="15"/>
  <c r="P1188" i="15"/>
  <c r="O1188" i="15"/>
  <c r="T1187" i="15"/>
  <c r="S1187" i="15"/>
  <c r="U1187" i="15" s="1"/>
  <c r="P1187" i="15"/>
  <c r="O1187" i="15"/>
  <c r="T1186" i="15"/>
  <c r="S1186" i="15"/>
  <c r="U1186" i="15" s="1"/>
  <c r="P1186" i="15"/>
  <c r="O1186" i="15"/>
  <c r="T1185" i="15"/>
  <c r="S1185" i="15"/>
  <c r="U1185" i="15" s="1"/>
  <c r="P1185" i="15"/>
  <c r="O1185" i="15"/>
  <c r="U1184" i="15"/>
  <c r="T1184" i="15"/>
  <c r="S1184" i="15"/>
  <c r="P1184" i="15"/>
  <c r="O1184" i="15"/>
  <c r="T1183" i="15"/>
  <c r="S1183" i="15"/>
  <c r="U1183" i="15" s="1"/>
  <c r="P1183" i="15"/>
  <c r="O1183" i="15"/>
  <c r="U1182" i="15"/>
  <c r="T1182" i="15"/>
  <c r="S1182" i="15"/>
  <c r="P1182" i="15"/>
  <c r="O1182" i="15"/>
  <c r="T1181" i="15"/>
  <c r="S1181" i="15"/>
  <c r="U1181" i="15" s="1"/>
  <c r="P1181" i="15"/>
  <c r="O1181" i="15"/>
  <c r="T1180" i="15"/>
  <c r="S1180" i="15"/>
  <c r="U1180" i="15" s="1"/>
  <c r="P1180" i="15"/>
  <c r="O1180" i="15"/>
  <c r="U1179" i="15"/>
  <c r="T1179" i="15"/>
  <c r="S1179" i="15"/>
  <c r="P1179" i="15"/>
  <c r="O1179" i="15"/>
  <c r="U1178" i="15"/>
  <c r="T1178" i="15"/>
  <c r="S1178" i="15"/>
  <c r="P1178" i="15"/>
  <c r="O1178" i="15"/>
  <c r="U1177" i="15"/>
  <c r="T1177" i="15"/>
  <c r="S1177" i="15"/>
  <c r="P1177" i="15"/>
  <c r="O1177" i="15"/>
  <c r="U1176" i="15"/>
  <c r="T1176" i="15"/>
  <c r="S1176" i="15"/>
  <c r="P1176" i="15"/>
  <c r="O1176" i="15"/>
  <c r="T1175" i="15"/>
  <c r="S1175" i="15"/>
  <c r="U1175" i="15" s="1"/>
  <c r="P1175" i="15"/>
  <c r="O1175" i="15"/>
  <c r="T1174" i="15"/>
  <c r="S1174" i="15"/>
  <c r="U1174" i="15" s="1"/>
  <c r="P1174" i="15"/>
  <c r="O1174" i="15"/>
  <c r="T1173" i="15"/>
  <c r="S1173" i="15"/>
  <c r="U1173" i="15" s="1"/>
  <c r="P1173" i="15"/>
  <c r="O1173" i="15"/>
  <c r="U1172" i="15"/>
  <c r="T1172" i="15"/>
  <c r="S1172" i="15"/>
  <c r="P1172" i="15"/>
  <c r="O1172" i="15"/>
  <c r="T1171" i="15"/>
  <c r="S1171" i="15"/>
  <c r="U1171" i="15" s="1"/>
  <c r="P1171" i="15"/>
  <c r="O1171" i="15"/>
  <c r="U1170" i="15"/>
  <c r="T1170" i="15"/>
  <c r="S1170" i="15"/>
  <c r="P1170" i="15"/>
  <c r="O1170" i="15"/>
  <c r="T1169" i="15"/>
  <c r="S1169" i="15"/>
  <c r="U1169" i="15" s="1"/>
  <c r="P1169" i="15"/>
  <c r="O1169" i="15"/>
  <c r="T1168" i="15"/>
  <c r="S1168" i="15"/>
  <c r="U1168" i="15" s="1"/>
  <c r="P1168" i="15"/>
  <c r="O1168" i="15"/>
  <c r="U1167" i="15"/>
  <c r="T1167" i="15"/>
  <c r="S1167" i="15"/>
  <c r="P1167" i="15"/>
  <c r="O1167" i="15"/>
  <c r="U1166" i="15"/>
  <c r="T1166" i="15"/>
  <c r="S1166" i="15"/>
  <c r="P1166" i="15"/>
  <c r="O1166" i="15"/>
  <c r="U1165" i="15"/>
  <c r="T1165" i="15"/>
  <c r="S1165" i="15"/>
  <c r="P1165" i="15"/>
  <c r="O1165" i="15"/>
  <c r="U1164" i="15"/>
  <c r="T1164" i="15"/>
  <c r="S1164" i="15"/>
  <c r="P1164" i="15"/>
  <c r="O1164" i="15"/>
  <c r="T1163" i="15"/>
  <c r="S1163" i="15"/>
  <c r="U1163" i="15" s="1"/>
  <c r="P1163" i="15"/>
  <c r="O1163" i="15"/>
  <c r="T1162" i="15"/>
  <c r="S1162" i="15"/>
  <c r="U1162" i="15" s="1"/>
  <c r="P1162" i="15"/>
  <c r="O1162" i="15"/>
  <c r="T1161" i="15"/>
  <c r="S1161" i="15"/>
  <c r="U1161" i="15" s="1"/>
  <c r="P1161" i="15"/>
  <c r="O1161" i="15"/>
  <c r="U1160" i="15"/>
  <c r="T1160" i="15"/>
  <c r="S1160" i="15"/>
  <c r="P1160" i="15"/>
  <c r="O1160" i="15"/>
  <c r="T1159" i="15"/>
  <c r="S1159" i="15"/>
  <c r="U1159" i="15" s="1"/>
  <c r="P1159" i="15"/>
  <c r="O1159" i="15"/>
  <c r="U1158" i="15"/>
  <c r="T1158" i="15"/>
  <c r="S1158" i="15"/>
  <c r="P1158" i="15"/>
  <c r="O1158" i="15"/>
  <c r="T1157" i="15"/>
  <c r="S1157" i="15"/>
  <c r="U1157" i="15" s="1"/>
  <c r="P1157" i="15"/>
  <c r="O1157" i="15"/>
  <c r="T1156" i="15"/>
  <c r="S1156" i="15"/>
  <c r="U1156" i="15" s="1"/>
  <c r="P1156" i="15"/>
  <c r="O1156" i="15"/>
  <c r="U1155" i="15"/>
  <c r="T1155" i="15"/>
  <c r="S1155" i="15"/>
  <c r="P1155" i="15"/>
  <c r="O1155" i="15"/>
  <c r="U1154" i="15"/>
  <c r="T1154" i="15"/>
  <c r="S1154" i="15"/>
  <c r="P1154" i="15"/>
  <c r="O1154" i="15"/>
  <c r="U1153" i="15"/>
  <c r="T1153" i="15"/>
  <c r="S1153" i="15"/>
  <c r="P1153" i="15"/>
  <c r="O1153" i="15"/>
  <c r="U1152" i="15"/>
  <c r="T1152" i="15"/>
  <c r="S1152" i="15"/>
  <c r="P1152" i="15"/>
  <c r="O1152" i="15"/>
  <c r="T1151" i="15"/>
  <c r="S1151" i="15"/>
  <c r="U1151" i="15" s="1"/>
  <c r="P1151" i="15"/>
  <c r="O1151" i="15"/>
  <c r="T1150" i="15"/>
  <c r="S1150" i="15"/>
  <c r="U1150" i="15" s="1"/>
  <c r="P1150" i="15"/>
  <c r="O1150" i="15"/>
  <c r="T1149" i="15"/>
  <c r="S1149" i="15"/>
  <c r="U1149" i="15" s="1"/>
  <c r="P1149" i="15"/>
  <c r="O1149" i="15"/>
  <c r="U1148" i="15"/>
  <c r="T1148" i="15"/>
  <c r="S1148" i="15"/>
  <c r="P1148" i="15"/>
  <c r="O1148" i="15"/>
  <c r="T1147" i="15"/>
  <c r="S1147" i="15"/>
  <c r="U1147" i="15" s="1"/>
  <c r="P1147" i="15"/>
  <c r="O1147" i="15"/>
  <c r="U1146" i="15"/>
  <c r="T1146" i="15"/>
  <c r="S1146" i="15"/>
  <c r="P1146" i="15"/>
  <c r="O1146" i="15"/>
  <c r="T1145" i="15"/>
  <c r="S1145" i="15"/>
  <c r="U1145" i="15" s="1"/>
  <c r="P1145" i="15"/>
  <c r="O1145" i="15"/>
  <c r="T1144" i="15"/>
  <c r="S1144" i="15"/>
  <c r="U1144" i="15" s="1"/>
  <c r="P1144" i="15"/>
  <c r="O1144" i="15"/>
  <c r="U1143" i="15"/>
  <c r="T1143" i="15"/>
  <c r="S1143" i="15"/>
  <c r="P1143" i="15"/>
  <c r="O1143" i="15"/>
  <c r="U1142" i="15"/>
  <c r="T1142" i="15"/>
  <c r="S1142" i="15"/>
  <c r="P1142" i="15"/>
  <c r="O1142" i="15"/>
  <c r="U1141" i="15"/>
  <c r="T1141" i="15"/>
  <c r="S1141" i="15"/>
  <c r="P1141" i="15"/>
  <c r="O1141" i="15"/>
  <c r="U1140" i="15"/>
  <c r="T1140" i="15"/>
  <c r="S1140" i="15"/>
  <c r="P1140" i="15"/>
  <c r="O1140" i="15"/>
  <c r="T1139" i="15"/>
  <c r="S1139" i="15"/>
  <c r="U1139" i="15" s="1"/>
  <c r="P1139" i="15"/>
  <c r="O1139" i="15"/>
  <c r="T1138" i="15"/>
  <c r="S1138" i="15"/>
  <c r="U1138" i="15" s="1"/>
  <c r="P1138" i="15"/>
  <c r="O1138" i="15"/>
  <c r="U1137" i="15"/>
  <c r="T1137" i="15"/>
  <c r="S1137" i="15"/>
  <c r="P1137" i="15"/>
  <c r="O1137" i="15"/>
  <c r="U1136" i="15"/>
  <c r="T1136" i="15"/>
  <c r="S1136" i="15"/>
  <c r="P1136" i="15"/>
  <c r="O1136" i="15"/>
  <c r="T1135" i="15"/>
  <c r="S1135" i="15"/>
  <c r="U1135" i="15" s="1"/>
  <c r="P1135" i="15"/>
  <c r="O1135" i="15"/>
  <c r="U1134" i="15"/>
  <c r="T1134" i="15"/>
  <c r="S1134" i="15"/>
  <c r="P1134" i="15"/>
  <c r="O1134" i="15"/>
  <c r="T1133" i="15"/>
  <c r="S1133" i="15"/>
  <c r="U1133" i="15" s="1"/>
  <c r="P1133" i="15"/>
  <c r="O1133" i="15"/>
  <c r="T1132" i="15"/>
  <c r="S1132" i="15"/>
  <c r="U1132" i="15" s="1"/>
  <c r="P1132" i="15"/>
  <c r="O1132" i="15"/>
  <c r="U1131" i="15"/>
  <c r="T1131" i="15"/>
  <c r="S1131" i="15"/>
  <c r="P1131" i="15"/>
  <c r="O1131" i="15"/>
  <c r="U1130" i="15"/>
  <c r="T1130" i="15"/>
  <c r="S1130" i="15"/>
  <c r="P1130" i="15"/>
  <c r="O1130" i="15"/>
  <c r="U1129" i="15"/>
  <c r="T1129" i="15"/>
  <c r="S1129" i="15"/>
  <c r="P1129" i="15"/>
  <c r="O1129" i="15"/>
  <c r="U1128" i="15"/>
  <c r="T1128" i="15"/>
  <c r="S1128" i="15"/>
  <c r="P1128" i="15"/>
  <c r="O1128" i="15"/>
  <c r="T1127" i="15"/>
  <c r="S1127" i="15"/>
  <c r="U1127" i="15" s="1"/>
  <c r="P1127" i="15"/>
  <c r="O1127" i="15"/>
  <c r="T1126" i="15"/>
  <c r="S1126" i="15"/>
  <c r="U1126" i="15" s="1"/>
  <c r="P1126" i="15"/>
  <c r="O1126" i="15"/>
  <c r="T1125" i="15"/>
  <c r="S1125" i="15"/>
  <c r="U1125" i="15" s="1"/>
  <c r="P1125" i="15"/>
  <c r="O1125" i="15"/>
  <c r="U1124" i="15"/>
  <c r="T1124" i="15"/>
  <c r="S1124" i="15"/>
  <c r="P1124" i="15"/>
  <c r="O1124" i="15"/>
  <c r="T1123" i="15"/>
  <c r="S1123" i="15"/>
  <c r="U1123" i="15" s="1"/>
  <c r="P1123" i="15"/>
  <c r="O1123" i="15"/>
  <c r="U1122" i="15"/>
  <c r="T1122" i="15"/>
  <c r="S1122" i="15"/>
  <c r="P1122" i="15"/>
  <c r="O1122" i="15"/>
  <c r="T1121" i="15"/>
  <c r="S1121" i="15"/>
  <c r="U1121" i="15" s="1"/>
  <c r="P1121" i="15"/>
  <c r="O1121" i="15"/>
  <c r="T1120" i="15"/>
  <c r="S1120" i="15"/>
  <c r="U1120" i="15" s="1"/>
  <c r="P1120" i="15"/>
  <c r="O1120" i="15"/>
  <c r="U1119" i="15"/>
  <c r="T1119" i="15"/>
  <c r="S1119" i="15"/>
  <c r="P1119" i="15"/>
  <c r="O1119" i="15"/>
  <c r="U1118" i="15"/>
  <c r="T1118" i="15"/>
  <c r="S1118" i="15"/>
  <c r="P1118" i="15"/>
  <c r="O1118" i="15"/>
  <c r="U1117" i="15"/>
  <c r="T1117" i="15"/>
  <c r="S1117" i="15"/>
  <c r="P1117" i="15"/>
  <c r="O1117" i="15"/>
  <c r="U1116" i="15"/>
  <c r="T1116" i="15"/>
  <c r="S1116" i="15"/>
  <c r="P1116" i="15"/>
  <c r="O1116" i="15"/>
  <c r="T1115" i="15"/>
  <c r="S1115" i="15"/>
  <c r="U1115" i="15" s="1"/>
  <c r="P1115" i="15"/>
  <c r="O1115" i="15"/>
  <c r="T1114" i="15"/>
  <c r="S1114" i="15"/>
  <c r="U1114" i="15" s="1"/>
  <c r="P1114" i="15"/>
  <c r="O1114" i="15"/>
  <c r="T1113" i="15"/>
  <c r="S1113" i="15"/>
  <c r="U1113" i="15" s="1"/>
  <c r="P1113" i="15"/>
  <c r="O1113" i="15"/>
  <c r="U1112" i="15"/>
  <c r="T1112" i="15"/>
  <c r="S1112" i="15"/>
  <c r="P1112" i="15"/>
  <c r="O1112" i="15"/>
  <c r="T1111" i="15"/>
  <c r="S1111" i="15"/>
  <c r="U1111" i="15" s="1"/>
  <c r="P1111" i="15"/>
  <c r="O1111" i="15"/>
  <c r="U1110" i="15"/>
  <c r="T1110" i="15"/>
  <c r="S1110" i="15"/>
  <c r="P1110" i="15"/>
  <c r="O1110" i="15"/>
  <c r="T1109" i="15"/>
  <c r="S1109" i="15"/>
  <c r="U1109" i="15" s="1"/>
  <c r="P1109" i="15"/>
  <c r="O1109" i="15"/>
  <c r="T1108" i="15"/>
  <c r="S1108" i="15"/>
  <c r="U1108" i="15" s="1"/>
  <c r="P1108" i="15"/>
  <c r="O1108" i="15"/>
  <c r="U1107" i="15"/>
  <c r="T1107" i="15"/>
  <c r="S1107" i="15"/>
  <c r="P1107" i="15"/>
  <c r="O1107" i="15"/>
  <c r="U1106" i="15"/>
  <c r="T1106" i="15"/>
  <c r="S1106" i="15"/>
  <c r="P1106" i="15"/>
  <c r="O1106" i="15"/>
  <c r="U1105" i="15"/>
  <c r="T1105" i="15"/>
  <c r="S1105" i="15"/>
  <c r="P1105" i="15"/>
  <c r="O1105" i="15"/>
  <c r="U1104" i="15"/>
  <c r="T1104" i="15"/>
  <c r="S1104" i="15"/>
  <c r="P1104" i="15"/>
  <c r="O1104" i="15"/>
  <c r="T1103" i="15"/>
  <c r="S1103" i="15"/>
  <c r="U1103" i="15" s="1"/>
  <c r="P1103" i="15"/>
  <c r="O1103" i="15"/>
  <c r="T1102" i="15"/>
  <c r="S1102" i="15"/>
  <c r="U1102" i="15" s="1"/>
  <c r="P1102" i="15"/>
  <c r="O1102" i="15"/>
  <c r="T1101" i="15"/>
  <c r="S1101" i="15"/>
  <c r="U1101" i="15" s="1"/>
  <c r="P1101" i="15"/>
  <c r="O1101" i="15"/>
  <c r="U1100" i="15"/>
  <c r="T1100" i="15"/>
  <c r="S1100" i="15"/>
  <c r="P1100" i="15"/>
  <c r="O1100" i="15"/>
  <c r="T1099" i="15"/>
  <c r="S1099" i="15"/>
  <c r="U1099" i="15" s="1"/>
  <c r="P1099" i="15"/>
  <c r="O1099" i="15"/>
  <c r="U1098" i="15"/>
  <c r="T1098" i="15"/>
  <c r="S1098" i="15"/>
  <c r="P1098" i="15"/>
  <c r="O1098" i="15"/>
  <c r="T1097" i="15"/>
  <c r="S1097" i="15"/>
  <c r="U1097" i="15" s="1"/>
  <c r="P1097" i="15"/>
  <c r="O1097" i="15"/>
  <c r="T1096" i="15"/>
  <c r="S1096" i="15"/>
  <c r="U1096" i="15" s="1"/>
  <c r="P1096" i="15"/>
  <c r="O1096" i="15"/>
  <c r="U1095" i="15"/>
  <c r="T1095" i="15"/>
  <c r="S1095" i="15"/>
  <c r="P1095" i="15"/>
  <c r="O1095" i="15"/>
  <c r="U1094" i="15"/>
  <c r="T1094" i="15"/>
  <c r="S1094" i="15"/>
  <c r="P1094" i="15"/>
  <c r="O1094" i="15"/>
  <c r="U1093" i="15"/>
  <c r="T1093" i="15"/>
  <c r="S1093" i="15"/>
  <c r="P1093" i="15"/>
  <c r="O1093" i="15"/>
  <c r="U1092" i="15"/>
  <c r="T1092" i="15"/>
  <c r="S1092" i="15"/>
  <c r="P1092" i="15"/>
  <c r="O1092" i="15"/>
  <c r="T1091" i="15"/>
  <c r="S1091" i="15"/>
  <c r="U1091" i="15" s="1"/>
  <c r="P1091" i="15"/>
  <c r="O1091" i="15"/>
  <c r="T1090" i="15"/>
  <c r="S1090" i="15"/>
  <c r="U1090" i="15" s="1"/>
  <c r="P1090" i="15"/>
  <c r="O1090" i="15"/>
  <c r="T1089" i="15"/>
  <c r="S1089" i="15"/>
  <c r="U1089" i="15" s="1"/>
  <c r="P1089" i="15"/>
  <c r="O1089" i="15"/>
  <c r="U1088" i="15"/>
  <c r="T1088" i="15"/>
  <c r="S1088" i="15"/>
  <c r="P1088" i="15"/>
  <c r="O1088" i="15"/>
  <c r="T1087" i="15"/>
  <c r="S1087" i="15"/>
  <c r="U1087" i="15" s="1"/>
  <c r="P1087" i="15"/>
  <c r="O1087" i="15"/>
  <c r="U1086" i="15"/>
  <c r="T1086" i="15"/>
  <c r="S1086" i="15"/>
  <c r="P1086" i="15"/>
  <c r="O1086" i="15"/>
  <c r="T1085" i="15"/>
  <c r="S1085" i="15"/>
  <c r="U1085" i="15" s="1"/>
  <c r="P1085" i="15"/>
  <c r="O1085" i="15"/>
  <c r="T1084" i="15"/>
  <c r="S1084" i="15"/>
  <c r="U1084" i="15" s="1"/>
  <c r="P1084" i="15"/>
  <c r="O1084" i="15"/>
  <c r="U1083" i="15"/>
  <c r="T1083" i="15"/>
  <c r="S1083" i="15"/>
  <c r="P1083" i="15"/>
  <c r="O1083" i="15"/>
  <c r="U1082" i="15"/>
  <c r="T1082" i="15"/>
  <c r="S1082" i="15"/>
  <c r="P1082" i="15"/>
  <c r="O1082" i="15"/>
  <c r="U1081" i="15"/>
  <c r="T1081" i="15"/>
  <c r="S1081" i="15"/>
  <c r="P1081" i="15"/>
  <c r="O1081" i="15"/>
  <c r="U1080" i="15"/>
  <c r="T1080" i="15"/>
  <c r="S1080" i="15"/>
  <c r="P1080" i="15"/>
  <c r="O1080" i="15"/>
  <c r="T1079" i="15"/>
  <c r="S1079" i="15"/>
  <c r="U1079" i="15" s="1"/>
  <c r="P1079" i="15"/>
  <c r="O1079" i="15"/>
  <c r="T1078" i="15"/>
  <c r="S1078" i="15"/>
  <c r="U1078" i="15" s="1"/>
  <c r="P1078" i="15"/>
  <c r="O1078" i="15"/>
  <c r="T1077" i="15"/>
  <c r="S1077" i="15"/>
  <c r="U1077" i="15" s="1"/>
  <c r="P1077" i="15"/>
  <c r="O1077" i="15"/>
  <c r="U1076" i="15"/>
  <c r="T1076" i="15"/>
  <c r="S1076" i="15"/>
  <c r="P1076" i="15"/>
  <c r="O1076" i="15"/>
  <c r="T1075" i="15"/>
  <c r="S1075" i="15"/>
  <c r="U1075" i="15" s="1"/>
  <c r="P1075" i="15"/>
  <c r="O1075" i="15"/>
  <c r="U1074" i="15"/>
  <c r="T1074" i="15"/>
  <c r="S1074" i="15"/>
  <c r="P1074" i="15"/>
  <c r="O1074" i="15"/>
  <c r="T1073" i="15"/>
  <c r="S1073" i="15"/>
  <c r="U1073" i="15" s="1"/>
  <c r="P1073" i="15"/>
  <c r="O1073" i="15"/>
  <c r="T1072" i="15"/>
  <c r="S1072" i="15"/>
  <c r="U1072" i="15" s="1"/>
  <c r="P1072" i="15"/>
  <c r="O1072" i="15"/>
  <c r="U1071" i="15"/>
  <c r="T1071" i="15"/>
  <c r="S1071" i="15"/>
  <c r="P1071" i="15"/>
  <c r="O1071" i="15"/>
  <c r="U1070" i="15"/>
  <c r="T1070" i="15"/>
  <c r="S1070" i="15"/>
  <c r="P1070" i="15"/>
  <c r="O1070" i="15"/>
  <c r="U1069" i="15"/>
  <c r="T1069" i="15"/>
  <c r="S1069" i="15"/>
  <c r="P1069" i="15"/>
  <c r="O1069" i="15"/>
  <c r="U1068" i="15"/>
  <c r="T1068" i="15"/>
  <c r="S1068" i="15"/>
  <c r="P1068" i="15"/>
  <c r="O1068" i="15"/>
  <c r="T1067" i="15"/>
  <c r="S1067" i="15"/>
  <c r="U1067" i="15" s="1"/>
  <c r="P1067" i="15"/>
  <c r="O1067" i="15"/>
  <c r="T1066" i="15"/>
  <c r="S1066" i="15"/>
  <c r="U1066" i="15" s="1"/>
  <c r="P1066" i="15"/>
  <c r="O1066" i="15"/>
  <c r="T1065" i="15"/>
  <c r="S1065" i="15"/>
  <c r="U1065" i="15" s="1"/>
  <c r="P1065" i="15"/>
  <c r="O1065" i="15"/>
  <c r="U1064" i="15"/>
  <c r="T1064" i="15"/>
  <c r="S1064" i="15"/>
  <c r="P1064" i="15"/>
  <c r="O1064" i="15"/>
  <c r="T1063" i="15"/>
  <c r="S1063" i="15"/>
  <c r="U1063" i="15" s="1"/>
  <c r="P1063" i="15"/>
  <c r="O1063" i="15"/>
  <c r="U1062" i="15"/>
  <c r="T1062" i="15"/>
  <c r="S1062" i="15"/>
  <c r="P1062" i="15"/>
  <c r="O1062" i="15"/>
  <c r="T1061" i="15"/>
  <c r="S1061" i="15"/>
  <c r="U1061" i="15" s="1"/>
  <c r="P1061" i="15"/>
  <c r="O1061" i="15"/>
  <c r="T1060" i="15"/>
  <c r="S1060" i="15"/>
  <c r="U1060" i="15" s="1"/>
  <c r="P1060" i="15"/>
  <c r="O1060" i="15"/>
  <c r="U1059" i="15"/>
  <c r="T1059" i="15"/>
  <c r="S1059" i="15"/>
  <c r="P1059" i="15"/>
  <c r="O1059" i="15"/>
  <c r="U1058" i="15"/>
  <c r="T1058" i="15"/>
  <c r="S1058" i="15"/>
  <c r="P1058" i="15"/>
  <c r="O1058" i="15"/>
  <c r="U1057" i="15"/>
  <c r="T1057" i="15"/>
  <c r="S1057" i="15"/>
  <c r="P1057" i="15"/>
  <c r="O1057" i="15"/>
  <c r="U1056" i="15"/>
  <c r="T1056" i="15"/>
  <c r="S1056" i="15"/>
  <c r="P1056" i="15"/>
  <c r="O1056" i="15"/>
  <c r="T1055" i="15"/>
  <c r="S1055" i="15"/>
  <c r="U1055" i="15" s="1"/>
  <c r="P1055" i="15"/>
  <c r="O1055" i="15"/>
  <c r="T1054" i="15"/>
  <c r="S1054" i="15"/>
  <c r="U1054" i="15" s="1"/>
  <c r="P1054" i="15"/>
  <c r="O1054" i="15"/>
  <c r="T1053" i="15"/>
  <c r="S1053" i="15"/>
  <c r="U1053" i="15" s="1"/>
  <c r="P1053" i="15"/>
  <c r="O1053" i="15"/>
  <c r="U1052" i="15"/>
  <c r="T1052" i="15"/>
  <c r="S1052" i="15"/>
  <c r="P1052" i="15"/>
  <c r="O1052" i="15"/>
  <c r="T1051" i="15"/>
  <c r="S1051" i="15"/>
  <c r="U1051" i="15" s="1"/>
  <c r="P1051" i="15"/>
  <c r="O1051" i="15"/>
  <c r="U1050" i="15"/>
  <c r="T1050" i="15"/>
  <c r="S1050" i="15"/>
  <c r="P1050" i="15"/>
  <c r="O1050" i="15"/>
  <c r="T1049" i="15"/>
  <c r="S1049" i="15"/>
  <c r="U1049" i="15" s="1"/>
  <c r="P1049" i="15"/>
  <c r="O1049" i="15"/>
  <c r="T1048" i="15"/>
  <c r="S1048" i="15"/>
  <c r="U1048" i="15" s="1"/>
  <c r="P1048" i="15"/>
  <c r="O1048" i="15"/>
  <c r="U1047" i="15"/>
  <c r="T1047" i="15"/>
  <c r="S1047" i="15"/>
  <c r="P1047" i="15"/>
  <c r="O1047" i="15"/>
  <c r="U1046" i="15"/>
  <c r="T1046" i="15"/>
  <c r="S1046" i="15"/>
  <c r="P1046" i="15"/>
  <c r="O1046" i="15"/>
  <c r="U1045" i="15"/>
  <c r="T1045" i="15"/>
  <c r="S1045" i="15"/>
  <c r="P1045" i="15"/>
  <c r="O1045" i="15"/>
  <c r="U1044" i="15"/>
  <c r="T1044" i="15"/>
  <c r="S1044" i="15"/>
  <c r="P1044" i="15"/>
  <c r="O1044" i="15"/>
  <c r="T1043" i="15"/>
  <c r="S1043" i="15"/>
  <c r="U1043" i="15" s="1"/>
  <c r="P1043" i="15"/>
  <c r="O1043" i="15"/>
  <c r="T1042" i="15"/>
  <c r="S1042" i="15"/>
  <c r="U1042" i="15" s="1"/>
  <c r="P1042" i="15"/>
  <c r="O1042" i="15"/>
  <c r="T1041" i="15"/>
  <c r="S1041" i="15"/>
  <c r="U1041" i="15" s="1"/>
  <c r="P1041" i="15"/>
  <c r="O1041" i="15"/>
  <c r="U1040" i="15"/>
  <c r="T1040" i="15"/>
  <c r="S1040" i="15"/>
  <c r="P1040" i="15"/>
  <c r="O1040" i="15"/>
  <c r="T1039" i="15"/>
  <c r="S1039" i="15"/>
  <c r="U1039" i="15" s="1"/>
  <c r="P1039" i="15"/>
  <c r="O1039" i="15"/>
  <c r="U1038" i="15"/>
  <c r="T1038" i="15"/>
  <c r="S1038" i="15"/>
  <c r="P1038" i="15"/>
  <c r="O1038" i="15"/>
  <c r="T1037" i="15"/>
  <c r="S1037" i="15"/>
  <c r="U1037" i="15" s="1"/>
  <c r="P1037" i="15"/>
  <c r="O1037" i="15"/>
  <c r="T1036" i="15"/>
  <c r="S1036" i="15"/>
  <c r="U1036" i="15" s="1"/>
  <c r="P1036" i="15"/>
  <c r="O1036" i="15"/>
  <c r="U1035" i="15"/>
  <c r="T1035" i="15"/>
  <c r="S1035" i="15"/>
  <c r="P1035" i="15"/>
  <c r="O1035" i="15"/>
  <c r="U1034" i="15"/>
  <c r="T1034" i="15"/>
  <c r="S1034" i="15"/>
  <c r="P1034" i="15"/>
  <c r="O1034" i="15"/>
  <c r="U1033" i="15"/>
  <c r="T1033" i="15"/>
  <c r="S1033" i="15"/>
  <c r="P1033" i="15"/>
  <c r="O1033" i="15"/>
  <c r="U1032" i="15"/>
  <c r="T1032" i="15"/>
  <c r="S1032" i="15"/>
  <c r="P1032" i="15"/>
  <c r="O1032" i="15"/>
  <c r="T1031" i="15"/>
  <c r="S1031" i="15"/>
  <c r="U1031" i="15" s="1"/>
  <c r="P1031" i="15"/>
  <c r="O1031" i="15"/>
  <c r="T1030" i="15"/>
  <c r="S1030" i="15"/>
  <c r="U1030" i="15" s="1"/>
  <c r="P1030" i="15"/>
  <c r="O1030" i="15"/>
  <c r="T1029" i="15"/>
  <c r="S1029" i="15"/>
  <c r="U1029" i="15" s="1"/>
  <c r="P1029" i="15"/>
  <c r="O1029" i="15"/>
  <c r="U1028" i="15"/>
  <c r="T1028" i="15"/>
  <c r="S1028" i="15"/>
  <c r="P1028" i="15"/>
  <c r="O1028" i="15"/>
  <c r="T1027" i="15"/>
  <c r="S1027" i="15"/>
  <c r="U1027" i="15" s="1"/>
  <c r="P1027" i="15"/>
  <c r="O1027" i="15"/>
  <c r="U1026" i="15"/>
  <c r="T1026" i="15"/>
  <c r="S1026" i="15"/>
  <c r="P1026" i="15"/>
  <c r="O1026" i="15"/>
  <c r="T1025" i="15"/>
  <c r="S1025" i="15"/>
  <c r="U1025" i="15" s="1"/>
  <c r="P1025" i="15"/>
  <c r="O1025" i="15"/>
  <c r="T1024" i="15"/>
  <c r="S1024" i="15"/>
  <c r="U1024" i="15" s="1"/>
  <c r="P1024" i="15"/>
  <c r="O1024" i="15"/>
  <c r="U1023" i="15"/>
  <c r="T1023" i="15"/>
  <c r="S1023" i="15"/>
  <c r="P1023" i="15"/>
  <c r="O1023" i="15"/>
  <c r="U1022" i="15"/>
  <c r="T1022" i="15"/>
  <c r="S1022" i="15"/>
  <c r="P1022" i="15"/>
  <c r="O1022" i="15"/>
  <c r="U1021" i="15"/>
  <c r="T1021" i="15"/>
  <c r="S1021" i="15"/>
  <c r="P1021" i="15"/>
  <c r="O1021" i="15"/>
  <c r="U1020" i="15"/>
  <c r="T1020" i="15"/>
  <c r="S1020" i="15"/>
  <c r="P1020" i="15"/>
  <c r="O1020" i="15"/>
  <c r="T1019" i="15"/>
  <c r="S1019" i="15"/>
  <c r="U1019" i="15" s="1"/>
  <c r="P1019" i="15"/>
  <c r="O1019" i="15"/>
  <c r="T1018" i="15"/>
  <c r="S1018" i="15"/>
  <c r="U1018" i="15" s="1"/>
  <c r="P1018" i="15"/>
  <c r="O1018" i="15"/>
  <c r="T1017" i="15"/>
  <c r="S1017" i="15"/>
  <c r="U1017" i="15" s="1"/>
  <c r="P1017" i="15"/>
  <c r="O1017" i="15"/>
  <c r="U1016" i="15"/>
  <c r="T1016" i="15"/>
  <c r="S1016" i="15"/>
  <c r="P1016" i="15"/>
  <c r="O1016" i="15"/>
  <c r="T1015" i="15"/>
  <c r="S1015" i="15"/>
  <c r="U1015" i="15" s="1"/>
  <c r="P1015" i="15"/>
  <c r="O1015" i="15"/>
  <c r="U1014" i="15"/>
  <c r="T1014" i="15"/>
  <c r="S1014" i="15"/>
  <c r="P1014" i="15"/>
  <c r="O1014" i="15"/>
  <c r="T1013" i="15"/>
  <c r="S1013" i="15"/>
  <c r="U1013" i="15" s="1"/>
  <c r="P1013" i="15"/>
  <c r="O1013" i="15"/>
  <c r="T1012" i="15"/>
  <c r="S1012" i="15"/>
  <c r="U1012" i="15" s="1"/>
  <c r="P1012" i="15"/>
  <c r="O1012" i="15"/>
  <c r="U1011" i="15"/>
  <c r="T1011" i="15"/>
  <c r="S1011" i="15"/>
  <c r="P1011" i="15"/>
  <c r="O1011" i="15"/>
  <c r="U1010" i="15"/>
  <c r="T1010" i="15"/>
  <c r="S1010" i="15"/>
  <c r="P1010" i="15"/>
  <c r="O1010" i="15"/>
  <c r="U1009" i="15"/>
  <c r="T1009" i="15"/>
  <c r="S1009" i="15"/>
  <c r="P1009" i="15"/>
  <c r="O1009" i="15"/>
  <c r="U1008" i="15"/>
  <c r="T1008" i="15"/>
  <c r="S1008" i="15"/>
  <c r="P1008" i="15"/>
  <c r="O1008" i="15"/>
  <c r="T1007" i="15"/>
  <c r="S1007" i="15"/>
  <c r="U1007" i="15" s="1"/>
  <c r="P1007" i="15"/>
  <c r="O1007" i="15"/>
  <c r="T1006" i="15"/>
  <c r="S1006" i="15"/>
  <c r="U1006" i="15" s="1"/>
  <c r="P1006" i="15"/>
  <c r="O1006" i="15"/>
  <c r="T1005" i="15"/>
  <c r="S1005" i="15"/>
  <c r="U1005" i="15" s="1"/>
  <c r="P1005" i="15"/>
  <c r="O1005" i="15"/>
  <c r="U1004" i="15"/>
  <c r="T1004" i="15"/>
  <c r="S1004" i="15"/>
  <c r="P1004" i="15"/>
  <c r="O1004" i="15"/>
  <c r="T1003" i="15"/>
  <c r="S1003" i="15"/>
  <c r="U1003" i="15" s="1"/>
  <c r="P1003" i="15"/>
  <c r="O1003" i="15"/>
  <c r="U1002" i="15"/>
  <c r="T1002" i="15"/>
  <c r="S1002" i="15"/>
  <c r="P1002" i="15"/>
  <c r="O1002" i="15"/>
  <c r="T1001" i="15"/>
  <c r="S1001" i="15"/>
  <c r="U1001" i="15" s="1"/>
  <c r="P1001" i="15"/>
  <c r="O1001" i="15"/>
  <c r="T1000" i="15"/>
  <c r="S1000" i="15"/>
  <c r="U1000" i="15" s="1"/>
  <c r="P1000" i="15"/>
  <c r="O1000" i="15"/>
  <c r="U999" i="15"/>
  <c r="T999" i="15"/>
  <c r="S999" i="15"/>
  <c r="P999" i="15"/>
  <c r="O999" i="15"/>
  <c r="U998" i="15"/>
  <c r="T998" i="15"/>
  <c r="S998" i="15"/>
  <c r="P998" i="15"/>
  <c r="O998" i="15"/>
  <c r="U997" i="15"/>
  <c r="T997" i="15"/>
  <c r="S997" i="15"/>
  <c r="P997" i="15"/>
  <c r="O997" i="15"/>
  <c r="U996" i="15"/>
  <c r="T996" i="15"/>
  <c r="S996" i="15"/>
  <c r="P996" i="15"/>
  <c r="O996" i="15"/>
  <c r="T995" i="15"/>
  <c r="S995" i="15"/>
  <c r="U995" i="15" s="1"/>
  <c r="P995" i="15"/>
  <c r="O995" i="15"/>
  <c r="T994" i="15"/>
  <c r="S994" i="15"/>
  <c r="U994" i="15" s="1"/>
  <c r="P994" i="15"/>
  <c r="O994" i="15"/>
  <c r="T993" i="15"/>
  <c r="S993" i="15"/>
  <c r="U993" i="15" s="1"/>
  <c r="P993" i="15"/>
  <c r="O993" i="15"/>
  <c r="U992" i="15"/>
  <c r="T992" i="15"/>
  <c r="S992" i="15"/>
  <c r="P992" i="15"/>
  <c r="O992" i="15"/>
  <c r="T991" i="15"/>
  <c r="S991" i="15"/>
  <c r="U991" i="15" s="1"/>
  <c r="P991" i="15"/>
  <c r="O991" i="15"/>
  <c r="U990" i="15"/>
  <c r="T990" i="15"/>
  <c r="S990" i="15"/>
  <c r="P990" i="15"/>
  <c r="O990" i="15"/>
  <c r="T989" i="15"/>
  <c r="S989" i="15"/>
  <c r="U989" i="15" s="1"/>
  <c r="P989" i="15"/>
  <c r="O989" i="15"/>
  <c r="T988" i="15"/>
  <c r="S988" i="15"/>
  <c r="U988" i="15" s="1"/>
  <c r="P988" i="15"/>
  <c r="O988" i="15"/>
  <c r="U987" i="15"/>
  <c r="T987" i="15"/>
  <c r="S987" i="15"/>
  <c r="P987" i="15"/>
  <c r="O987" i="15"/>
  <c r="U986" i="15"/>
  <c r="T986" i="15"/>
  <c r="S986" i="15"/>
  <c r="P986" i="15"/>
  <c r="O986" i="15"/>
  <c r="U985" i="15"/>
  <c r="T985" i="15"/>
  <c r="S985" i="15"/>
  <c r="P985" i="15"/>
  <c r="O985" i="15"/>
  <c r="U984" i="15"/>
  <c r="T984" i="15"/>
  <c r="S984" i="15"/>
  <c r="P984" i="15"/>
  <c r="O984" i="15"/>
  <c r="T983" i="15"/>
  <c r="S983" i="15"/>
  <c r="U983" i="15" s="1"/>
  <c r="P983" i="15"/>
  <c r="O983" i="15"/>
  <c r="T982" i="15"/>
  <c r="S982" i="15"/>
  <c r="U982" i="15" s="1"/>
  <c r="P982" i="15"/>
  <c r="O982" i="15"/>
  <c r="T981" i="15"/>
  <c r="S981" i="15"/>
  <c r="U981" i="15" s="1"/>
  <c r="P981" i="15"/>
  <c r="O981" i="15"/>
  <c r="U980" i="15"/>
  <c r="T980" i="15"/>
  <c r="S980" i="15"/>
  <c r="P980" i="15"/>
  <c r="O980" i="15"/>
  <c r="T979" i="15"/>
  <c r="S979" i="15"/>
  <c r="U979" i="15" s="1"/>
  <c r="P979" i="15"/>
  <c r="O979" i="15"/>
  <c r="U978" i="15"/>
  <c r="T978" i="15"/>
  <c r="S978" i="15"/>
  <c r="P978" i="15"/>
  <c r="O978" i="15"/>
  <c r="T977" i="15"/>
  <c r="S977" i="15"/>
  <c r="U977" i="15" s="1"/>
  <c r="P977" i="15"/>
  <c r="O977" i="15"/>
  <c r="T976" i="15"/>
  <c r="S976" i="15"/>
  <c r="U976" i="15" s="1"/>
  <c r="P976" i="15"/>
  <c r="O976" i="15"/>
  <c r="U975" i="15"/>
  <c r="T975" i="15"/>
  <c r="S975" i="15"/>
  <c r="P975" i="15"/>
  <c r="O975" i="15"/>
  <c r="U974" i="15"/>
  <c r="T974" i="15"/>
  <c r="S974" i="15"/>
  <c r="P974" i="15"/>
  <c r="O974" i="15"/>
  <c r="U973" i="15"/>
  <c r="T973" i="15"/>
  <c r="S973" i="15"/>
  <c r="P973" i="15"/>
  <c r="O973" i="15"/>
  <c r="U972" i="15"/>
  <c r="T972" i="15"/>
  <c r="S972" i="15"/>
  <c r="P972" i="15"/>
  <c r="O972" i="15"/>
  <c r="T971" i="15"/>
  <c r="S971" i="15"/>
  <c r="U971" i="15" s="1"/>
  <c r="P971" i="15"/>
  <c r="O971" i="15"/>
  <c r="T970" i="15"/>
  <c r="S970" i="15"/>
  <c r="U970" i="15" s="1"/>
  <c r="P970" i="15"/>
  <c r="O970" i="15"/>
  <c r="U969" i="15"/>
  <c r="T969" i="15"/>
  <c r="S969" i="15"/>
  <c r="P969" i="15"/>
  <c r="O969" i="15"/>
  <c r="U968" i="15"/>
  <c r="T968" i="15"/>
  <c r="S968" i="15"/>
  <c r="P968" i="15"/>
  <c r="O968" i="15"/>
  <c r="T967" i="15"/>
  <c r="S967" i="15"/>
  <c r="U967" i="15" s="1"/>
  <c r="P967" i="15"/>
  <c r="O967" i="15"/>
  <c r="U966" i="15"/>
  <c r="T966" i="15"/>
  <c r="S966" i="15"/>
  <c r="P966" i="15"/>
  <c r="O966" i="15"/>
  <c r="T965" i="15"/>
  <c r="S965" i="15"/>
  <c r="U965" i="15" s="1"/>
  <c r="P965" i="15"/>
  <c r="O965" i="15"/>
  <c r="T964" i="15"/>
  <c r="S964" i="15"/>
  <c r="U964" i="15" s="1"/>
  <c r="P964" i="15"/>
  <c r="O964" i="15"/>
  <c r="U963" i="15"/>
  <c r="T963" i="15"/>
  <c r="S963" i="15"/>
  <c r="P963" i="15"/>
  <c r="O963" i="15"/>
  <c r="U962" i="15"/>
  <c r="T962" i="15"/>
  <c r="S962" i="15"/>
  <c r="P962" i="15"/>
  <c r="O962" i="15"/>
  <c r="U961" i="15"/>
  <c r="T961" i="15"/>
  <c r="S961" i="15"/>
  <c r="P961" i="15"/>
  <c r="O961" i="15"/>
  <c r="U960" i="15"/>
  <c r="T960" i="15"/>
  <c r="S960" i="15"/>
  <c r="P960" i="15"/>
  <c r="O960" i="15"/>
  <c r="T959" i="15"/>
  <c r="S959" i="15"/>
  <c r="U959" i="15" s="1"/>
  <c r="P959" i="15"/>
  <c r="O959" i="15"/>
  <c r="T958" i="15"/>
  <c r="S958" i="15"/>
  <c r="U958" i="15" s="1"/>
  <c r="P958" i="15"/>
  <c r="O958" i="15"/>
  <c r="T957" i="15"/>
  <c r="S957" i="15"/>
  <c r="U957" i="15" s="1"/>
  <c r="P957" i="15"/>
  <c r="O957" i="15"/>
  <c r="U956" i="15"/>
  <c r="T956" i="15"/>
  <c r="S956" i="15"/>
  <c r="P956" i="15"/>
  <c r="O956" i="15"/>
  <c r="T955" i="15"/>
  <c r="S955" i="15"/>
  <c r="U955" i="15" s="1"/>
  <c r="P955" i="15"/>
  <c r="O955" i="15"/>
  <c r="U954" i="15"/>
  <c r="T954" i="15"/>
  <c r="S954" i="15"/>
  <c r="P954" i="15"/>
  <c r="O954" i="15"/>
  <c r="T953" i="15"/>
  <c r="S953" i="15"/>
  <c r="U953" i="15" s="1"/>
  <c r="P953" i="15"/>
  <c r="O953" i="15"/>
  <c r="T952" i="15"/>
  <c r="S952" i="15"/>
  <c r="U952" i="15" s="1"/>
  <c r="P952" i="15"/>
  <c r="O952" i="15"/>
  <c r="U951" i="15"/>
  <c r="T951" i="15"/>
  <c r="S951" i="15"/>
  <c r="P951" i="15"/>
  <c r="O951" i="15"/>
  <c r="U950" i="15"/>
  <c r="T950" i="15"/>
  <c r="S950" i="15"/>
  <c r="P950" i="15"/>
  <c r="O950" i="15"/>
  <c r="U949" i="15"/>
  <c r="T949" i="15"/>
  <c r="S949" i="15"/>
  <c r="P949" i="15"/>
  <c r="O949" i="15"/>
  <c r="U948" i="15"/>
  <c r="T948" i="15"/>
  <c r="S948" i="15"/>
  <c r="P948" i="15"/>
  <c r="O948" i="15"/>
  <c r="T947" i="15"/>
  <c r="S947" i="15"/>
  <c r="U947" i="15" s="1"/>
  <c r="P947" i="15"/>
  <c r="O947" i="15"/>
  <c r="T946" i="15"/>
  <c r="S946" i="15"/>
  <c r="U946" i="15" s="1"/>
  <c r="P946" i="15"/>
  <c r="O946" i="15"/>
  <c r="U945" i="15"/>
  <c r="T945" i="15"/>
  <c r="S945" i="15"/>
  <c r="P945" i="15"/>
  <c r="O945" i="15"/>
  <c r="U944" i="15"/>
  <c r="T944" i="15"/>
  <c r="S944" i="15"/>
  <c r="P944" i="15"/>
  <c r="O944" i="15"/>
  <c r="T943" i="15"/>
  <c r="S943" i="15"/>
  <c r="U943" i="15" s="1"/>
  <c r="P943" i="15"/>
  <c r="O943" i="15"/>
  <c r="U942" i="15"/>
  <c r="T942" i="15"/>
  <c r="S942" i="15"/>
  <c r="P942" i="15"/>
  <c r="O942" i="15"/>
  <c r="T941" i="15"/>
  <c r="S941" i="15"/>
  <c r="U941" i="15" s="1"/>
  <c r="P941" i="15"/>
  <c r="O941" i="15"/>
  <c r="T940" i="15"/>
  <c r="S940" i="15"/>
  <c r="U940" i="15" s="1"/>
  <c r="P940" i="15"/>
  <c r="O940" i="15"/>
  <c r="U939" i="15"/>
  <c r="T939" i="15"/>
  <c r="S939" i="15"/>
  <c r="P939" i="15"/>
  <c r="O939" i="15"/>
  <c r="U938" i="15"/>
  <c r="T938" i="15"/>
  <c r="S938" i="15"/>
  <c r="P938" i="15"/>
  <c r="O938" i="15"/>
  <c r="U937" i="15"/>
  <c r="T937" i="15"/>
  <c r="S937" i="15"/>
  <c r="P937" i="15"/>
  <c r="O937" i="15"/>
  <c r="U936" i="15"/>
  <c r="T936" i="15"/>
  <c r="S936" i="15"/>
  <c r="P936" i="15"/>
  <c r="O936" i="15"/>
  <c r="T935" i="15"/>
  <c r="S935" i="15"/>
  <c r="U935" i="15" s="1"/>
  <c r="P935" i="15"/>
  <c r="O935" i="15"/>
  <c r="T934" i="15"/>
  <c r="S934" i="15"/>
  <c r="U934" i="15" s="1"/>
  <c r="P934" i="15"/>
  <c r="O934" i="15"/>
  <c r="U933" i="15"/>
  <c r="T933" i="15"/>
  <c r="S933" i="15"/>
  <c r="P933" i="15"/>
  <c r="O933" i="15"/>
  <c r="U932" i="15"/>
  <c r="T932" i="15"/>
  <c r="S932" i="15"/>
  <c r="P932" i="15"/>
  <c r="O932" i="15"/>
  <c r="T931" i="15"/>
  <c r="S931" i="15"/>
  <c r="U931" i="15" s="1"/>
  <c r="P931" i="15"/>
  <c r="O931" i="15"/>
  <c r="U930" i="15"/>
  <c r="T930" i="15"/>
  <c r="S930" i="15"/>
  <c r="P930" i="15"/>
  <c r="O930" i="15"/>
  <c r="T929" i="15"/>
  <c r="S929" i="15"/>
  <c r="U929" i="15" s="1"/>
  <c r="P929" i="15"/>
  <c r="O929" i="15"/>
  <c r="T928" i="15"/>
  <c r="S928" i="15"/>
  <c r="U928" i="15" s="1"/>
  <c r="P928" i="15"/>
  <c r="O928" i="15"/>
  <c r="U927" i="15"/>
  <c r="T927" i="15"/>
  <c r="S927" i="15"/>
  <c r="P927" i="15"/>
  <c r="O927" i="15"/>
  <c r="U926" i="15"/>
  <c r="T926" i="15"/>
  <c r="S926" i="15"/>
  <c r="P926" i="15"/>
  <c r="O926" i="15"/>
  <c r="U925" i="15"/>
  <c r="T925" i="15"/>
  <c r="S925" i="15"/>
  <c r="P925" i="15"/>
  <c r="O925" i="15"/>
  <c r="U924" i="15"/>
  <c r="T924" i="15"/>
  <c r="S924" i="15"/>
  <c r="P924" i="15"/>
  <c r="O924" i="15"/>
  <c r="T923" i="15"/>
  <c r="S923" i="15"/>
  <c r="U923" i="15" s="1"/>
  <c r="P923" i="15"/>
  <c r="O923" i="15"/>
  <c r="T922" i="15"/>
  <c r="S922" i="15"/>
  <c r="U922" i="15" s="1"/>
  <c r="P922" i="15"/>
  <c r="O922" i="15"/>
  <c r="U921" i="15"/>
  <c r="T921" i="15"/>
  <c r="S921" i="15"/>
  <c r="P921" i="15"/>
  <c r="O921" i="15"/>
  <c r="U920" i="15"/>
  <c r="T920" i="15"/>
  <c r="S920" i="15"/>
  <c r="P920" i="15"/>
  <c r="O920" i="15"/>
  <c r="T919" i="15"/>
  <c r="S919" i="15"/>
  <c r="U919" i="15" s="1"/>
  <c r="P919" i="15"/>
  <c r="O919" i="15"/>
  <c r="U918" i="15"/>
  <c r="T918" i="15"/>
  <c r="S918" i="15"/>
  <c r="P918" i="15"/>
  <c r="O918" i="15"/>
  <c r="T917" i="15"/>
  <c r="S917" i="15"/>
  <c r="U917" i="15" s="1"/>
  <c r="P917" i="15"/>
  <c r="O917" i="15"/>
  <c r="T916" i="15"/>
  <c r="S916" i="15"/>
  <c r="U916" i="15" s="1"/>
  <c r="P916" i="15"/>
  <c r="O916" i="15"/>
  <c r="U915" i="15"/>
  <c r="T915" i="15"/>
  <c r="S915" i="15"/>
  <c r="P915" i="15"/>
  <c r="O915" i="15"/>
  <c r="U914" i="15"/>
  <c r="T914" i="15"/>
  <c r="S914" i="15"/>
  <c r="P914" i="15"/>
  <c r="O914" i="15"/>
  <c r="U913" i="15"/>
  <c r="T913" i="15"/>
  <c r="S913" i="15"/>
  <c r="P913" i="15"/>
  <c r="O913" i="15"/>
  <c r="U912" i="15"/>
  <c r="T912" i="15"/>
  <c r="S912" i="15"/>
  <c r="P912" i="15"/>
  <c r="O912" i="15"/>
  <c r="T911" i="15"/>
  <c r="S911" i="15"/>
  <c r="U911" i="15" s="1"/>
  <c r="P911" i="15"/>
  <c r="O911" i="15"/>
  <c r="T910" i="15"/>
  <c r="S910" i="15"/>
  <c r="U910" i="15" s="1"/>
  <c r="P910" i="15"/>
  <c r="O910" i="15"/>
  <c r="U909" i="15"/>
  <c r="T909" i="15"/>
  <c r="S909" i="15"/>
  <c r="P909" i="15"/>
  <c r="O909" i="15"/>
  <c r="U908" i="15"/>
  <c r="T908" i="15"/>
  <c r="S908" i="15"/>
  <c r="P908" i="15"/>
  <c r="O908" i="15"/>
  <c r="T907" i="15"/>
  <c r="S907" i="15"/>
  <c r="U907" i="15" s="1"/>
  <c r="P907" i="15"/>
  <c r="O907" i="15"/>
  <c r="U906" i="15"/>
  <c r="T906" i="15"/>
  <c r="S906" i="15"/>
  <c r="P906" i="15"/>
  <c r="O906" i="15"/>
  <c r="T905" i="15"/>
  <c r="S905" i="15"/>
  <c r="U905" i="15" s="1"/>
  <c r="P905" i="15"/>
  <c r="O905" i="15"/>
  <c r="T904" i="15"/>
  <c r="S904" i="15"/>
  <c r="U904" i="15" s="1"/>
  <c r="P904" i="15"/>
  <c r="O904" i="15"/>
  <c r="U903" i="15"/>
  <c r="T903" i="15"/>
  <c r="S903" i="15"/>
  <c r="P903" i="15"/>
  <c r="O903" i="15"/>
  <c r="U902" i="15"/>
  <c r="T902" i="15"/>
  <c r="S902" i="15"/>
  <c r="P902" i="15"/>
  <c r="O902" i="15"/>
  <c r="U901" i="15"/>
  <c r="T901" i="15"/>
  <c r="S901" i="15"/>
  <c r="P901" i="15"/>
  <c r="O901" i="15"/>
  <c r="U900" i="15"/>
  <c r="T900" i="15"/>
  <c r="S900" i="15"/>
  <c r="P900" i="15"/>
  <c r="O900" i="15"/>
  <c r="T899" i="15"/>
  <c r="S899" i="15"/>
  <c r="U899" i="15" s="1"/>
  <c r="P899" i="15"/>
  <c r="O899" i="15"/>
  <c r="T898" i="15"/>
  <c r="S898" i="15"/>
  <c r="U898" i="15" s="1"/>
  <c r="P898" i="15"/>
  <c r="O898" i="15"/>
  <c r="U897" i="15"/>
  <c r="T897" i="15"/>
  <c r="S897" i="15"/>
  <c r="P897" i="15"/>
  <c r="O897" i="15"/>
  <c r="U896" i="15"/>
  <c r="T896" i="15"/>
  <c r="S896" i="15"/>
  <c r="P896" i="15"/>
  <c r="O896" i="15"/>
  <c r="T895" i="15"/>
  <c r="S895" i="15"/>
  <c r="U895" i="15" s="1"/>
  <c r="P895" i="15"/>
  <c r="O895" i="15"/>
  <c r="U894" i="15"/>
  <c r="T894" i="15"/>
  <c r="S894" i="15"/>
  <c r="P894" i="15"/>
  <c r="O894" i="15"/>
  <c r="T893" i="15"/>
  <c r="S893" i="15"/>
  <c r="U893" i="15" s="1"/>
  <c r="P893" i="15"/>
  <c r="O893" i="15"/>
  <c r="T892" i="15"/>
  <c r="S892" i="15"/>
  <c r="U892" i="15" s="1"/>
  <c r="P892" i="15"/>
  <c r="O892" i="15"/>
  <c r="U891" i="15"/>
  <c r="T891" i="15"/>
  <c r="S891" i="15"/>
  <c r="P891" i="15"/>
  <c r="O891" i="15"/>
  <c r="U890" i="15"/>
  <c r="T890" i="15"/>
  <c r="S890" i="15"/>
  <c r="P890" i="15"/>
  <c r="O890" i="15"/>
  <c r="U889" i="15"/>
  <c r="T889" i="15"/>
  <c r="S889" i="15"/>
  <c r="P889" i="15"/>
  <c r="O889" i="15"/>
  <c r="U888" i="15"/>
  <c r="T888" i="15"/>
  <c r="S888" i="15"/>
  <c r="P888" i="15"/>
  <c r="O888" i="15"/>
  <c r="T887" i="15"/>
  <c r="S887" i="15"/>
  <c r="U887" i="15" s="1"/>
  <c r="P887" i="15"/>
  <c r="O887" i="15"/>
  <c r="T886" i="15"/>
  <c r="S886" i="15"/>
  <c r="U886" i="15" s="1"/>
  <c r="P886" i="15"/>
  <c r="O886" i="15"/>
  <c r="U885" i="15"/>
  <c r="T885" i="15"/>
  <c r="S885" i="15"/>
  <c r="P885" i="15"/>
  <c r="O885" i="15"/>
  <c r="U884" i="15"/>
  <c r="T884" i="15"/>
  <c r="S884" i="15"/>
  <c r="P884" i="15"/>
  <c r="O884" i="15"/>
  <c r="T883" i="15"/>
  <c r="S883" i="15"/>
  <c r="U883" i="15" s="1"/>
  <c r="P883" i="15"/>
  <c r="O883" i="15"/>
  <c r="U882" i="15"/>
  <c r="T882" i="15"/>
  <c r="S882" i="15"/>
  <c r="P882" i="15"/>
  <c r="O882" i="15"/>
  <c r="T881" i="15"/>
  <c r="S881" i="15"/>
  <c r="U881" i="15" s="1"/>
  <c r="P881" i="15"/>
  <c r="O881" i="15"/>
  <c r="T880" i="15"/>
  <c r="S880" i="15"/>
  <c r="U880" i="15" s="1"/>
  <c r="P880" i="15"/>
  <c r="O880" i="15"/>
  <c r="U879" i="15"/>
  <c r="T879" i="15"/>
  <c r="S879" i="15"/>
  <c r="P879" i="15"/>
  <c r="O879" i="15"/>
  <c r="U878" i="15"/>
  <c r="T878" i="15"/>
  <c r="S878" i="15"/>
  <c r="P878" i="15"/>
  <c r="O878" i="15"/>
  <c r="U877" i="15"/>
  <c r="T877" i="15"/>
  <c r="S877" i="15"/>
  <c r="P877" i="15"/>
  <c r="O877" i="15"/>
  <c r="U876" i="15"/>
  <c r="T876" i="15"/>
  <c r="S876" i="15"/>
  <c r="P876" i="15"/>
  <c r="O876" i="15"/>
  <c r="T875" i="15"/>
  <c r="S875" i="15"/>
  <c r="U875" i="15" s="1"/>
  <c r="P875" i="15"/>
  <c r="O875" i="15"/>
  <c r="T874" i="15"/>
  <c r="S874" i="15"/>
  <c r="U874" i="15" s="1"/>
  <c r="P874" i="15"/>
  <c r="O874" i="15"/>
  <c r="U873" i="15"/>
  <c r="T873" i="15"/>
  <c r="S873" i="15"/>
  <c r="P873" i="15"/>
  <c r="O873" i="15"/>
  <c r="U872" i="15"/>
  <c r="T872" i="15"/>
  <c r="S872" i="15"/>
  <c r="P872" i="15"/>
  <c r="O872" i="15"/>
  <c r="T871" i="15"/>
  <c r="S871" i="15"/>
  <c r="U871" i="15" s="1"/>
  <c r="P871" i="15"/>
  <c r="O871" i="15"/>
  <c r="U870" i="15"/>
  <c r="T870" i="15"/>
  <c r="S870" i="15"/>
  <c r="P870" i="15"/>
  <c r="O870" i="15"/>
  <c r="T869" i="15"/>
  <c r="S869" i="15"/>
  <c r="U869" i="15" s="1"/>
  <c r="P869" i="15"/>
  <c r="O869" i="15"/>
  <c r="T868" i="15"/>
  <c r="S868" i="15"/>
  <c r="U868" i="15" s="1"/>
  <c r="P868" i="15"/>
  <c r="O868" i="15"/>
  <c r="U867" i="15"/>
  <c r="T867" i="15"/>
  <c r="S867" i="15"/>
  <c r="P867" i="15"/>
  <c r="O867" i="15"/>
  <c r="U866" i="15"/>
  <c r="T866" i="15"/>
  <c r="S866" i="15"/>
  <c r="P866" i="15"/>
  <c r="O866" i="15"/>
  <c r="U865" i="15"/>
  <c r="T865" i="15"/>
  <c r="S865" i="15"/>
  <c r="P865" i="15"/>
  <c r="O865" i="15"/>
  <c r="U864" i="15"/>
  <c r="T864" i="15"/>
  <c r="S864" i="15"/>
  <c r="P864" i="15"/>
  <c r="O864" i="15"/>
  <c r="T863" i="15"/>
  <c r="S863" i="15"/>
  <c r="U863" i="15" s="1"/>
  <c r="P863" i="15"/>
  <c r="O863" i="15"/>
  <c r="T862" i="15"/>
  <c r="S862" i="15"/>
  <c r="U862" i="15" s="1"/>
  <c r="P862" i="15"/>
  <c r="O862" i="15"/>
  <c r="U861" i="15"/>
  <c r="T861" i="15"/>
  <c r="S861" i="15"/>
  <c r="P861" i="15"/>
  <c r="O861" i="15"/>
  <c r="U860" i="15"/>
  <c r="T860" i="15"/>
  <c r="S860" i="15"/>
  <c r="P860" i="15"/>
  <c r="O860" i="15"/>
  <c r="T859" i="15"/>
  <c r="S859" i="15"/>
  <c r="U859" i="15" s="1"/>
  <c r="P859" i="15"/>
  <c r="O859" i="15"/>
  <c r="U858" i="15"/>
  <c r="T858" i="15"/>
  <c r="S858" i="15"/>
  <c r="P858" i="15"/>
  <c r="O858" i="15"/>
  <c r="T857" i="15"/>
  <c r="S857" i="15"/>
  <c r="U857" i="15" s="1"/>
  <c r="P857" i="15"/>
  <c r="O857" i="15"/>
  <c r="T856" i="15"/>
  <c r="S856" i="15"/>
  <c r="U856" i="15" s="1"/>
  <c r="P856" i="15"/>
  <c r="O856" i="15"/>
  <c r="U855" i="15"/>
  <c r="T855" i="15"/>
  <c r="S855" i="15"/>
  <c r="P855" i="15"/>
  <c r="O855" i="15"/>
  <c r="U854" i="15"/>
  <c r="T854" i="15"/>
  <c r="S854" i="15"/>
  <c r="P854" i="15"/>
  <c r="O854" i="15"/>
  <c r="U853" i="15"/>
  <c r="T853" i="15"/>
  <c r="S853" i="15"/>
  <c r="P853" i="15"/>
  <c r="O853" i="15"/>
  <c r="U852" i="15"/>
  <c r="T852" i="15"/>
  <c r="S852" i="15"/>
  <c r="P852" i="15"/>
  <c r="O852" i="15"/>
  <c r="T851" i="15"/>
  <c r="S851" i="15"/>
  <c r="U851" i="15" s="1"/>
  <c r="P851" i="15"/>
  <c r="O851" i="15"/>
  <c r="T850" i="15"/>
  <c r="S850" i="15"/>
  <c r="U850" i="15" s="1"/>
  <c r="P850" i="15"/>
  <c r="O850" i="15"/>
  <c r="U849" i="15"/>
  <c r="T849" i="15"/>
  <c r="S849" i="15"/>
  <c r="P849" i="15"/>
  <c r="O849" i="15"/>
  <c r="U848" i="15"/>
  <c r="T848" i="15"/>
  <c r="S848" i="15"/>
  <c r="P848" i="15"/>
  <c r="O848" i="15"/>
  <c r="T847" i="15"/>
  <c r="S847" i="15"/>
  <c r="U847" i="15" s="1"/>
  <c r="P847" i="15"/>
  <c r="O847" i="15"/>
  <c r="U846" i="15"/>
  <c r="T846" i="15"/>
  <c r="S846" i="15"/>
  <c r="P846" i="15"/>
  <c r="O846" i="15"/>
  <c r="T845" i="15"/>
  <c r="S845" i="15"/>
  <c r="U845" i="15" s="1"/>
  <c r="P845" i="15"/>
  <c r="O845" i="15"/>
  <c r="T844" i="15"/>
  <c r="S844" i="15"/>
  <c r="U844" i="15" s="1"/>
  <c r="P844" i="15"/>
  <c r="O844" i="15"/>
  <c r="U843" i="15"/>
  <c r="T843" i="15"/>
  <c r="S843" i="15"/>
  <c r="P843" i="15"/>
  <c r="O843" i="15"/>
  <c r="U842" i="15"/>
  <c r="T842" i="15"/>
  <c r="S842" i="15"/>
  <c r="P842" i="15"/>
  <c r="O842" i="15"/>
  <c r="U841" i="15"/>
  <c r="T841" i="15"/>
  <c r="S841" i="15"/>
  <c r="P841" i="15"/>
  <c r="O841" i="15"/>
  <c r="U840" i="15"/>
  <c r="T840" i="15"/>
  <c r="S840" i="15"/>
  <c r="P840" i="15"/>
  <c r="O840" i="15"/>
  <c r="T839" i="15"/>
  <c r="S839" i="15"/>
  <c r="U839" i="15" s="1"/>
  <c r="P839" i="15"/>
  <c r="O839" i="15"/>
  <c r="T838" i="15"/>
  <c r="S838" i="15"/>
  <c r="U838" i="15" s="1"/>
  <c r="P838" i="15"/>
  <c r="O838" i="15"/>
  <c r="U837" i="15"/>
  <c r="T837" i="15"/>
  <c r="S837" i="15"/>
  <c r="P837" i="15"/>
  <c r="O837" i="15"/>
  <c r="U836" i="15"/>
  <c r="T836" i="15"/>
  <c r="S836" i="15"/>
  <c r="P836" i="15"/>
  <c r="O836" i="15"/>
  <c r="T835" i="15"/>
  <c r="S835" i="15"/>
  <c r="U835" i="15" s="1"/>
  <c r="P835" i="15"/>
  <c r="O835" i="15"/>
  <c r="U834" i="15"/>
  <c r="T834" i="15"/>
  <c r="S834" i="15"/>
  <c r="P834" i="15"/>
  <c r="O834" i="15"/>
  <c r="T833" i="15"/>
  <c r="S833" i="15"/>
  <c r="U833" i="15" s="1"/>
  <c r="P833" i="15"/>
  <c r="O833" i="15"/>
  <c r="T832" i="15"/>
  <c r="S832" i="15"/>
  <c r="U832" i="15" s="1"/>
  <c r="P832" i="15"/>
  <c r="O832" i="15"/>
  <c r="U831" i="15"/>
  <c r="T831" i="15"/>
  <c r="S831" i="15"/>
  <c r="P831" i="15"/>
  <c r="O831" i="15"/>
  <c r="U830" i="15"/>
  <c r="T830" i="15"/>
  <c r="S830" i="15"/>
  <c r="P830" i="15"/>
  <c r="O830" i="15"/>
  <c r="U829" i="15"/>
  <c r="T829" i="15"/>
  <c r="S829" i="15"/>
  <c r="P829" i="15"/>
  <c r="O829" i="15"/>
  <c r="U828" i="15"/>
  <c r="T828" i="15"/>
  <c r="S828" i="15"/>
  <c r="P828" i="15"/>
  <c r="O828" i="15"/>
  <c r="T827" i="15"/>
  <c r="S827" i="15"/>
  <c r="U827" i="15" s="1"/>
  <c r="P827" i="15"/>
  <c r="O827" i="15"/>
  <c r="T826" i="15"/>
  <c r="S826" i="15"/>
  <c r="U826" i="15" s="1"/>
  <c r="P826" i="15"/>
  <c r="O826" i="15"/>
  <c r="U825" i="15"/>
  <c r="T825" i="15"/>
  <c r="S825" i="15"/>
  <c r="P825" i="15"/>
  <c r="O825" i="15"/>
  <c r="U824" i="15"/>
  <c r="T824" i="15"/>
  <c r="S824" i="15"/>
  <c r="P824" i="15"/>
  <c r="O824" i="15"/>
  <c r="T823" i="15"/>
  <c r="S823" i="15"/>
  <c r="U823" i="15" s="1"/>
  <c r="P823" i="15"/>
  <c r="O823" i="15"/>
  <c r="U822" i="15"/>
  <c r="T822" i="15"/>
  <c r="S822" i="15"/>
  <c r="P822" i="15"/>
  <c r="O822" i="15"/>
  <c r="T821" i="15"/>
  <c r="S821" i="15"/>
  <c r="U821" i="15" s="1"/>
  <c r="P821" i="15"/>
  <c r="O821" i="15"/>
  <c r="T820" i="15"/>
  <c r="S820" i="15"/>
  <c r="U820" i="15" s="1"/>
  <c r="P820" i="15"/>
  <c r="O820" i="15"/>
  <c r="U819" i="15"/>
  <c r="T819" i="15"/>
  <c r="S819" i="15"/>
  <c r="P819" i="15"/>
  <c r="O819" i="15"/>
  <c r="U818" i="15"/>
  <c r="T818" i="15"/>
  <c r="S818" i="15"/>
  <c r="P818" i="15"/>
  <c r="O818" i="15"/>
  <c r="U817" i="15"/>
  <c r="T817" i="15"/>
  <c r="S817" i="15"/>
  <c r="P817" i="15"/>
  <c r="O817" i="15"/>
  <c r="U816" i="15"/>
  <c r="T816" i="15"/>
  <c r="S816" i="15"/>
  <c r="P816" i="15"/>
  <c r="O816" i="15"/>
  <c r="T815" i="15"/>
  <c r="S815" i="15"/>
  <c r="U815" i="15" s="1"/>
  <c r="P815" i="15"/>
  <c r="O815" i="15"/>
  <c r="T814" i="15"/>
  <c r="S814" i="15"/>
  <c r="U814" i="15" s="1"/>
  <c r="P814" i="15"/>
  <c r="O814" i="15"/>
  <c r="U813" i="15"/>
  <c r="T813" i="15"/>
  <c r="S813" i="15"/>
  <c r="P813" i="15"/>
  <c r="O813" i="15"/>
  <c r="U812" i="15"/>
  <c r="T812" i="15"/>
  <c r="S812" i="15"/>
  <c r="P812" i="15"/>
  <c r="O812" i="15"/>
  <c r="T811" i="15"/>
  <c r="S811" i="15"/>
  <c r="U811" i="15" s="1"/>
  <c r="P811" i="15"/>
  <c r="O811" i="15"/>
  <c r="U810" i="15"/>
  <c r="T810" i="15"/>
  <c r="S810" i="15"/>
  <c r="P810" i="15"/>
  <c r="O810" i="15"/>
  <c r="T809" i="15"/>
  <c r="S809" i="15"/>
  <c r="U809" i="15" s="1"/>
  <c r="P809" i="15"/>
  <c r="O809" i="15"/>
  <c r="T808" i="15"/>
  <c r="S808" i="15"/>
  <c r="U808" i="15" s="1"/>
  <c r="P808" i="15"/>
  <c r="O808" i="15"/>
  <c r="U807" i="15"/>
  <c r="T807" i="15"/>
  <c r="S807" i="15"/>
  <c r="P807" i="15"/>
  <c r="O807" i="15"/>
  <c r="U806" i="15"/>
  <c r="T806" i="15"/>
  <c r="S806" i="15"/>
  <c r="P806" i="15"/>
  <c r="O806" i="15"/>
  <c r="U805" i="15"/>
  <c r="T805" i="15"/>
  <c r="S805" i="15"/>
  <c r="P805" i="15"/>
  <c r="O805" i="15"/>
  <c r="U804" i="15"/>
  <c r="T804" i="15"/>
  <c r="S804" i="15"/>
  <c r="P804" i="15"/>
  <c r="O804" i="15"/>
  <c r="T803" i="15"/>
  <c r="S803" i="15"/>
  <c r="U803" i="15" s="1"/>
  <c r="P803" i="15"/>
  <c r="O803" i="15"/>
  <c r="T802" i="15"/>
  <c r="S802" i="15"/>
  <c r="U802" i="15" s="1"/>
  <c r="P802" i="15"/>
  <c r="O802" i="15"/>
  <c r="U801" i="15"/>
  <c r="T801" i="15"/>
  <c r="S801" i="15"/>
  <c r="P801" i="15"/>
  <c r="O801" i="15"/>
  <c r="U800" i="15"/>
  <c r="T800" i="15"/>
  <c r="S800" i="15"/>
  <c r="P800" i="15"/>
  <c r="O800" i="15"/>
  <c r="T799" i="15"/>
  <c r="S799" i="15"/>
  <c r="U799" i="15" s="1"/>
  <c r="P799" i="15"/>
  <c r="O799" i="15"/>
  <c r="U798" i="15"/>
  <c r="T798" i="15"/>
  <c r="S798" i="15"/>
  <c r="P798" i="15"/>
  <c r="O798" i="15"/>
  <c r="T797" i="15"/>
  <c r="S797" i="15"/>
  <c r="U797" i="15" s="1"/>
  <c r="P797" i="15"/>
  <c r="O797" i="15"/>
  <c r="T796" i="15"/>
  <c r="S796" i="15"/>
  <c r="U796" i="15" s="1"/>
  <c r="P796" i="15"/>
  <c r="O796" i="15"/>
  <c r="U795" i="15"/>
  <c r="T795" i="15"/>
  <c r="S795" i="15"/>
  <c r="P795" i="15"/>
  <c r="O795" i="15"/>
  <c r="U794" i="15"/>
  <c r="T794" i="15"/>
  <c r="S794" i="15"/>
  <c r="P794" i="15"/>
  <c r="O794" i="15"/>
  <c r="U793" i="15"/>
  <c r="T793" i="15"/>
  <c r="S793" i="15"/>
  <c r="P793" i="15"/>
  <c r="O793" i="15"/>
  <c r="U792" i="15"/>
  <c r="T792" i="15"/>
  <c r="S792" i="15"/>
  <c r="P792" i="15"/>
  <c r="O792" i="15"/>
  <c r="T791" i="15"/>
  <c r="S791" i="15"/>
  <c r="U791" i="15" s="1"/>
  <c r="P791" i="15"/>
  <c r="O791" i="15"/>
  <c r="T790" i="15"/>
  <c r="S790" i="15"/>
  <c r="U790" i="15" s="1"/>
  <c r="P790" i="15"/>
  <c r="O790" i="15"/>
  <c r="U789" i="15"/>
  <c r="T789" i="15"/>
  <c r="S789" i="15"/>
  <c r="P789" i="15"/>
  <c r="O789" i="15"/>
  <c r="U788" i="15"/>
  <c r="T788" i="15"/>
  <c r="S788" i="15"/>
  <c r="P788" i="15"/>
  <c r="O788" i="15"/>
  <c r="T787" i="15"/>
  <c r="S787" i="15"/>
  <c r="U787" i="15" s="1"/>
  <c r="P787" i="15"/>
  <c r="O787" i="15"/>
  <c r="U786" i="15"/>
  <c r="T786" i="15"/>
  <c r="S786" i="15"/>
  <c r="P786" i="15"/>
  <c r="O786" i="15"/>
  <c r="T785" i="15"/>
  <c r="S785" i="15"/>
  <c r="U785" i="15" s="1"/>
  <c r="P785" i="15"/>
  <c r="O785" i="15"/>
  <c r="T784" i="15"/>
  <c r="S784" i="15"/>
  <c r="U784" i="15" s="1"/>
  <c r="P784" i="15"/>
  <c r="O784" i="15"/>
  <c r="U783" i="15"/>
  <c r="T783" i="15"/>
  <c r="S783" i="15"/>
  <c r="P783" i="15"/>
  <c r="O783" i="15"/>
  <c r="U782" i="15"/>
  <c r="T782" i="15"/>
  <c r="S782" i="15"/>
  <c r="P782" i="15"/>
  <c r="O782" i="15"/>
  <c r="U781" i="15"/>
  <c r="T781" i="15"/>
  <c r="S781" i="15"/>
  <c r="P781" i="15"/>
  <c r="O781" i="15"/>
  <c r="U780" i="15"/>
  <c r="T780" i="15"/>
  <c r="S780" i="15"/>
  <c r="P780" i="15"/>
  <c r="O780" i="15"/>
  <c r="T779" i="15"/>
  <c r="S779" i="15"/>
  <c r="U779" i="15" s="1"/>
  <c r="P779" i="15"/>
  <c r="O779" i="15"/>
  <c r="T778" i="15"/>
  <c r="S778" i="15"/>
  <c r="U778" i="15" s="1"/>
  <c r="P778" i="15"/>
  <c r="O778" i="15"/>
  <c r="U777" i="15"/>
  <c r="T777" i="15"/>
  <c r="S777" i="15"/>
  <c r="P777" i="15"/>
  <c r="O777" i="15"/>
  <c r="U776" i="15"/>
  <c r="T776" i="15"/>
  <c r="S776" i="15"/>
  <c r="P776" i="15"/>
  <c r="O776" i="15"/>
  <c r="T775" i="15"/>
  <c r="S775" i="15"/>
  <c r="U775" i="15" s="1"/>
  <c r="P775" i="15"/>
  <c r="O775" i="15"/>
  <c r="U774" i="15"/>
  <c r="T774" i="15"/>
  <c r="S774" i="15"/>
  <c r="P774" i="15"/>
  <c r="O774" i="15"/>
  <c r="T773" i="15"/>
  <c r="S773" i="15"/>
  <c r="U773" i="15" s="1"/>
  <c r="P773" i="15"/>
  <c r="O773" i="15"/>
  <c r="T772" i="15"/>
  <c r="S772" i="15"/>
  <c r="U772" i="15" s="1"/>
  <c r="P772" i="15"/>
  <c r="O772" i="15"/>
  <c r="U771" i="15"/>
  <c r="T771" i="15"/>
  <c r="S771" i="15"/>
  <c r="P771" i="15"/>
  <c r="O771" i="15"/>
  <c r="U770" i="15"/>
  <c r="T770" i="15"/>
  <c r="S770" i="15"/>
  <c r="P770" i="15"/>
  <c r="O770" i="15"/>
  <c r="U769" i="15"/>
  <c r="T769" i="15"/>
  <c r="S769" i="15"/>
  <c r="P769" i="15"/>
  <c r="O769" i="15"/>
  <c r="U768" i="15"/>
  <c r="T768" i="15"/>
  <c r="S768" i="15"/>
  <c r="P768" i="15"/>
  <c r="O768" i="15"/>
  <c r="T767" i="15"/>
  <c r="S767" i="15"/>
  <c r="U767" i="15" s="1"/>
  <c r="P767" i="15"/>
  <c r="O767" i="15"/>
  <c r="T766" i="15"/>
  <c r="S766" i="15"/>
  <c r="U766" i="15" s="1"/>
  <c r="P766" i="15"/>
  <c r="O766" i="15"/>
  <c r="U765" i="15"/>
  <c r="T765" i="15"/>
  <c r="S765" i="15"/>
  <c r="P765" i="15"/>
  <c r="O765" i="15"/>
  <c r="U764" i="15"/>
  <c r="T764" i="15"/>
  <c r="S764" i="15"/>
  <c r="P764" i="15"/>
  <c r="O764" i="15"/>
  <c r="T763" i="15"/>
  <c r="S763" i="15"/>
  <c r="U763" i="15" s="1"/>
  <c r="P763" i="15"/>
  <c r="O763" i="15"/>
  <c r="U762" i="15"/>
  <c r="T762" i="15"/>
  <c r="S762" i="15"/>
  <c r="P762" i="15"/>
  <c r="O762" i="15"/>
  <c r="T761" i="15"/>
  <c r="S761" i="15"/>
  <c r="U761" i="15" s="1"/>
  <c r="P761" i="15"/>
  <c r="O761" i="15"/>
  <c r="T760" i="15"/>
  <c r="S760" i="15"/>
  <c r="U760" i="15" s="1"/>
  <c r="P760" i="15"/>
  <c r="O760" i="15"/>
  <c r="U759" i="15"/>
  <c r="T759" i="15"/>
  <c r="S759" i="15"/>
  <c r="P759" i="15"/>
  <c r="O759" i="15"/>
  <c r="U758" i="15"/>
  <c r="T758" i="15"/>
  <c r="S758" i="15"/>
  <c r="P758" i="15"/>
  <c r="O758" i="15"/>
  <c r="U757" i="15"/>
  <c r="T757" i="15"/>
  <c r="S757" i="15"/>
  <c r="P757" i="15"/>
  <c r="O757" i="15"/>
  <c r="U756" i="15"/>
  <c r="T756" i="15"/>
  <c r="S756" i="15"/>
  <c r="P756" i="15"/>
  <c r="O756" i="15"/>
  <c r="T755" i="15"/>
  <c r="S755" i="15"/>
  <c r="U755" i="15" s="1"/>
  <c r="P755" i="15"/>
  <c r="O755" i="15"/>
  <c r="T754" i="15"/>
  <c r="S754" i="15"/>
  <c r="U754" i="15" s="1"/>
  <c r="P754" i="15"/>
  <c r="O754" i="15"/>
  <c r="U753" i="15"/>
  <c r="T753" i="15"/>
  <c r="S753" i="15"/>
  <c r="P753" i="15"/>
  <c r="O753" i="15"/>
  <c r="U752" i="15"/>
  <c r="T752" i="15"/>
  <c r="S752" i="15"/>
  <c r="P752" i="15"/>
  <c r="O752" i="15"/>
  <c r="T751" i="15"/>
  <c r="S751" i="15"/>
  <c r="U751" i="15" s="1"/>
  <c r="P751" i="15"/>
  <c r="O751" i="15"/>
  <c r="U750" i="15"/>
  <c r="T750" i="15"/>
  <c r="S750" i="15"/>
  <c r="P750" i="15"/>
  <c r="O750" i="15"/>
  <c r="T749" i="15"/>
  <c r="S749" i="15"/>
  <c r="U749" i="15" s="1"/>
  <c r="P749" i="15"/>
  <c r="O749" i="15"/>
  <c r="T748" i="15"/>
  <c r="S748" i="15"/>
  <c r="U748" i="15" s="1"/>
  <c r="P748" i="15"/>
  <c r="O748" i="15"/>
  <c r="U747" i="15"/>
  <c r="T747" i="15"/>
  <c r="S747" i="15"/>
  <c r="P747" i="15"/>
  <c r="O747" i="15"/>
  <c r="U746" i="15"/>
  <c r="T746" i="15"/>
  <c r="S746" i="15"/>
  <c r="P746" i="15"/>
  <c r="O746" i="15"/>
  <c r="U745" i="15"/>
  <c r="T745" i="15"/>
  <c r="S745" i="15"/>
  <c r="P745" i="15"/>
  <c r="O745" i="15"/>
  <c r="U744" i="15"/>
  <c r="T744" i="15"/>
  <c r="S744" i="15"/>
  <c r="P744" i="15"/>
  <c r="O744" i="15"/>
  <c r="T743" i="15"/>
  <c r="S743" i="15"/>
  <c r="U743" i="15" s="1"/>
  <c r="P743" i="15"/>
  <c r="O743" i="15"/>
  <c r="T742" i="15"/>
  <c r="S742" i="15"/>
  <c r="U742" i="15" s="1"/>
  <c r="P742" i="15"/>
  <c r="O742" i="15"/>
  <c r="U741" i="15"/>
  <c r="T741" i="15"/>
  <c r="S741" i="15"/>
  <c r="P741" i="15"/>
  <c r="O741" i="15"/>
  <c r="U740" i="15"/>
  <c r="T740" i="15"/>
  <c r="S740" i="15"/>
  <c r="P740" i="15"/>
  <c r="O740" i="15"/>
  <c r="T739" i="15"/>
  <c r="S739" i="15"/>
  <c r="U739" i="15" s="1"/>
  <c r="P739" i="15"/>
  <c r="O739" i="15"/>
  <c r="U738" i="15"/>
  <c r="T738" i="15"/>
  <c r="S738" i="15"/>
  <c r="P738" i="15"/>
  <c r="O738" i="15"/>
  <c r="T737" i="15"/>
  <c r="S737" i="15"/>
  <c r="U737" i="15" s="1"/>
  <c r="P737" i="15"/>
  <c r="O737" i="15"/>
  <c r="T736" i="15"/>
  <c r="S736" i="15"/>
  <c r="U736" i="15" s="1"/>
  <c r="P736" i="15"/>
  <c r="O736" i="15"/>
  <c r="U735" i="15"/>
  <c r="T735" i="15"/>
  <c r="S735" i="15"/>
  <c r="P735" i="15"/>
  <c r="O735" i="15"/>
  <c r="U734" i="15"/>
  <c r="T734" i="15"/>
  <c r="S734" i="15"/>
  <c r="P734" i="15"/>
  <c r="O734" i="15"/>
  <c r="U733" i="15"/>
  <c r="T733" i="15"/>
  <c r="S733" i="15"/>
  <c r="P733" i="15"/>
  <c r="O733" i="15"/>
  <c r="U732" i="15"/>
  <c r="T732" i="15"/>
  <c r="S732" i="15"/>
  <c r="P732" i="15"/>
  <c r="O732" i="15"/>
  <c r="T731" i="15"/>
  <c r="S731" i="15"/>
  <c r="U731" i="15" s="1"/>
  <c r="P731" i="15"/>
  <c r="O731" i="15"/>
  <c r="T730" i="15"/>
  <c r="S730" i="15"/>
  <c r="U730" i="15" s="1"/>
  <c r="P730" i="15"/>
  <c r="O730" i="15"/>
  <c r="U729" i="15"/>
  <c r="T729" i="15"/>
  <c r="S729" i="15"/>
  <c r="P729" i="15"/>
  <c r="O729" i="15"/>
  <c r="U728" i="15"/>
  <c r="T728" i="15"/>
  <c r="S728" i="15"/>
  <c r="P728" i="15"/>
  <c r="O728" i="15"/>
  <c r="T727" i="15"/>
  <c r="S727" i="15"/>
  <c r="U727" i="15" s="1"/>
  <c r="P727" i="15"/>
  <c r="O727" i="15"/>
  <c r="U726" i="15"/>
  <c r="T726" i="15"/>
  <c r="S726" i="15"/>
  <c r="P726" i="15"/>
  <c r="O726" i="15"/>
  <c r="T725" i="15"/>
  <c r="S725" i="15"/>
  <c r="U725" i="15" s="1"/>
  <c r="P725" i="15"/>
  <c r="O725" i="15"/>
  <c r="T724" i="15"/>
  <c r="S724" i="15"/>
  <c r="U724" i="15" s="1"/>
  <c r="P724" i="15"/>
  <c r="O724" i="15"/>
  <c r="U723" i="15"/>
  <c r="T723" i="15"/>
  <c r="S723" i="15"/>
  <c r="P723" i="15"/>
  <c r="O723" i="15"/>
  <c r="U722" i="15"/>
  <c r="T722" i="15"/>
  <c r="S722" i="15"/>
  <c r="P722" i="15"/>
  <c r="O722" i="15"/>
  <c r="U721" i="15"/>
  <c r="T721" i="15"/>
  <c r="S721" i="15"/>
  <c r="P721" i="15"/>
  <c r="O721" i="15"/>
  <c r="U720" i="15"/>
  <c r="T720" i="15"/>
  <c r="S720" i="15"/>
  <c r="P720" i="15"/>
  <c r="O720" i="15"/>
  <c r="T719" i="15"/>
  <c r="S719" i="15"/>
  <c r="U719" i="15" s="1"/>
  <c r="P719" i="15"/>
  <c r="O719" i="15"/>
  <c r="T718" i="15"/>
  <c r="S718" i="15"/>
  <c r="U718" i="15" s="1"/>
  <c r="P718" i="15"/>
  <c r="O718" i="15"/>
  <c r="U717" i="15"/>
  <c r="T717" i="15"/>
  <c r="S717" i="15"/>
  <c r="P717" i="15"/>
  <c r="O717" i="15"/>
  <c r="U716" i="15"/>
  <c r="T716" i="15"/>
  <c r="S716" i="15"/>
  <c r="P716" i="15"/>
  <c r="O716" i="15"/>
  <c r="T715" i="15"/>
  <c r="S715" i="15"/>
  <c r="U715" i="15" s="1"/>
  <c r="P715" i="15"/>
  <c r="O715" i="15"/>
  <c r="U714" i="15"/>
  <c r="T714" i="15"/>
  <c r="S714" i="15"/>
  <c r="P714" i="15"/>
  <c r="O714" i="15"/>
  <c r="T713" i="15"/>
  <c r="S713" i="15"/>
  <c r="U713" i="15" s="1"/>
  <c r="P713" i="15"/>
  <c r="O713" i="15"/>
  <c r="T712" i="15"/>
  <c r="S712" i="15"/>
  <c r="U712" i="15" s="1"/>
  <c r="P712" i="15"/>
  <c r="O712" i="15"/>
  <c r="U711" i="15"/>
  <c r="T711" i="15"/>
  <c r="S711" i="15"/>
  <c r="P711" i="15"/>
  <c r="O711" i="15"/>
  <c r="U710" i="15"/>
  <c r="T710" i="15"/>
  <c r="S710" i="15"/>
  <c r="P710" i="15"/>
  <c r="O710" i="15"/>
  <c r="U709" i="15"/>
  <c r="T709" i="15"/>
  <c r="S709" i="15"/>
  <c r="P709" i="15"/>
  <c r="O709" i="15"/>
  <c r="U708" i="15"/>
  <c r="T708" i="15"/>
  <c r="S708" i="15"/>
  <c r="P708" i="15"/>
  <c r="O708" i="15"/>
  <c r="T707" i="15"/>
  <c r="S707" i="15"/>
  <c r="U707" i="15" s="1"/>
  <c r="P707" i="15"/>
  <c r="O707" i="15"/>
  <c r="T706" i="15"/>
  <c r="S706" i="15"/>
  <c r="U706" i="15" s="1"/>
  <c r="P706" i="15"/>
  <c r="O706" i="15"/>
  <c r="U705" i="15"/>
  <c r="T705" i="15"/>
  <c r="S705" i="15"/>
  <c r="P705" i="15"/>
  <c r="O705" i="15"/>
  <c r="U704" i="15"/>
  <c r="T704" i="15"/>
  <c r="S704" i="15"/>
  <c r="P704" i="15"/>
  <c r="O704" i="15"/>
  <c r="T703" i="15"/>
  <c r="S703" i="15"/>
  <c r="U703" i="15" s="1"/>
  <c r="P703" i="15"/>
  <c r="O703" i="15"/>
  <c r="U702" i="15"/>
  <c r="T702" i="15"/>
  <c r="S702" i="15"/>
  <c r="P702" i="15"/>
  <c r="O702" i="15"/>
  <c r="T701" i="15"/>
  <c r="S701" i="15"/>
  <c r="U701" i="15" s="1"/>
  <c r="P701" i="15"/>
  <c r="O701" i="15"/>
  <c r="T700" i="15"/>
  <c r="S700" i="15"/>
  <c r="U700" i="15" s="1"/>
  <c r="P700" i="15"/>
  <c r="O700" i="15"/>
  <c r="U699" i="15"/>
  <c r="T699" i="15"/>
  <c r="S699" i="15"/>
  <c r="P699" i="15"/>
  <c r="O699" i="15"/>
  <c r="U698" i="15"/>
  <c r="T698" i="15"/>
  <c r="S698" i="15"/>
  <c r="P698" i="15"/>
  <c r="O698" i="15"/>
  <c r="U697" i="15"/>
  <c r="T697" i="15"/>
  <c r="S697" i="15"/>
  <c r="P697" i="15"/>
  <c r="O697" i="15"/>
  <c r="U696" i="15"/>
  <c r="T696" i="15"/>
  <c r="S696" i="15"/>
  <c r="P696" i="15"/>
  <c r="O696" i="15"/>
  <c r="T695" i="15"/>
  <c r="S695" i="15"/>
  <c r="U695" i="15" s="1"/>
  <c r="P695" i="15"/>
  <c r="O695" i="15"/>
  <c r="T694" i="15"/>
  <c r="S694" i="15"/>
  <c r="U694" i="15" s="1"/>
  <c r="P694" i="15"/>
  <c r="O694" i="15"/>
  <c r="U693" i="15"/>
  <c r="T693" i="15"/>
  <c r="S693" i="15"/>
  <c r="P693" i="15"/>
  <c r="O693" i="15"/>
  <c r="U692" i="15"/>
  <c r="T692" i="15"/>
  <c r="S692" i="15"/>
  <c r="P692" i="15"/>
  <c r="O692" i="15"/>
  <c r="T691" i="15"/>
  <c r="S691" i="15"/>
  <c r="U691" i="15" s="1"/>
  <c r="P691" i="15"/>
  <c r="O691" i="15"/>
  <c r="U690" i="15"/>
  <c r="T690" i="15"/>
  <c r="S690" i="15"/>
  <c r="P690" i="15"/>
  <c r="O690" i="15"/>
  <c r="T689" i="15"/>
  <c r="S689" i="15"/>
  <c r="U689" i="15" s="1"/>
  <c r="P689" i="15"/>
  <c r="O689" i="15"/>
  <c r="T688" i="15"/>
  <c r="S688" i="15"/>
  <c r="U688" i="15" s="1"/>
  <c r="P688" i="15"/>
  <c r="O688" i="15"/>
  <c r="U687" i="15"/>
  <c r="T687" i="15"/>
  <c r="S687" i="15"/>
  <c r="P687" i="15"/>
  <c r="O687" i="15"/>
  <c r="U686" i="15"/>
  <c r="T686" i="15"/>
  <c r="S686" i="15"/>
  <c r="P686" i="15"/>
  <c r="O686" i="15"/>
  <c r="U685" i="15"/>
  <c r="T685" i="15"/>
  <c r="S685" i="15"/>
  <c r="P685" i="15"/>
  <c r="O685" i="15"/>
  <c r="U684" i="15"/>
  <c r="T684" i="15"/>
  <c r="S684" i="15"/>
  <c r="P684" i="15"/>
  <c r="O684" i="15"/>
  <c r="T683" i="15"/>
  <c r="S683" i="15"/>
  <c r="U683" i="15" s="1"/>
  <c r="P683" i="15"/>
  <c r="O683" i="15"/>
  <c r="T682" i="15"/>
  <c r="S682" i="15"/>
  <c r="U682" i="15" s="1"/>
  <c r="P682" i="15"/>
  <c r="O682" i="15"/>
  <c r="U681" i="15"/>
  <c r="T681" i="15"/>
  <c r="S681" i="15"/>
  <c r="P681" i="15"/>
  <c r="O681" i="15"/>
  <c r="U680" i="15"/>
  <c r="T680" i="15"/>
  <c r="S680" i="15"/>
  <c r="P680" i="15"/>
  <c r="O680" i="15"/>
  <c r="T679" i="15"/>
  <c r="S679" i="15"/>
  <c r="U679" i="15" s="1"/>
  <c r="P679" i="15"/>
  <c r="O679" i="15"/>
  <c r="U678" i="15"/>
  <c r="T678" i="15"/>
  <c r="S678" i="15"/>
  <c r="P678" i="15"/>
  <c r="O678" i="15"/>
  <c r="T677" i="15"/>
  <c r="S677" i="15"/>
  <c r="U677" i="15" s="1"/>
  <c r="P677" i="15"/>
  <c r="O677" i="15"/>
  <c r="T676" i="15"/>
  <c r="S676" i="15"/>
  <c r="U676" i="15" s="1"/>
  <c r="P676" i="15"/>
  <c r="O676" i="15"/>
  <c r="U675" i="15"/>
  <c r="T675" i="15"/>
  <c r="S675" i="15"/>
  <c r="P675" i="15"/>
  <c r="O675" i="15"/>
  <c r="U674" i="15"/>
  <c r="T674" i="15"/>
  <c r="S674" i="15"/>
  <c r="P674" i="15"/>
  <c r="O674" i="15"/>
  <c r="U673" i="15"/>
  <c r="T673" i="15"/>
  <c r="S673" i="15"/>
  <c r="P673" i="15"/>
  <c r="O673" i="15"/>
  <c r="U672" i="15"/>
  <c r="T672" i="15"/>
  <c r="S672" i="15"/>
  <c r="P672" i="15"/>
  <c r="O672" i="15"/>
  <c r="T671" i="15"/>
  <c r="S671" i="15"/>
  <c r="U671" i="15" s="1"/>
  <c r="P671" i="15"/>
  <c r="O671" i="15"/>
  <c r="T670" i="15"/>
  <c r="S670" i="15"/>
  <c r="U670" i="15" s="1"/>
  <c r="P670" i="15"/>
  <c r="O670" i="15"/>
  <c r="T669" i="15"/>
  <c r="S669" i="15"/>
  <c r="U669" i="15" s="1"/>
  <c r="P669" i="15"/>
  <c r="O669" i="15"/>
  <c r="U668" i="15"/>
  <c r="T668" i="15"/>
  <c r="S668" i="15"/>
  <c r="P668" i="15"/>
  <c r="O668" i="15"/>
  <c r="T667" i="15"/>
  <c r="S667" i="15"/>
  <c r="U667" i="15" s="1"/>
  <c r="P667" i="15"/>
  <c r="O667" i="15"/>
  <c r="U666" i="15"/>
  <c r="T666" i="15"/>
  <c r="S666" i="15"/>
  <c r="P666" i="15"/>
  <c r="O666" i="15"/>
  <c r="T665" i="15"/>
  <c r="S665" i="15"/>
  <c r="U665" i="15" s="1"/>
  <c r="P665" i="15"/>
  <c r="O665" i="15"/>
  <c r="T664" i="15"/>
  <c r="S664" i="15"/>
  <c r="U664" i="15" s="1"/>
  <c r="P664" i="15"/>
  <c r="O664" i="15"/>
  <c r="U663" i="15"/>
  <c r="T663" i="15"/>
  <c r="S663" i="15"/>
  <c r="P663" i="15"/>
  <c r="O663" i="15"/>
  <c r="U662" i="15"/>
  <c r="T662" i="15"/>
  <c r="S662" i="15"/>
  <c r="P662" i="15"/>
  <c r="O662" i="15"/>
  <c r="U661" i="15"/>
  <c r="T661" i="15"/>
  <c r="S661" i="15"/>
  <c r="P661" i="15"/>
  <c r="O661" i="15"/>
  <c r="T660" i="15"/>
  <c r="S660" i="15"/>
  <c r="U660" i="15" s="1"/>
  <c r="P660" i="15"/>
  <c r="O660" i="15"/>
  <c r="T659" i="15"/>
  <c r="S659" i="15"/>
  <c r="U659" i="15" s="1"/>
  <c r="P659" i="15"/>
  <c r="O659" i="15"/>
  <c r="T658" i="15"/>
  <c r="S658" i="15"/>
  <c r="U658" i="15" s="1"/>
  <c r="P658" i="15"/>
  <c r="O658" i="15"/>
  <c r="T657" i="15"/>
  <c r="S657" i="15"/>
  <c r="U657" i="15" s="1"/>
  <c r="P657" i="15"/>
  <c r="O657" i="15"/>
  <c r="U656" i="15"/>
  <c r="T656" i="15"/>
  <c r="S656" i="15"/>
  <c r="P656" i="15"/>
  <c r="O656" i="15"/>
  <c r="T655" i="15"/>
  <c r="S655" i="15"/>
  <c r="U655" i="15" s="1"/>
  <c r="P655" i="15"/>
  <c r="O655" i="15"/>
  <c r="U654" i="15"/>
  <c r="T654" i="15"/>
  <c r="S654" i="15"/>
  <c r="P654" i="15"/>
  <c r="O654" i="15"/>
  <c r="T653" i="15"/>
  <c r="S653" i="15"/>
  <c r="U653" i="15" s="1"/>
  <c r="P653" i="15"/>
  <c r="O653" i="15"/>
  <c r="T652" i="15"/>
  <c r="S652" i="15"/>
  <c r="U652" i="15" s="1"/>
  <c r="P652" i="15"/>
  <c r="O652" i="15"/>
  <c r="U651" i="15"/>
  <c r="T651" i="15"/>
  <c r="S651" i="15"/>
  <c r="P651" i="15"/>
  <c r="O651" i="15"/>
  <c r="U650" i="15"/>
  <c r="T650" i="15"/>
  <c r="S650" i="15"/>
  <c r="P650" i="15"/>
  <c r="O650" i="15"/>
  <c r="U649" i="15"/>
  <c r="T649" i="15"/>
  <c r="S649" i="15"/>
  <c r="P649" i="15"/>
  <c r="O649" i="15"/>
  <c r="T648" i="15"/>
  <c r="S648" i="15"/>
  <c r="U648" i="15" s="1"/>
  <c r="P648" i="15"/>
  <c r="O648" i="15"/>
  <c r="T647" i="15"/>
  <c r="S647" i="15"/>
  <c r="U647" i="15" s="1"/>
  <c r="P647" i="15"/>
  <c r="O647" i="15"/>
  <c r="T646" i="15"/>
  <c r="S646" i="15"/>
  <c r="U646" i="15" s="1"/>
  <c r="P646" i="15"/>
  <c r="O646" i="15"/>
  <c r="T645" i="15"/>
  <c r="S645" i="15"/>
  <c r="U645" i="15" s="1"/>
  <c r="P645" i="15"/>
  <c r="O645" i="15"/>
  <c r="U644" i="15"/>
  <c r="T644" i="15"/>
  <c r="S644" i="15"/>
  <c r="P644" i="15"/>
  <c r="O644" i="15"/>
  <c r="T643" i="15"/>
  <c r="S643" i="15"/>
  <c r="U643" i="15" s="1"/>
  <c r="P643" i="15"/>
  <c r="O643" i="15"/>
  <c r="U642" i="15"/>
  <c r="T642" i="15"/>
  <c r="S642" i="15"/>
  <c r="P642" i="15"/>
  <c r="O642" i="15"/>
  <c r="T641" i="15"/>
  <c r="S641" i="15"/>
  <c r="U641" i="15" s="1"/>
  <c r="P641" i="15"/>
  <c r="O641" i="15"/>
  <c r="T640" i="15"/>
  <c r="S640" i="15"/>
  <c r="U640" i="15" s="1"/>
  <c r="P640" i="15"/>
  <c r="O640" i="15"/>
  <c r="U639" i="15"/>
  <c r="T639" i="15"/>
  <c r="S639" i="15"/>
  <c r="P639" i="15"/>
  <c r="O639" i="15"/>
  <c r="U638" i="15"/>
  <c r="T638" i="15"/>
  <c r="S638" i="15"/>
  <c r="P638" i="15"/>
  <c r="O638" i="15"/>
  <c r="U637" i="15"/>
  <c r="T637" i="15"/>
  <c r="S637" i="15"/>
  <c r="P637" i="15"/>
  <c r="O637" i="15"/>
  <c r="T636" i="15"/>
  <c r="S636" i="15"/>
  <c r="U636" i="15" s="1"/>
  <c r="P636" i="15"/>
  <c r="O636" i="15"/>
  <c r="T635" i="15"/>
  <c r="S635" i="15"/>
  <c r="U635" i="15" s="1"/>
  <c r="P635" i="15"/>
  <c r="O635" i="15"/>
  <c r="T634" i="15"/>
  <c r="S634" i="15"/>
  <c r="U634" i="15" s="1"/>
  <c r="P634" i="15"/>
  <c r="O634" i="15"/>
  <c r="T633" i="15"/>
  <c r="S633" i="15"/>
  <c r="U633" i="15" s="1"/>
  <c r="P633" i="15"/>
  <c r="O633" i="15"/>
  <c r="U632" i="15"/>
  <c r="T632" i="15"/>
  <c r="S632" i="15"/>
  <c r="P632" i="15"/>
  <c r="O632" i="15"/>
  <c r="T631" i="15"/>
  <c r="S631" i="15"/>
  <c r="U631" i="15" s="1"/>
  <c r="P631" i="15"/>
  <c r="O631" i="15"/>
  <c r="U630" i="15"/>
  <c r="T630" i="15"/>
  <c r="S630" i="15"/>
  <c r="P630" i="15"/>
  <c r="O630" i="15"/>
  <c r="T629" i="15"/>
  <c r="S629" i="15"/>
  <c r="U629" i="15" s="1"/>
  <c r="P629" i="15"/>
  <c r="O629" i="15"/>
  <c r="T628" i="15"/>
  <c r="S628" i="15"/>
  <c r="U628" i="15" s="1"/>
  <c r="P628" i="15"/>
  <c r="O628" i="15"/>
  <c r="U627" i="15"/>
  <c r="T627" i="15"/>
  <c r="S627" i="15"/>
  <c r="P627" i="15"/>
  <c r="O627" i="15"/>
  <c r="U626" i="15"/>
  <c r="T626" i="15"/>
  <c r="S626" i="15"/>
  <c r="P626" i="15"/>
  <c r="O626" i="15"/>
  <c r="U625" i="15"/>
  <c r="T625" i="15"/>
  <c r="S625" i="15"/>
  <c r="P625" i="15"/>
  <c r="O625" i="15"/>
  <c r="T624" i="15"/>
  <c r="S624" i="15"/>
  <c r="U624" i="15" s="1"/>
  <c r="P624" i="15"/>
  <c r="O624" i="15"/>
  <c r="T623" i="15"/>
  <c r="S623" i="15"/>
  <c r="U623" i="15" s="1"/>
  <c r="P623" i="15"/>
  <c r="O623" i="15"/>
  <c r="T622" i="15"/>
  <c r="S622" i="15"/>
  <c r="U622" i="15" s="1"/>
  <c r="P622" i="15"/>
  <c r="O622" i="15"/>
  <c r="T621" i="15"/>
  <c r="S621" i="15"/>
  <c r="U621" i="15" s="1"/>
  <c r="P621" i="15"/>
  <c r="O621" i="15"/>
  <c r="U620" i="15"/>
  <c r="T620" i="15"/>
  <c r="S620" i="15"/>
  <c r="P620" i="15"/>
  <c r="O620" i="15"/>
  <c r="T619" i="15"/>
  <c r="S619" i="15"/>
  <c r="U619" i="15" s="1"/>
  <c r="P619" i="15"/>
  <c r="O619" i="15"/>
  <c r="U618" i="15"/>
  <c r="T618" i="15"/>
  <c r="S618" i="15"/>
  <c r="P618" i="15"/>
  <c r="O618" i="15"/>
  <c r="T617" i="15"/>
  <c r="S617" i="15"/>
  <c r="U617" i="15" s="1"/>
  <c r="P617" i="15"/>
  <c r="O617" i="15"/>
  <c r="T616" i="15"/>
  <c r="S616" i="15"/>
  <c r="U616" i="15" s="1"/>
  <c r="P616" i="15"/>
  <c r="O616" i="15"/>
  <c r="U615" i="15"/>
  <c r="T615" i="15"/>
  <c r="S615" i="15"/>
  <c r="P615" i="15"/>
  <c r="O615" i="15"/>
  <c r="U614" i="15"/>
  <c r="T614" i="15"/>
  <c r="S614" i="15"/>
  <c r="P614" i="15"/>
  <c r="O614" i="15"/>
  <c r="U613" i="15"/>
  <c r="T613" i="15"/>
  <c r="S613" i="15"/>
  <c r="P613" i="15"/>
  <c r="O613" i="15"/>
  <c r="T612" i="15"/>
  <c r="S612" i="15"/>
  <c r="U612" i="15" s="1"/>
  <c r="P612" i="15"/>
  <c r="O612" i="15"/>
  <c r="T611" i="15"/>
  <c r="S611" i="15"/>
  <c r="U611" i="15" s="1"/>
  <c r="P611" i="15"/>
  <c r="O611" i="15"/>
  <c r="T610" i="15"/>
  <c r="S610" i="15"/>
  <c r="U610" i="15" s="1"/>
  <c r="P610" i="15"/>
  <c r="O610" i="15"/>
  <c r="T609" i="15"/>
  <c r="S609" i="15"/>
  <c r="U609" i="15" s="1"/>
  <c r="P609" i="15"/>
  <c r="O609" i="15"/>
  <c r="U608" i="15"/>
  <c r="T608" i="15"/>
  <c r="S608" i="15"/>
  <c r="P608" i="15"/>
  <c r="O608" i="15"/>
  <c r="T607" i="15"/>
  <c r="S607" i="15"/>
  <c r="U607" i="15" s="1"/>
  <c r="P607" i="15"/>
  <c r="O607" i="15"/>
  <c r="U606" i="15"/>
  <c r="T606" i="15"/>
  <c r="S606" i="15"/>
  <c r="P606" i="15"/>
  <c r="O606" i="15"/>
  <c r="T605" i="15"/>
  <c r="S605" i="15"/>
  <c r="U605" i="15" s="1"/>
  <c r="P605" i="15"/>
  <c r="O605" i="15"/>
  <c r="T604" i="15"/>
  <c r="S604" i="15"/>
  <c r="U604" i="15" s="1"/>
  <c r="P604" i="15"/>
  <c r="O604" i="15"/>
  <c r="U603" i="15"/>
  <c r="T603" i="15"/>
  <c r="S603" i="15"/>
  <c r="P603" i="15"/>
  <c r="O603" i="15"/>
  <c r="U602" i="15"/>
  <c r="T602" i="15"/>
  <c r="S602" i="15"/>
  <c r="P602" i="15"/>
  <c r="O602" i="15"/>
  <c r="U601" i="15"/>
  <c r="T601" i="15"/>
  <c r="S601" i="15"/>
  <c r="P601" i="15"/>
  <c r="O601" i="15"/>
  <c r="T600" i="15"/>
  <c r="S600" i="15"/>
  <c r="U600" i="15" s="1"/>
  <c r="P600" i="15"/>
  <c r="O600" i="15"/>
  <c r="T599" i="15"/>
  <c r="S599" i="15"/>
  <c r="U599" i="15" s="1"/>
  <c r="P599" i="15"/>
  <c r="O599" i="15"/>
  <c r="T598" i="15"/>
  <c r="S598" i="15"/>
  <c r="U598" i="15" s="1"/>
  <c r="P598" i="15"/>
  <c r="O598" i="15"/>
  <c r="T597" i="15"/>
  <c r="S597" i="15"/>
  <c r="U597" i="15" s="1"/>
  <c r="P597" i="15"/>
  <c r="O597" i="15"/>
  <c r="U596" i="15"/>
  <c r="T596" i="15"/>
  <c r="S596" i="15"/>
  <c r="P596" i="15"/>
  <c r="O596" i="15"/>
  <c r="T595" i="15"/>
  <c r="S595" i="15"/>
  <c r="U595" i="15" s="1"/>
  <c r="P595" i="15"/>
  <c r="O595" i="15"/>
  <c r="U594" i="15"/>
  <c r="T594" i="15"/>
  <c r="S594" i="15"/>
  <c r="P594" i="15"/>
  <c r="O594" i="15"/>
  <c r="T593" i="15"/>
  <c r="S593" i="15"/>
  <c r="U593" i="15" s="1"/>
  <c r="P593" i="15"/>
  <c r="O593" i="15"/>
  <c r="T592" i="15"/>
  <c r="S592" i="15"/>
  <c r="U592" i="15" s="1"/>
  <c r="P592" i="15"/>
  <c r="O592" i="15"/>
  <c r="U591" i="15"/>
  <c r="T591" i="15"/>
  <c r="S591" i="15"/>
  <c r="P591" i="15"/>
  <c r="O591" i="15"/>
  <c r="U590" i="15"/>
  <c r="T590" i="15"/>
  <c r="S590" i="15"/>
  <c r="P590" i="15"/>
  <c r="O590" i="15"/>
  <c r="U589" i="15"/>
  <c r="T589" i="15"/>
  <c r="S589" i="15"/>
  <c r="P589" i="15"/>
  <c r="O589" i="15"/>
  <c r="T588" i="15"/>
  <c r="S588" i="15"/>
  <c r="U588" i="15" s="1"/>
  <c r="P588" i="15"/>
  <c r="O588" i="15"/>
  <c r="T587" i="15"/>
  <c r="S587" i="15"/>
  <c r="U587" i="15" s="1"/>
  <c r="P587" i="15"/>
  <c r="O587" i="15"/>
  <c r="T586" i="15"/>
  <c r="S586" i="15"/>
  <c r="U586" i="15" s="1"/>
  <c r="P586" i="15"/>
  <c r="O586" i="15"/>
  <c r="T585" i="15"/>
  <c r="S585" i="15"/>
  <c r="U585" i="15" s="1"/>
  <c r="P585" i="15"/>
  <c r="O585" i="15"/>
  <c r="U584" i="15"/>
  <c r="T584" i="15"/>
  <c r="S584" i="15"/>
  <c r="P584" i="15"/>
  <c r="O584" i="15"/>
  <c r="T583" i="15"/>
  <c r="S583" i="15"/>
  <c r="U583" i="15" s="1"/>
  <c r="P583" i="15"/>
  <c r="O583" i="15"/>
  <c r="U582" i="15"/>
  <c r="T582" i="15"/>
  <c r="S582" i="15"/>
  <c r="P582" i="15"/>
  <c r="O582" i="15"/>
  <c r="T581" i="15"/>
  <c r="S581" i="15"/>
  <c r="U581" i="15" s="1"/>
  <c r="P581" i="15"/>
  <c r="O581" i="15"/>
  <c r="T580" i="15"/>
  <c r="S580" i="15"/>
  <c r="U580" i="15" s="1"/>
  <c r="P580" i="15"/>
  <c r="O580" i="15"/>
  <c r="U579" i="15"/>
  <c r="T579" i="15"/>
  <c r="S579" i="15"/>
  <c r="P579" i="15"/>
  <c r="O579" i="15"/>
  <c r="U578" i="15"/>
  <c r="T578" i="15"/>
  <c r="S578" i="15"/>
  <c r="P578" i="15"/>
  <c r="O578" i="15"/>
  <c r="U577" i="15"/>
  <c r="T577" i="15"/>
  <c r="S577" i="15"/>
  <c r="P577" i="15"/>
  <c r="O577" i="15"/>
  <c r="T576" i="15"/>
  <c r="S576" i="15"/>
  <c r="U576" i="15" s="1"/>
  <c r="P576" i="15"/>
  <c r="O576" i="15"/>
  <c r="T575" i="15"/>
  <c r="S575" i="15"/>
  <c r="U575" i="15" s="1"/>
  <c r="P575" i="15"/>
  <c r="O575" i="15"/>
  <c r="T574" i="15"/>
  <c r="S574" i="15"/>
  <c r="U574" i="15" s="1"/>
  <c r="P574" i="15"/>
  <c r="O574" i="15"/>
  <c r="T573" i="15"/>
  <c r="S573" i="15"/>
  <c r="U573" i="15" s="1"/>
  <c r="P573" i="15"/>
  <c r="O573" i="15"/>
  <c r="U572" i="15"/>
  <c r="T572" i="15"/>
  <c r="S572" i="15"/>
  <c r="P572" i="15"/>
  <c r="O572" i="15"/>
  <c r="T571" i="15"/>
  <c r="S571" i="15"/>
  <c r="U571" i="15" s="1"/>
  <c r="P571" i="15"/>
  <c r="O571" i="15"/>
  <c r="U570" i="15"/>
  <c r="T570" i="15"/>
  <c r="S570" i="15"/>
  <c r="P570" i="15"/>
  <c r="O570" i="15"/>
  <c r="T569" i="15"/>
  <c r="S569" i="15"/>
  <c r="U569" i="15" s="1"/>
  <c r="P569" i="15"/>
  <c r="O569" i="15"/>
  <c r="T568" i="15"/>
  <c r="S568" i="15"/>
  <c r="U568" i="15" s="1"/>
  <c r="P568" i="15"/>
  <c r="O568" i="15"/>
  <c r="U567" i="15"/>
  <c r="T567" i="15"/>
  <c r="S567" i="15"/>
  <c r="P567" i="15"/>
  <c r="O567" i="15"/>
  <c r="U566" i="15"/>
  <c r="T566" i="15"/>
  <c r="S566" i="15"/>
  <c r="P566" i="15"/>
  <c r="O566" i="15"/>
  <c r="U565" i="15"/>
  <c r="T565" i="15"/>
  <c r="S565" i="15"/>
  <c r="P565" i="15"/>
  <c r="O565" i="15"/>
  <c r="T564" i="15"/>
  <c r="S564" i="15"/>
  <c r="U564" i="15" s="1"/>
  <c r="P564" i="15"/>
  <c r="O564" i="15"/>
  <c r="T563" i="15"/>
  <c r="S563" i="15"/>
  <c r="U563" i="15" s="1"/>
  <c r="P563" i="15"/>
  <c r="O563" i="15"/>
  <c r="T562" i="15"/>
  <c r="S562" i="15"/>
  <c r="U562" i="15" s="1"/>
  <c r="P562" i="15"/>
  <c r="O562" i="15"/>
  <c r="T561" i="15"/>
  <c r="S561" i="15"/>
  <c r="U561" i="15" s="1"/>
  <c r="P561" i="15"/>
  <c r="O561" i="15"/>
  <c r="U560" i="15"/>
  <c r="T560" i="15"/>
  <c r="S560" i="15"/>
  <c r="P560" i="15"/>
  <c r="O560" i="15"/>
  <c r="T559" i="15"/>
  <c r="S559" i="15"/>
  <c r="U559" i="15" s="1"/>
  <c r="P559" i="15"/>
  <c r="O559" i="15"/>
  <c r="U558" i="15"/>
  <c r="T558" i="15"/>
  <c r="S558" i="15"/>
  <c r="P558" i="15"/>
  <c r="O558" i="15"/>
  <c r="T557" i="15"/>
  <c r="S557" i="15"/>
  <c r="U557" i="15" s="1"/>
  <c r="P557" i="15"/>
  <c r="O557" i="15"/>
  <c r="T556" i="15"/>
  <c r="S556" i="15"/>
  <c r="U556" i="15" s="1"/>
  <c r="P556" i="15"/>
  <c r="O556" i="15"/>
  <c r="U555" i="15"/>
  <c r="T555" i="15"/>
  <c r="S555" i="15"/>
  <c r="P555" i="15"/>
  <c r="O555" i="15"/>
  <c r="U554" i="15"/>
  <c r="T554" i="15"/>
  <c r="S554" i="15"/>
  <c r="P554" i="15"/>
  <c r="O554" i="15"/>
  <c r="U553" i="15"/>
  <c r="T553" i="15"/>
  <c r="S553" i="15"/>
  <c r="P553" i="15"/>
  <c r="O553" i="15"/>
  <c r="T552" i="15"/>
  <c r="S552" i="15"/>
  <c r="U552" i="15" s="1"/>
  <c r="P552" i="15"/>
  <c r="O552" i="15"/>
  <c r="T551" i="15"/>
  <c r="S551" i="15"/>
  <c r="U551" i="15" s="1"/>
  <c r="P551" i="15"/>
  <c r="O551" i="15"/>
  <c r="T550" i="15"/>
  <c r="S550" i="15"/>
  <c r="U550" i="15" s="1"/>
  <c r="P550" i="15"/>
  <c r="O550" i="15"/>
  <c r="T549" i="15"/>
  <c r="S549" i="15"/>
  <c r="U549" i="15" s="1"/>
  <c r="P549" i="15"/>
  <c r="O549" i="15"/>
  <c r="U548" i="15"/>
  <c r="T548" i="15"/>
  <c r="S548" i="15"/>
  <c r="P548" i="15"/>
  <c r="O548" i="15"/>
  <c r="T547" i="15"/>
  <c r="S547" i="15"/>
  <c r="U547" i="15" s="1"/>
  <c r="P547" i="15"/>
  <c r="O547" i="15"/>
  <c r="U546" i="15"/>
  <c r="T546" i="15"/>
  <c r="S546" i="15"/>
  <c r="P546" i="15"/>
  <c r="O546" i="15"/>
  <c r="T545" i="15"/>
  <c r="S545" i="15"/>
  <c r="U545" i="15" s="1"/>
  <c r="P545" i="15"/>
  <c r="O545" i="15"/>
  <c r="T544" i="15"/>
  <c r="S544" i="15"/>
  <c r="U544" i="15" s="1"/>
  <c r="P544" i="15"/>
  <c r="O544" i="15"/>
  <c r="U543" i="15"/>
  <c r="T543" i="15"/>
  <c r="S543" i="15"/>
  <c r="P543" i="15"/>
  <c r="O543" i="15"/>
  <c r="U542" i="15"/>
  <c r="T542" i="15"/>
  <c r="S542" i="15"/>
  <c r="P542" i="15"/>
  <c r="O542" i="15"/>
  <c r="U541" i="15"/>
  <c r="T541" i="15"/>
  <c r="S541" i="15"/>
  <c r="P541" i="15"/>
  <c r="O541" i="15"/>
  <c r="T540" i="15"/>
  <c r="S540" i="15"/>
  <c r="U540" i="15" s="1"/>
  <c r="P540" i="15"/>
  <c r="O540" i="15"/>
  <c r="T539" i="15"/>
  <c r="S539" i="15"/>
  <c r="U539" i="15" s="1"/>
  <c r="P539" i="15"/>
  <c r="O539" i="15"/>
  <c r="T538" i="15"/>
  <c r="S538" i="15"/>
  <c r="U538" i="15" s="1"/>
  <c r="P538" i="15"/>
  <c r="O538" i="15"/>
  <c r="T537" i="15"/>
  <c r="S537" i="15"/>
  <c r="U537" i="15" s="1"/>
  <c r="P537" i="15"/>
  <c r="O537" i="15"/>
  <c r="U536" i="15"/>
  <c r="T536" i="15"/>
  <c r="S536" i="15"/>
  <c r="P536" i="15"/>
  <c r="O536" i="15"/>
  <c r="T535" i="15"/>
  <c r="S535" i="15"/>
  <c r="U535" i="15" s="1"/>
  <c r="P535" i="15"/>
  <c r="O535" i="15"/>
  <c r="U534" i="15"/>
  <c r="T534" i="15"/>
  <c r="S534" i="15"/>
  <c r="P534" i="15"/>
  <c r="O534" i="15"/>
  <c r="T533" i="15"/>
  <c r="S533" i="15"/>
  <c r="U533" i="15" s="1"/>
  <c r="P533" i="15"/>
  <c r="O533" i="15"/>
  <c r="T532" i="15"/>
  <c r="S532" i="15"/>
  <c r="U532" i="15" s="1"/>
  <c r="P532" i="15"/>
  <c r="O532" i="15"/>
  <c r="U531" i="15"/>
  <c r="T531" i="15"/>
  <c r="S531" i="15"/>
  <c r="P531" i="15"/>
  <c r="O531" i="15"/>
  <c r="U530" i="15"/>
  <c r="T530" i="15"/>
  <c r="S530" i="15"/>
  <c r="P530" i="15"/>
  <c r="O530" i="15"/>
  <c r="U529" i="15"/>
  <c r="T529" i="15"/>
  <c r="S529" i="15"/>
  <c r="P529" i="15"/>
  <c r="O529" i="15"/>
  <c r="T528" i="15"/>
  <c r="S528" i="15"/>
  <c r="U528" i="15" s="1"/>
  <c r="P528" i="15"/>
  <c r="O528" i="15"/>
  <c r="T527" i="15"/>
  <c r="S527" i="15"/>
  <c r="U527" i="15" s="1"/>
  <c r="P527" i="15"/>
  <c r="O527" i="15"/>
  <c r="T526" i="15"/>
  <c r="S526" i="15"/>
  <c r="U526" i="15" s="1"/>
  <c r="P526" i="15"/>
  <c r="O526" i="15"/>
  <c r="T525" i="15"/>
  <c r="S525" i="15"/>
  <c r="U525" i="15" s="1"/>
  <c r="P525" i="15"/>
  <c r="O525" i="15"/>
  <c r="U524" i="15"/>
  <c r="T524" i="15"/>
  <c r="S524" i="15"/>
  <c r="P524" i="15"/>
  <c r="O524" i="15"/>
  <c r="T523" i="15"/>
  <c r="S523" i="15"/>
  <c r="U523" i="15" s="1"/>
  <c r="P523" i="15"/>
  <c r="O523" i="15"/>
  <c r="U522" i="15"/>
  <c r="T522" i="15"/>
  <c r="S522" i="15"/>
  <c r="P522" i="15"/>
  <c r="O522" i="15"/>
  <c r="T521" i="15"/>
  <c r="S521" i="15"/>
  <c r="U521" i="15" s="1"/>
  <c r="P521" i="15"/>
  <c r="O521" i="15"/>
  <c r="T520" i="15"/>
  <c r="S520" i="15"/>
  <c r="U520" i="15" s="1"/>
  <c r="P520" i="15"/>
  <c r="O520" i="15"/>
  <c r="U519" i="15"/>
  <c r="T519" i="15"/>
  <c r="S519" i="15"/>
  <c r="P519" i="15"/>
  <c r="O519" i="15"/>
  <c r="U518" i="15"/>
  <c r="T518" i="15"/>
  <c r="S518" i="15"/>
  <c r="P518" i="15"/>
  <c r="O518" i="15"/>
  <c r="U517" i="15"/>
  <c r="T517" i="15"/>
  <c r="S517" i="15"/>
  <c r="P517" i="15"/>
  <c r="O517" i="15"/>
  <c r="T516" i="15"/>
  <c r="S516" i="15"/>
  <c r="U516" i="15" s="1"/>
  <c r="P516" i="15"/>
  <c r="O516" i="15"/>
  <c r="T515" i="15"/>
  <c r="S515" i="15"/>
  <c r="U515" i="15" s="1"/>
  <c r="P515" i="15"/>
  <c r="O515" i="15"/>
  <c r="T514" i="15"/>
  <c r="S514" i="15"/>
  <c r="U514" i="15" s="1"/>
  <c r="P514" i="15"/>
  <c r="O514" i="15"/>
  <c r="T513" i="15"/>
  <c r="S513" i="15"/>
  <c r="U513" i="15" s="1"/>
  <c r="P513" i="15"/>
  <c r="O513" i="15"/>
  <c r="U512" i="15"/>
  <c r="T512" i="15"/>
  <c r="S512" i="15"/>
  <c r="P512" i="15"/>
  <c r="O512" i="15"/>
  <c r="T511" i="15"/>
  <c r="S511" i="15"/>
  <c r="U511" i="15" s="1"/>
  <c r="P511" i="15"/>
  <c r="O511" i="15"/>
  <c r="U510" i="15"/>
  <c r="T510" i="15"/>
  <c r="S510" i="15"/>
  <c r="P510" i="15"/>
  <c r="O510" i="15"/>
  <c r="T509" i="15"/>
  <c r="S509" i="15"/>
  <c r="U509" i="15" s="1"/>
  <c r="P509" i="15"/>
  <c r="O509" i="15"/>
  <c r="T508" i="15"/>
  <c r="S508" i="15"/>
  <c r="U508" i="15" s="1"/>
  <c r="P508" i="15"/>
  <c r="O508" i="15"/>
  <c r="U507" i="15"/>
  <c r="T507" i="15"/>
  <c r="S507" i="15"/>
  <c r="P507" i="15"/>
  <c r="O507" i="15"/>
  <c r="U506" i="15"/>
  <c r="T506" i="15"/>
  <c r="S506" i="15"/>
  <c r="P506" i="15"/>
  <c r="O506" i="15"/>
  <c r="U505" i="15"/>
  <c r="T505" i="15"/>
  <c r="S505" i="15"/>
  <c r="P505" i="15"/>
  <c r="O505" i="15"/>
  <c r="T504" i="15"/>
  <c r="S504" i="15"/>
  <c r="U504" i="15" s="1"/>
  <c r="P504" i="15"/>
  <c r="O504" i="15"/>
  <c r="T503" i="15"/>
  <c r="S503" i="15"/>
  <c r="U503" i="15" s="1"/>
  <c r="P503" i="15"/>
  <c r="O503" i="15"/>
  <c r="T502" i="15"/>
  <c r="S502" i="15"/>
  <c r="U502" i="15" s="1"/>
  <c r="P502" i="15"/>
  <c r="O502" i="15"/>
  <c r="T501" i="15"/>
  <c r="S501" i="15"/>
  <c r="U501" i="15" s="1"/>
  <c r="P501" i="15"/>
  <c r="O501" i="15"/>
  <c r="U500" i="15"/>
  <c r="T500" i="15"/>
  <c r="S500" i="15"/>
  <c r="P500" i="15"/>
  <c r="O500" i="15"/>
  <c r="T499" i="15"/>
  <c r="S499" i="15"/>
  <c r="U499" i="15" s="1"/>
  <c r="P499" i="15"/>
  <c r="O499" i="15"/>
  <c r="U498" i="15"/>
  <c r="T498" i="15"/>
  <c r="S498" i="15"/>
  <c r="P498" i="15"/>
  <c r="O498" i="15"/>
  <c r="T497" i="15"/>
  <c r="S497" i="15"/>
  <c r="U497" i="15" s="1"/>
  <c r="P497" i="15"/>
  <c r="O497" i="15"/>
  <c r="T496" i="15"/>
  <c r="S496" i="15"/>
  <c r="U496" i="15" s="1"/>
  <c r="P496" i="15"/>
  <c r="O496" i="15"/>
  <c r="U495" i="15"/>
  <c r="T495" i="15"/>
  <c r="S495" i="15"/>
  <c r="P495" i="15"/>
  <c r="O495" i="15"/>
  <c r="U494" i="15"/>
  <c r="T494" i="15"/>
  <c r="S494" i="15"/>
  <c r="P494" i="15"/>
  <c r="O494" i="15"/>
  <c r="U493" i="15"/>
  <c r="T493" i="15"/>
  <c r="S493" i="15"/>
  <c r="P493" i="15"/>
  <c r="O493" i="15"/>
  <c r="T492" i="15"/>
  <c r="S492" i="15"/>
  <c r="U492" i="15" s="1"/>
  <c r="P492" i="15"/>
  <c r="O492" i="15"/>
  <c r="T491" i="15"/>
  <c r="S491" i="15"/>
  <c r="U491" i="15" s="1"/>
  <c r="P491" i="15"/>
  <c r="O491" i="15"/>
  <c r="T490" i="15"/>
  <c r="S490" i="15"/>
  <c r="U490" i="15" s="1"/>
  <c r="P490" i="15"/>
  <c r="O490" i="15"/>
  <c r="T489" i="15"/>
  <c r="S489" i="15"/>
  <c r="U489" i="15" s="1"/>
  <c r="P489" i="15"/>
  <c r="O489" i="15"/>
  <c r="U488" i="15"/>
  <c r="T488" i="15"/>
  <c r="S488" i="15"/>
  <c r="P488" i="15"/>
  <c r="O488" i="15"/>
  <c r="T487" i="15"/>
  <c r="S487" i="15"/>
  <c r="U487" i="15" s="1"/>
  <c r="P487" i="15"/>
  <c r="O487" i="15"/>
  <c r="U486" i="15"/>
  <c r="T486" i="15"/>
  <c r="S486" i="15"/>
  <c r="P486" i="15"/>
  <c r="O486" i="15"/>
  <c r="T485" i="15"/>
  <c r="S485" i="15"/>
  <c r="U485" i="15" s="1"/>
  <c r="P485" i="15"/>
  <c r="O485" i="15"/>
  <c r="T484" i="15"/>
  <c r="S484" i="15"/>
  <c r="U484" i="15" s="1"/>
  <c r="P484" i="15"/>
  <c r="O484" i="15"/>
  <c r="U483" i="15"/>
  <c r="T483" i="15"/>
  <c r="S483" i="15"/>
  <c r="P483" i="15"/>
  <c r="O483" i="15"/>
  <c r="U482" i="15"/>
  <c r="T482" i="15"/>
  <c r="S482" i="15"/>
  <c r="P482" i="15"/>
  <c r="O482" i="15"/>
  <c r="U481" i="15"/>
  <c r="T481" i="15"/>
  <c r="S481" i="15"/>
  <c r="P481" i="15"/>
  <c r="O481" i="15"/>
  <c r="T480" i="15"/>
  <c r="S480" i="15"/>
  <c r="U480" i="15" s="1"/>
  <c r="P480" i="15"/>
  <c r="O480" i="15"/>
  <c r="T479" i="15"/>
  <c r="S479" i="15"/>
  <c r="U479" i="15" s="1"/>
  <c r="P479" i="15"/>
  <c r="O479" i="15"/>
  <c r="T478" i="15"/>
  <c r="S478" i="15"/>
  <c r="U478" i="15" s="1"/>
  <c r="P478" i="15"/>
  <c r="O478" i="15"/>
  <c r="T477" i="15"/>
  <c r="S477" i="15"/>
  <c r="U477" i="15" s="1"/>
  <c r="P477" i="15"/>
  <c r="O477" i="15"/>
  <c r="U476" i="15"/>
  <c r="T476" i="15"/>
  <c r="S476" i="15"/>
  <c r="P476" i="15"/>
  <c r="O476" i="15"/>
  <c r="T475" i="15"/>
  <c r="S475" i="15"/>
  <c r="U475" i="15" s="1"/>
  <c r="P475" i="15"/>
  <c r="O475" i="15"/>
  <c r="U474" i="15"/>
  <c r="T474" i="15"/>
  <c r="S474" i="15"/>
  <c r="P474" i="15"/>
  <c r="O474" i="15"/>
  <c r="T473" i="15"/>
  <c r="S473" i="15"/>
  <c r="U473" i="15" s="1"/>
  <c r="P473" i="15"/>
  <c r="O473" i="15"/>
  <c r="T472" i="15"/>
  <c r="S472" i="15"/>
  <c r="U472" i="15" s="1"/>
  <c r="P472" i="15"/>
  <c r="O472" i="15"/>
  <c r="U471" i="15"/>
  <c r="T471" i="15"/>
  <c r="S471" i="15"/>
  <c r="P471" i="15"/>
  <c r="O471" i="15"/>
  <c r="U470" i="15"/>
  <c r="T470" i="15"/>
  <c r="S470" i="15"/>
  <c r="P470" i="15"/>
  <c r="O470" i="15"/>
  <c r="U469" i="15"/>
  <c r="T469" i="15"/>
  <c r="S469" i="15"/>
  <c r="P469" i="15"/>
  <c r="O469" i="15"/>
  <c r="T468" i="15"/>
  <c r="S468" i="15"/>
  <c r="U468" i="15" s="1"/>
  <c r="P468" i="15"/>
  <c r="O468" i="15"/>
  <c r="T467" i="15"/>
  <c r="S467" i="15"/>
  <c r="U467" i="15" s="1"/>
  <c r="P467" i="15"/>
  <c r="O467" i="15"/>
  <c r="T466" i="15"/>
  <c r="S466" i="15"/>
  <c r="U466" i="15" s="1"/>
  <c r="P466" i="15"/>
  <c r="O466" i="15"/>
  <c r="T465" i="15"/>
  <c r="S465" i="15"/>
  <c r="U465" i="15" s="1"/>
  <c r="P465" i="15"/>
  <c r="O465" i="15"/>
  <c r="U464" i="15"/>
  <c r="T464" i="15"/>
  <c r="S464" i="15"/>
  <c r="P464" i="15"/>
  <c r="O464" i="15"/>
  <c r="T463" i="15"/>
  <c r="S463" i="15"/>
  <c r="U463" i="15" s="1"/>
  <c r="P463" i="15"/>
  <c r="O463" i="15"/>
  <c r="U462" i="15"/>
  <c r="T462" i="15"/>
  <c r="S462" i="15"/>
  <c r="P462" i="15"/>
  <c r="O462" i="15"/>
  <c r="T461" i="15"/>
  <c r="S461" i="15"/>
  <c r="U461" i="15" s="1"/>
  <c r="P461" i="15"/>
  <c r="O461" i="15"/>
  <c r="T460" i="15"/>
  <c r="S460" i="15"/>
  <c r="U460" i="15" s="1"/>
  <c r="P460" i="15"/>
  <c r="O460" i="15"/>
  <c r="U459" i="15"/>
  <c r="T459" i="15"/>
  <c r="S459" i="15"/>
  <c r="P459" i="15"/>
  <c r="O459" i="15"/>
  <c r="U458" i="15"/>
  <c r="T458" i="15"/>
  <c r="S458" i="15"/>
  <c r="P458" i="15"/>
  <c r="O458" i="15"/>
  <c r="U457" i="15"/>
  <c r="T457" i="15"/>
  <c r="S457" i="15"/>
  <c r="P457" i="15"/>
  <c r="O457" i="15"/>
  <c r="T456" i="15"/>
  <c r="S456" i="15"/>
  <c r="U456" i="15" s="1"/>
  <c r="P456" i="15"/>
  <c r="O456" i="15"/>
  <c r="T455" i="15"/>
  <c r="S455" i="15"/>
  <c r="U455" i="15" s="1"/>
  <c r="P455" i="15"/>
  <c r="O455" i="15"/>
  <c r="T454" i="15"/>
  <c r="S454" i="15"/>
  <c r="U454" i="15" s="1"/>
  <c r="P454" i="15"/>
  <c r="O454" i="15"/>
  <c r="T453" i="15"/>
  <c r="S453" i="15"/>
  <c r="U453" i="15" s="1"/>
  <c r="P453" i="15"/>
  <c r="O453" i="15"/>
  <c r="U452" i="15"/>
  <c r="T452" i="15"/>
  <c r="S452" i="15"/>
  <c r="P452" i="15"/>
  <c r="O452" i="15"/>
  <c r="T451" i="15"/>
  <c r="S451" i="15"/>
  <c r="U451" i="15" s="1"/>
  <c r="P451" i="15"/>
  <c r="O451" i="15"/>
  <c r="U450" i="15"/>
  <c r="T450" i="15"/>
  <c r="S450" i="15"/>
  <c r="P450" i="15"/>
  <c r="O450" i="15"/>
  <c r="T449" i="15"/>
  <c r="S449" i="15"/>
  <c r="U449" i="15" s="1"/>
  <c r="P449" i="15"/>
  <c r="O449" i="15"/>
  <c r="T448" i="15"/>
  <c r="S448" i="15"/>
  <c r="U448" i="15" s="1"/>
  <c r="P448" i="15"/>
  <c r="O448" i="15"/>
  <c r="U447" i="15"/>
  <c r="T447" i="15"/>
  <c r="S447" i="15"/>
  <c r="P447" i="15"/>
  <c r="O447" i="15"/>
  <c r="U446" i="15"/>
  <c r="T446" i="15"/>
  <c r="S446" i="15"/>
  <c r="P446" i="15"/>
  <c r="O446" i="15"/>
  <c r="U445" i="15"/>
  <c r="T445" i="15"/>
  <c r="S445" i="15"/>
  <c r="P445" i="15"/>
  <c r="O445" i="15"/>
  <c r="T444" i="15"/>
  <c r="S444" i="15"/>
  <c r="U444" i="15" s="1"/>
  <c r="P444" i="15"/>
  <c r="O444" i="15"/>
  <c r="T443" i="15"/>
  <c r="S443" i="15"/>
  <c r="U443" i="15" s="1"/>
  <c r="P443" i="15"/>
  <c r="O443" i="15"/>
  <c r="T442" i="15"/>
  <c r="S442" i="15"/>
  <c r="U442" i="15" s="1"/>
  <c r="P442" i="15"/>
  <c r="O442" i="15"/>
  <c r="T441" i="15"/>
  <c r="S441" i="15"/>
  <c r="U441" i="15" s="1"/>
  <c r="P441" i="15"/>
  <c r="O441" i="15"/>
  <c r="U440" i="15"/>
  <c r="T440" i="15"/>
  <c r="S440" i="15"/>
  <c r="P440" i="15"/>
  <c r="O440" i="15"/>
  <c r="T439" i="15"/>
  <c r="S439" i="15"/>
  <c r="U439" i="15" s="1"/>
  <c r="P439" i="15"/>
  <c r="O439" i="15"/>
  <c r="U438" i="15"/>
  <c r="T438" i="15"/>
  <c r="S438" i="15"/>
  <c r="P438" i="15"/>
  <c r="O438" i="15"/>
  <c r="T437" i="15"/>
  <c r="S437" i="15"/>
  <c r="U437" i="15" s="1"/>
  <c r="P437" i="15"/>
  <c r="O437" i="15"/>
  <c r="T436" i="15"/>
  <c r="S436" i="15"/>
  <c r="U436" i="15" s="1"/>
  <c r="P436" i="15"/>
  <c r="O436" i="15"/>
  <c r="U435" i="15"/>
  <c r="T435" i="15"/>
  <c r="S435" i="15"/>
  <c r="P435" i="15"/>
  <c r="O435" i="15"/>
  <c r="U434" i="15"/>
  <c r="T434" i="15"/>
  <c r="S434" i="15"/>
  <c r="P434" i="15"/>
  <c r="O434" i="15"/>
  <c r="U433" i="15"/>
  <c r="T433" i="15"/>
  <c r="S433" i="15"/>
  <c r="P433" i="15"/>
  <c r="O433" i="15"/>
  <c r="T432" i="15"/>
  <c r="S432" i="15"/>
  <c r="U432" i="15" s="1"/>
  <c r="P432" i="15"/>
  <c r="O432" i="15"/>
  <c r="T431" i="15"/>
  <c r="S431" i="15"/>
  <c r="U431" i="15" s="1"/>
  <c r="P431" i="15"/>
  <c r="O431" i="15"/>
  <c r="T430" i="15"/>
  <c r="S430" i="15"/>
  <c r="U430" i="15" s="1"/>
  <c r="P430" i="15"/>
  <c r="O430" i="15"/>
  <c r="T429" i="15"/>
  <c r="S429" i="15"/>
  <c r="U429" i="15" s="1"/>
  <c r="P429" i="15"/>
  <c r="O429" i="15"/>
  <c r="U428" i="15"/>
  <c r="T428" i="15"/>
  <c r="S428" i="15"/>
  <c r="P428" i="15"/>
  <c r="O428" i="15"/>
  <c r="T427" i="15"/>
  <c r="S427" i="15"/>
  <c r="U427" i="15" s="1"/>
  <c r="P427" i="15"/>
  <c r="O427" i="15"/>
  <c r="U426" i="15"/>
  <c r="T426" i="15"/>
  <c r="S426" i="15"/>
  <c r="P426" i="15"/>
  <c r="O426" i="15"/>
  <c r="T425" i="15"/>
  <c r="S425" i="15"/>
  <c r="U425" i="15" s="1"/>
  <c r="P425" i="15"/>
  <c r="O425" i="15"/>
  <c r="T424" i="15"/>
  <c r="S424" i="15"/>
  <c r="U424" i="15" s="1"/>
  <c r="P424" i="15"/>
  <c r="O424" i="15"/>
  <c r="U423" i="15"/>
  <c r="T423" i="15"/>
  <c r="S423" i="15"/>
  <c r="P423" i="15"/>
  <c r="O423" i="15"/>
  <c r="U422" i="15"/>
  <c r="T422" i="15"/>
  <c r="S422" i="15"/>
  <c r="P422" i="15"/>
  <c r="O422" i="15"/>
  <c r="U421" i="15"/>
  <c r="T421" i="15"/>
  <c r="S421" i="15"/>
  <c r="P421" i="15"/>
  <c r="O421" i="15"/>
  <c r="T420" i="15"/>
  <c r="S420" i="15"/>
  <c r="U420" i="15" s="1"/>
  <c r="P420" i="15"/>
  <c r="O420" i="15"/>
  <c r="T419" i="15"/>
  <c r="S419" i="15"/>
  <c r="U419" i="15" s="1"/>
  <c r="P419" i="15"/>
  <c r="O419" i="15"/>
  <c r="T418" i="15"/>
  <c r="S418" i="15"/>
  <c r="U418" i="15" s="1"/>
  <c r="P418" i="15"/>
  <c r="O418" i="15"/>
  <c r="T417" i="15"/>
  <c r="S417" i="15"/>
  <c r="U417" i="15" s="1"/>
  <c r="P417" i="15"/>
  <c r="O417" i="15"/>
  <c r="U416" i="15"/>
  <c r="T416" i="15"/>
  <c r="S416" i="15"/>
  <c r="P416" i="15"/>
  <c r="O416" i="15"/>
  <c r="T415" i="15"/>
  <c r="S415" i="15"/>
  <c r="U415" i="15" s="1"/>
  <c r="P415" i="15"/>
  <c r="O415" i="15"/>
  <c r="U414" i="15"/>
  <c r="T414" i="15"/>
  <c r="S414" i="15"/>
  <c r="P414" i="15"/>
  <c r="O414" i="15"/>
  <c r="T413" i="15"/>
  <c r="S413" i="15"/>
  <c r="U413" i="15" s="1"/>
  <c r="P413" i="15"/>
  <c r="O413" i="15"/>
  <c r="T412" i="15"/>
  <c r="S412" i="15"/>
  <c r="U412" i="15" s="1"/>
  <c r="P412" i="15"/>
  <c r="O412" i="15"/>
  <c r="U411" i="15"/>
  <c r="T411" i="15"/>
  <c r="S411" i="15"/>
  <c r="P411" i="15"/>
  <c r="O411" i="15"/>
  <c r="U410" i="15"/>
  <c r="T410" i="15"/>
  <c r="S410" i="15"/>
  <c r="P410" i="15"/>
  <c r="O410" i="15"/>
  <c r="U409" i="15"/>
  <c r="T409" i="15"/>
  <c r="S409" i="15"/>
  <c r="P409" i="15"/>
  <c r="O409" i="15"/>
  <c r="T408" i="15"/>
  <c r="S408" i="15"/>
  <c r="U408" i="15" s="1"/>
  <c r="P408" i="15"/>
  <c r="O408" i="15"/>
  <c r="T407" i="15"/>
  <c r="S407" i="15"/>
  <c r="U407" i="15" s="1"/>
  <c r="P407" i="15"/>
  <c r="O407" i="15"/>
  <c r="T406" i="15"/>
  <c r="S406" i="15"/>
  <c r="U406" i="15" s="1"/>
  <c r="P406" i="15"/>
  <c r="O406" i="15"/>
  <c r="U405" i="15"/>
  <c r="T405" i="15"/>
  <c r="S405" i="15"/>
  <c r="P405" i="15"/>
  <c r="O405" i="15"/>
  <c r="U404" i="15"/>
  <c r="T404" i="15"/>
  <c r="S404" i="15"/>
  <c r="P404" i="15"/>
  <c r="O404" i="15"/>
  <c r="T403" i="15"/>
  <c r="S403" i="15"/>
  <c r="U403" i="15" s="1"/>
  <c r="P403" i="15"/>
  <c r="O403" i="15"/>
  <c r="U402" i="15"/>
  <c r="T402" i="15"/>
  <c r="S402" i="15"/>
  <c r="P402" i="15"/>
  <c r="O402" i="15"/>
  <c r="T401" i="15"/>
  <c r="S401" i="15"/>
  <c r="U401" i="15" s="1"/>
  <c r="P401" i="15"/>
  <c r="O401" i="15"/>
  <c r="T400" i="15"/>
  <c r="S400" i="15"/>
  <c r="U400" i="15" s="1"/>
  <c r="P400" i="15"/>
  <c r="O400" i="15"/>
  <c r="U399" i="15"/>
  <c r="T399" i="15"/>
  <c r="S399" i="15"/>
  <c r="P399" i="15"/>
  <c r="O399" i="15"/>
  <c r="U398" i="15"/>
  <c r="T398" i="15"/>
  <c r="S398" i="15"/>
  <c r="P398" i="15"/>
  <c r="O398" i="15"/>
  <c r="U397" i="15"/>
  <c r="T397" i="15"/>
  <c r="S397" i="15"/>
  <c r="P397" i="15"/>
  <c r="O397" i="15"/>
  <c r="T396" i="15"/>
  <c r="S396" i="15"/>
  <c r="U396" i="15" s="1"/>
  <c r="P396" i="15"/>
  <c r="O396" i="15"/>
  <c r="T395" i="15"/>
  <c r="S395" i="15"/>
  <c r="U395" i="15" s="1"/>
  <c r="P395" i="15"/>
  <c r="O395" i="15"/>
  <c r="T394" i="15"/>
  <c r="S394" i="15"/>
  <c r="U394" i="15" s="1"/>
  <c r="P394" i="15"/>
  <c r="O394" i="15"/>
  <c r="U393" i="15"/>
  <c r="T393" i="15"/>
  <c r="S393" i="15"/>
  <c r="P393" i="15"/>
  <c r="O393" i="15"/>
  <c r="U392" i="15"/>
  <c r="T392" i="15"/>
  <c r="S392" i="15"/>
  <c r="P392" i="15"/>
  <c r="O392" i="15"/>
  <c r="T391" i="15"/>
  <c r="S391" i="15"/>
  <c r="U391" i="15" s="1"/>
  <c r="P391" i="15"/>
  <c r="O391" i="15"/>
  <c r="U390" i="15"/>
  <c r="T390" i="15"/>
  <c r="S390" i="15"/>
  <c r="P390" i="15"/>
  <c r="O390" i="15"/>
  <c r="T389" i="15"/>
  <c r="S389" i="15"/>
  <c r="U389" i="15" s="1"/>
  <c r="P389" i="15"/>
  <c r="O389" i="15"/>
  <c r="T388" i="15"/>
  <c r="S388" i="15"/>
  <c r="U388" i="15" s="1"/>
  <c r="P388" i="15"/>
  <c r="O388" i="15"/>
  <c r="U387" i="15"/>
  <c r="T387" i="15"/>
  <c r="S387" i="15"/>
  <c r="P387" i="15"/>
  <c r="O387" i="15"/>
  <c r="U386" i="15"/>
  <c r="T386" i="15"/>
  <c r="S386" i="15"/>
  <c r="P386" i="15"/>
  <c r="O386" i="15"/>
  <c r="T385" i="15"/>
  <c r="S385" i="15"/>
  <c r="U385" i="15" s="1"/>
  <c r="P385" i="15"/>
  <c r="O385" i="15"/>
  <c r="T384" i="15"/>
  <c r="S384" i="15"/>
  <c r="U384" i="15" s="1"/>
  <c r="P384" i="15"/>
  <c r="O384" i="15"/>
  <c r="T383" i="15"/>
  <c r="S383" i="15"/>
  <c r="U383" i="15" s="1"/>
  <c r="P383" i="15"/>
  <c r="O383" i="15"/>
  <c r="T382" i="15"/>
  <c r="S382" i="15"/>
  <c r="U382" i="15" s="1"/>
  <c r="P382" i="15"/>
  <c r="O382" i="15"/>
  <c r="U381" i="15"/>
  <c r="T381" i="15"/>
  <c r="S381" i="15"/>
  <c r="P381" i="15"/>
  <c r="O381" i="15"/>
  <c r="U380" i="15"/>
  <c r="T380" i="15"/>
  <c r="S380" i="15"/>
  <c r="P380" i="15"/>
  <c r="O380" i="15"/>
  <c r="T379" i="15"/>
  <c r="S379" i="15"/>
  <c r="U379" i="15" s="1"/>
  <c r="P379" i="15"/>
  <c r="O379" i="15"/>
  <c r="U378" i="15"/>
  <c r="T378" i="15"/>
  <c r="S378" i="15"/>
  <c r="P378" i="15"/>
  <c r="O378" i="15"/>
  <c r="T377" i="15"/>
  <c r="S377" i="15"/>
  <c r="U377" i="15" s="1"/>
  <c r="P377" i="15"/>
  <c r="O377" i="15"/>
  <c r="T376" i="15"/>
  <c r="S376" i="15"/>
  <c r="U376" i="15" s="1"/>
  <c r="P376" i="15"/>
  <c r="O376" i="15"/>
  <c r="U375" i="15"/>
  <c r="T375" i="15"/>
  <c r="S375" i="15"/>
  <c r="P375" i="15"/>
  <c r="O375" i="15"/>
  <c r="U374" i="15"/>
  <c r="T374" i="15"/>
  <c r="S374" i="15"/>
  <c r="P374" i="15"/>
  <c r="O374" i="15"/>
  <c r="U373" i="15"/>
  <c r="T373" i="15"/>
  <c r="S373" i="15"/>
  <c r="P373" i="15"/>
  <c r="O373" i="15"/>
  <c r="T372" i="15"/>
  <c r="S372" i="15"/>
  <c r="U372" i="15" s="1"/>
  <c r="P372" i="15"/>
  <c r="O372" i="15"/>
  <c r="T371" i="15"/>
  <c r="S371" i="15"/>
  <c r="U371" i="15" s="1"/>
  <c r="P371" i="15"/>
  <c r="O371" i="15"/>
  <c r="T370" i="15"/>
  <c r="S370" i="15"/>
  <c r="U370" i="15" s="1"/>
  <c r="P370" i="15"/>
  <c r="O370" i="15"/>
  <c r="U369" i="15"/>
  <c r="T369" i="15"/>
  <c r="S369" i="15"/>
  <c r="P369" i="15"/>
  <c r="O369" i="15"/>
  <c r="U368" i="15"/>
  <c r="T368" i="15"/>
  <c r="S368" i="15"/>
  <c r="P368" i="15"/>
  <c r="O368" i="15"/>
  <c r="T367" i="15"/>
  <c r="S367" i="15"/>
  <c r="U367" i="15" s="1"/>
  <c r="P367" i="15"/>
  <c r="O367" i="15"/>
  <c r="U366" i="15"/>
  <c r="T366" i="15"/>
  <c r="S366" i="15"/>
  <c r="P366" i="15"/>
  <c r="O366" i="15"/>
  <c r="T365" i="15"/>
  <c r="S365" i="15"/>
  <c r="U365" i="15" s="1"/>
  <c r="P365" i="15"/>
  <c r="O365" i="15"/>
  <c r="T364" i="15"/>
  <c r="S364" i="15"/>
  <c r="U364" i="15" s="1"/>
  <c r="P364" i="15"/>
  <c r="O364" i="15"/>
  <c r="U363" i="15"/>
  <c r="T363" i="15"/>
  <c r="S363" i="15"/>
  <c r="P363" i="15"/>
  <c r="O363" i="15"/>
  <c r="U362" i="15"/>
  <c r="T362" i="15"/>
  <c r="S362" i="15"/>
  <c r="P362" i="15"/>
  <c r="O362" i="15"/>
  <c r="T361" i="15"/>
  <c r="S361" i="15"/>
  <c r="U361" i="15" s="1"/>
  <c r="P361" i="15"/>
  <c r="O361" i="15"/>
  <c r="T360" i="15"/>
  <c r="S360" i="15"/>
  <c r="U360" i="15" s="1"/>
  <c r="P360" i="15"/>
  <c r="O360" i="15"/>
  <c r="T359" i="15"/>
  <c r="S359" i="15"/>
  <c r="U359" i="15" s="1"/>
  <c r="P359" i="15"/>
  <c r="O359" i="15"/>
  <c r="T358" i="15"/>
  <c r="S358" i="15"/>
  <c r="U358" i="15" s="1"/>
  <c r="P358" i="15"/>
  <c r="O358" i="15"/>
  <c r="U357" i="15"/>
  <c r="T357" i="15"/>
  <c r="S357" i="15"/>
  <c r="P357" i="15"/>
  <c r="O357" i="15"/>
  <c r="U356" i="15"/>
  <c r="T356" i="15"/>
  <c r="S356" i="15"/>
  <c r="P356" i="15"/>
  <c r="O356" i="15"/>
  <c r="T355" i="15"/>
  <c r="S355" i="15"/>
  <c r="U355" i="15" s="1"/>
  <c r="P355" i="15"/>
  <c r="O355" i="15"/>
  <c r="U354" i="15"/>
  <c r="T354" i="15"/>
  <c r="S354" i="15"/>
  <c r="P354" i="15"/>
  <c r="O354" i="15"/>
  <c r="T353" i="15"/>
  <c r="S353" i="15"/>
  <c r="U353" i="15" s="1"/>
  <c r="P353" i="15"/>
  <c r="O353" i="15"/>
  <c r="T352" i="15"/>
  <c r="S352" i="15"/>
  <c r="U352" i="15" s="1"/>
  <c r="P352" i="15"/>
  <c r="O352" i="15"/>
  <c r="U351" i="15"/>
  <c r="T351" i="15"/>
  <c r="S351" i="15"/>
  <c r="P351" i="15"/>
  <c r="O351" i="15"/>
  <c r="U350" i="15"/>
  <c r="T350" i="15"/>
  <c r="S350" i="15"/>
  <c r="P350" i="15"/>
  <c r="O350" i="15"/>
  <c r="U349" i="15"/>
  <c r="T349" i="15"/>
  <c r="S349" i="15"/>
  <c r="P349" i="15"/>
  <c r="O349" i="15"/>
  <c r="T348" i="15"/>
  <c r="S348" i="15"/>
  <c r="U348" i="15" s="1"/>
  <c r="P348" i="15"/>
  <c r="O348" i="15"/>
  <c r="T347" i="15"/>
  <c r="S347" i="15"/>
  <c r="U347" i="15" s="1"/>
  <c r="P347" i="15"/>
  <c r="O347" i="15"/>
  <c r="T346" i="15"/>
  <c r="S346" i="15"/>
  <c r="U346" i="15" s="1"/>
  <c r="P346" i="15"/>
  <c r="O346" i="15"/>
  <c r="T345" i="15"/>
  <c r="S345" i="15"/>
  <c r="U345" i="15" s="1"/>
  <c r="P345" i="15"/>
  <c r="O345" i="15"/>
  <c r="U344" i="15"/>
  <c r="T344" i="15"/>
  <c r="S344" i="15"/>
  <c r="P344" i="15"/>
  <c r="O344" i="15"/>
  <c r="T343" i="15"/>
  <c r="S343" i="15"/>
  <c r="U343" i="15" s="1"/>
  <c r="P343" i="15"/>
  <c r="O343" i="15"/>
  <c r="U342" i="15"/>
  <c r="T342" i="15"/>
  <c r="S342" i="15"/>
  <c r="P342" i="15"/>
  <c r="O342" i="15"/>
  <c r="T341" i="15"/>
  <c r="S341" i="15"/>
  <c r="U341" i="15" s="1"/>
  <c r="P341" i="15"/>
  <c r="O341" i="15"/>
  <c r="T340" i="15"/>
  <c r="S340" i="15"/>
  <c r="U340" i="15" s="1"/>
  <c r="P340" i="15"/>
  <c r="O340" i="15"/>
  <c r="U339" i="15"/>
  <c r="T339" i="15"/>
  <c r="S339" i="15"/>
  <c r="P339" i="15"/>
  <c r="O339" i="15"/>
  <c r="U338" i="15"/>
  <c r="T338" i="15"/>
  <c r="S338" i="15"/>
  <c r="P338" i="15"/>
  <c r="O338" i="15"/>
  <c r="T337" i="15"/>
  <c r="S337" i="15"/>
  <c r="U337" i="15" s="1"/>
  <c r="P337" i="15"/>
  <c r="O337" i="15"/>
  <c r="U336" i="15"/>
  <c r="T336" i="15"/>
  <c r="S336" i="15"/>
  <c r="P336" i="15"/>
  <c r="O336" i="15"/>
  <c r="T335" i="15"/>
  <c r="S335" i="15"/>
  <c r="U335" i="15" s="1"/>
  <c r="P335" i="15"/>
  <c r="O335" i="15"/>
  <c r="T334" i="15"/>
  <c r="S334" i="15"/>
  <c r="U334" i="15" s="1"/>
  <c r="P334" i="15"/>
  <c r="O334" i="15"/>
  <c r="U333" i="15"/>
  <c r="T333" i="15"/>
  <c r="S333" i="15"/>
  <c r="P333" i="15"/>
  <c r="O333" i="15"/>
  <c r="U332" i="15"/>
  <c r="T332" i="15"/>
  <c r="S332" i="15"/>
  <c r="P332" i="15"/>
  <c r="O332" i="15"/>
  <c r="U331" i="15"/>
  <c r="T331" i="15"/>
  <c r="S331" i="15"/>
  <c r="P331" i="15"/>
  <c r="O331" i="15"/>
  <c r="T330" i="15"/>
  <c r="S330" i="15"/>
  <c r="U330" i="15" s="1"/>
  <c r="P330" i="15"/>
  <c r="O330" i="15"/>
  <c r="T329" i="15"/>
  <c r="S329" i="15"/>
  <c r="U329" i="15" s="1"/>
  <c r="P329" i="15"/>
  <c r="O329" i="15"/>
  <c r="T328" i="15"/>
  <c r="S328" i="15"/>
  <c r="U328" i="15" s="1"/>
  <c r="P328" i="15"/>
  <c r="O328" i="15"/>
  <c r="U327" i="15"/>
  <c r="T327" i="15"/>
  <c r="S327" i="15"/>
  <c r="P327" i="15"/>
  <c r="O327" i="15"/>
  <c r="U326" i="15"/>
  <c r="T326" i="15"/>
  <c r="S326" i="15"/>
  <c r="P326" i="15"/>
  <c r="O326" i="15"/>
  <c r="T325" i="15"/>
  <c r="S325" i="15"/>
  <c r="U325" i="15" s="1"/>
  <c r="P325" i="15"/>
  <c r="O325" i="15"/>
  <c r="T324" i="15"/>
  <c r="S324" i="15"/>
  <c r="U324" i="15" s="1"/>
  <c r="P324" i="15"/>
  <c r="O324" i="15"/>
  <c r="U323" i="15"/>
  <c r="T323" i="15"/>
  <c r="S323" i="15"/>
  <c r="P323" i="15"/>
  <c r="O323" i="15"/>
  <c r="T322" i="15"/>
  <c r="S322" i="15"/>
  <c r="U322" i="15" s="1"/>
  <c r="P322" i="15"/>
  <c r="O322" i="15"/>
  <c r="U321" i="15"/>
  <c r="T321" i="15"/>
  <c r="S321" i="15"/>
  <c r="P321" i="15"/>
  <c r="O321" i="15"/>
  <c r="U320" i="15"/>
  <c r="T320" i="15"/>
  <c r="S320" i="15"/>
  <c r="P320" i="15"/>
  <c r="O320" i="15"/>
  <c r="T319" i="15"/>
  <c r="S319" i="15"/>
  <c r="U319" i="15" s="1"/>
  <c r="P319" i="15"/>
  <c r="O319" i="15"/>
  <c r="U318" i="15"/>
  <c r="T318" i="15"/>
  <c r="S318" i="15"/>
  <c r="P318" i="15"/>
  <c r="O318" i="15"/>
  <c r="T317" i="15"/>
  <c r="S317" i="15"/>
  <c r="U317" i="15" s="1"/>
  <c r="P317" i="15"/>
  <c r="O317" i="15"/>
  <c r="T316" i="15"/>
  <c r="S316" i="15"/>
  <c r="U316" i="15" s="1"/>
  <c r="P316" i="15"/>
  <c r="O316" i="15"/>
  <c r="U315" i="15"/>
  <c r="T315" i="15"/>
  <c r="S315" i="15"/>
  <c r="P315" i="15"/>
  <c r="O315" i="15"/>
  <c r="U314" i="15"/>
  <c r="T314" i="15"/>
  <c r="S314" i="15"/>
  <c r="P314" i="15"/>
  <c r="O314" i="15"/>
  <c r="U313" i="15"/>
  <c r="T313" i="15"/>
  <c r="S313" i="15"/>
  <c r="P313" i="15"/>
  <c r="O313" i="15"/>
  <c r="T312" i="15"/>
  <c r="S312" i="15"/>
  <c r="U312" i="15" s="1"/>
  <c r="P312" i="15"/>
  <c r="O312" i="15"/>
  <c r="U311" i="15"/>
  <c r="T311" i="15"/>
  <c r="S311" i="15"/>
  <c r="P311" i="15"/>
  <c r="O311" i="15"/>
  <c r="T310" i="15"/>
  <c r="S310" i="15"/>
  <c r="U310" i="15" s="1"/>
  <c r="P310" i="15"/>
  <c r="O310" i="15"/>
  <c r="U309" i="15"/>
  <c r="T309" i="15"/>
  <c r="S309" i="15"/>
  <c r="P309" i="15"/>
  <c r="O309" i="15"/>
  <c r="U308" i="15"/>
  <c r="T308" i="15"/>
  <c r="S308" i="15"/>
  <c r="P308" i="15"/>
  <c r="O308" i="15"/>
  <c r="T307" i="15"/>
  <c r="S307" i="15"/>
  <c r="U307" i="15" s="1"/>
  <c r="P307" i="15"/>
  <c r="O307" i="15"/>
  <c r="U306" i="15"/>
  <c r="T306" i="15"/>
  <c r="S306" i="15"/>
  <c r="P306" i="15"/>
  <c r="O306" i="15"/>
  <c r="T305" i="15"/>
  <c r="S305" i="15"/>
  <c r="U305" i="15" s="1"/>
  <c r="P305" i="15"/>
  <c r="O305" i="15"/>
  <c r="T304" i="15"/>
  <c r="S304" i="15"/>
  <c r="U304" i="15" s="1"/>
  <c r="P304" i="15"/>
  <c r="O304" i="15"/>
  <c r="U303" i="15"/>
  <c r="T303" i="15"/>
  <c r="S303" i="15"/>
  <c r="P303" i="15"/>
  <c r="O303" i="15"/>
  <c r="U302" i="15"/>
  <c r="T302" i="15"/>
  <c r="S302" i="15"/>
  <c r="P302" i="15"/>
  <c r="O302" i="15"/>
  <c r="T301" i="15"/>
  <c r="S301" i="15"/>
  <c r="U301" i="15" s="1"/>
  <c r="P301" i="15"/>
  <c r="O301" i="15"/>
  <c r="U300" i="15"/>
  <c r="T300" i="15"/>
  <c r="S300" i="15"/>
  <c r="P300" i="15"/>
  <c r="O300" i="15"/>
  <c r="U299" i="15"/>
  <c r="T299" i="15"/>
  <c r="S299" i="15"/>
  <c r="P299" i="15"/>
  <c r="O299" i="15"/>
  <c r="T298" i="15"/>
  <c r="S298" i="15"/>
  <c r="U298" i="15" s="1"/>
  <c r="P298" i="15"/>
  <c r="O298" i="15"/>
  <c r="T297" i="15"/>
  <c r="S297" i="15"/>
  <c r="U297" i="15" s="1"/>
  <c r="P297" i="15"/>
  <c r="O297" i="15"/>
  <c r="U296" i="15"/>
  <c r="T296" i="15"/>
  <c r="S296" i="15"/>
  <c r="P296" i="15"/>
  <c r="O296" i="15"/>
  <c r="U295" i="15"/>
  <c r="T295" i="15"/>
  <c r="S295" i="15"/>
  <c r="P295" i="15"/>
  <c r="O295" i="15"/>
  <c r="U294" i="15"/>
  <c r="T294" i="15"/>
  <c r="S294" i="15"/>
  <c r="P294" i="15"/>
  <c r="O294" i="15"/>
  <c r="T293" i="15"/>
  <c r="S293" i="15"/>
  <c r="U293" i="15" s="1"/>
  <c r="P293" i="15"/>
  <c r="O293" i="15"/>
  <c r="T292" i="15"/>
  <c r="S292" i="15"/>
  <c r="U292" i="15" s="1"/>
  <c r="P292" i="15"/>
  <c r="O292" i="15"/>
  <c r="U291" i="15"/>
  <c r="T291" i="15"/>
  <c r="S291" i="15"/>
  <c r="P291" i="15"/>
  <c r="O291" i="15"/>
  <c r="U290" i="15"/>
  <c r="T290" i="15"/>
  <c r="S290" i="15"/>
  <c r="P290" i="15"/>
  <c r="O290" i="15"/>
  <c r="T289" i="15"/>
  <c r="S289" i="15"/>
  <c r="U289" i="15" s="1"/>
  <c r="P289" i="15"/>
  <c r="O289" i="15"/>
  <c r="U288" i="15"/>
  <c r="T288" i="15"/>
  <c r="S288" i="15"/>
  <c r="P288" i="15"/>
  <c r="O288" i="15"/>
  <c r="T287" i="15"/>
  <c r="S287" i="15"/>
  <c r="U287" i="15" s="1"/>
  <c r="P287" i="15"/>
  <c r="O287" i="15"/>
  <c r="T286" i="15"/>
  <c r="S286" i="15"/>
  <c r="U286" i="15" s="1"/>
  <c r="P286" i="15"/>
  <c r="O286" i="15"/>
  <c r="U285" i="15"/>
  <c r="T285" i="15"/>
  <c r="S285" i="15"/>
  <c r="P285" i="15"/>
  <c r="O285" i="15"/>
  <c r="U284" i="15"/>
  <c r="T284" i="15"/>
  <c r="S284" i="15"/>
  <c r="P284" i="15"/>
  <c r="O284" i="15"/>
  <c r="U283" i="15"/>
  <c r="T283" i="15"/>
  <c r="S283" i="15"/>
  <c r="P283" i="15"/>
  <c r="O283" i="15"/>
  <c r="T282" i="15"/>
  <c r="S282" i="15"/>
  <c r="U282" i="15" s="1"/>
  <c r="P282" i="15"/>
  <c r="O282" i="15"/>
  <c r="T281" i="15"/>
  <c r="S281" i="15"/>
  <c r="U281" i="15" s="1"/>
  <c r="P281" i="15"/>
  <c r="O281" i="15"/>
  <c r="T280" i="15"/>
  <c r="S280" i="15"/>
  <c r="U280" i="15" s="1"/>
  <c r="P280" i="15"/>
  <c r="O280" i="15"/>
  <c r="U279" i="15"/>
  <c r="T279" i="15"/>
  <c r="S279" i="15"/>
  <c r="P279" i="15"/>
  <c r="O279" i="15"/>
  <c r="U278" i="15"/>
  <c r="T278" i="15"/>
  <c r="S278" i="15"/>
  <c r="P278" i="15"/>
  <c r="O278" i="15"/>
  <c r="T277" i="15"/>
  <c r="S277" i="15"/>
  <c r="U277" i="15" s="1"/>
  <c r="P277" i="15"/>
  <c r="O277" i="15"/>
  <c r="T276" i="15"/>
  <c r="S276" i="15"/>
  <c r="U276" i="15" s="1"/>
  <c r="P276" i="15"/>
  <c r="O276" i="15"/>
  <c r="U275" i="15"/>
  <c r="T275" i="15"/>
  <c r="S275" i="15"/>
  <c r="P275" i="15"/>
  <c r="O275" i="15"/>
  <c r="T274" i="15"/>
  <c r="S274" i="15"/>
  <c r="U274" i="15" s="1"/>
  <c r="P274" i="15"/>
  <c r="O274" i="15"/>
  <c r="U273" i="15"/>
  <c r="T273" i="15"/>
  <c r="S273" i="15"/>
  <c r="P273" i="15"/>
  <c r="O273" i="15"/>
  <c r="U272" i="15"/>
  <c r="T272" i="15"/>
  <c r="S272" i="15"/>
  <c r="P272" i="15"/>
  <c r="O272" i="15"/>
  <c r="T271" i="15"/>
  <c r="S271" i="15"/>
  <c r="U271" i="15" s="1"/>
  <c r="P271" i="15"/>
  <c r="O271" i="15"/>
  <c r="U270" i="15"/>
  <c r="T270" i="15"/>
  <c r="S270" i="15"/>
  <c r="P270" i="15"/>
  <c r="O270" i="15"/>
  <c r="T269" i="15"/>
  <c r="S269" i="15"/>
  <c r="U269" i="15" s="1"/>
  <c r="P269" i="15"/>
  <c r="O269" i="15"/>
  <c r="U268" i="15"/>
  <c r="T268" i="15"/>
  <c r="S268" i="15"/>
  <c r="P268" i="15"/>
  <c r="O268" i="15"/>
  <c r="U267" i="15"/>
  <c r="T267" i="15"/>
  <c r="S267" i="15"/>
  <c r="P267" i="15"/>
  <c r="O267" i="15"/>
  <c r="T266" i="15"/>
  <c r="S266" i="15"/>
  <c r="U266" i="15" s="1"/>
  <c r="P266" i="15"/>
  <c r="O266" i="15"/>
  <c r="U265" i="15"/>
  <c r="T265" i="15"/>
  <c r="S265" i="15"/>
  <c r="P265" i="15"/>
  <c r="O265" i="15"/>
  <c r="T264" i="15"/>
  <c r="S264" i="15"/>
  <c r="U264" i="15" s="1"/>
  <c r="P264" i="15"/>
  <c r="O264" i="15"/>
  <c r="U263" i="15"/>
  <c r="T263" i="15"/>
  <c r="S263" i="15"/>
  <c r="P263" i="15"/>
  <c r="O263" i="15"/>
  <c r="T262" i="15"/>
  <c r="S262" i="15"/>
  <c r="U262" i="15" s="1"/>
  <c r="P262" i="15"/>
  <c r="O262" i="15"/>
  <c r="T261" i="15"/>
  <c r="S261" i="15"/>
  <c r="U261" i="15" s="1"/>
  <c r="P261" i="15"/>
  <c r="O261" i="15"/>
  <c r="U260" i="15"/>
  <c r="T260" i="15"/>
  <c r="S260" i="15"/>
  <c r="P260" i="15"/>
  <c r="O260" i="15"/>
  <c r="T259" i="15"/>
  <c r="S259" i="15"/>
  <c r="U259" i="15" s="1"/>
  <c r="P259" i="15"/>
  <c r="O259" i="15"/>
  <c r="U258" i="15"/>
  <c r="T258" i="15"/>
  <c r="S258" i="15"/>
  <c r="P258" i="15"/>
  <c r="O258" i="15"/>
  <c r="T257" i="15"/>
  <c r="S257" i="15"/>
  <c r="U257" i="15" s="1"/>
  <c r="P257" i="15"/>
  <c r="O257" i="15"/>
  <c r="T256" i="15"/>
  <c r="S256" i="15"/>
  <c r="U256" i="15" s="1"/>
  <c r="P256" i="15"/>
  <c r="O256" i="15"/>
  <c r="U255" i="15"/>
  <c r="T255" i="15"/>
  <c r="S255" i="15"/>
  <c r="P255" i="15"/>
  <c r="O255" i="15"/>
  <c r="T254" i="15"/>
  <c r="S254" i="15"/>
  <c r="U254" i="15" s="1"/>
  <c r="P254" i="15"/>
  <c r="O254" i="15"/>
  <c r="U253" i="15"/>
  <c r="T253" i="15"/>
  <c r="S253" i="15"/>
  <c r="P253" i="15"/>
  <c r="O253" i="15"/>
  <c r="T252" i="15"/>
  <c r="S252" i="15"/>
  <c r="U252" i="15" s="1"/>
  <c r="P252" i="15"/>
  <c r="O252" i="15"/>
  <c r="T251" i="15"/>
  <c r="S251" i="15"/>
  <c r="U251" i="15" s="1"/>
  <c r="P251" i="15"/>
  <c r="O251" i="15"/>
  <c r="T250" i="15"/>
  <c r="S250" i="15"/>
  <c r="U250" i="15" s="1"/>
  <c r="P250" i="15"/>
  <c r="O250" i="15"/>
  <c r="T249" i="15"/>
  <c r="S249" i="15"/>
  <c r="U249" i="15" s="1"/>
  <c r="P249" i="15"/>
  <c r="O249" i="15"/>
  <c r="U248" i="15"/>
  <c r="T248" i="15"/>
  <c r="S248" i="15"/>
  <c r="P248" i="15"/>
  <c r="O248" i="15"/>
  <c r="T247" i="15"/>
  <c r="S247" i="15"/>
  <c r="U247" i="15" s="1"/>
  <c r="P247" i="15"/>
  <c r="O247" i="15"/>
  <c r="T246" i="15"/>
  <c r="S246" i="15"/>
  <c r="U246" i="15" s="1"/>
  <c r="P246" i="15"/>
  <c r="O246" i="15"/>
  <c r="T245" i="15"/>
  <c r="S245" i="15"/>
  <c r="U245" i="15" s="1"/>
  <c r="P245" i="15"/>
  <c r="O245" i="15"/>
  <c r="T244" i="15"/>
  <c r="S244" i="15"/>
  <c r="U244" i="15" s="1"/>
  <c r="P244" i="15"/>
  <c r="O244" i="15"/>
  <c r="U243" i="15"/>
  <c r="T243" i="15"/>
  <c r="S243" i="15"/>
  <c r="P243" i="15"/>
  <c r="O243" i="15"/>
  <c r="T242" i="15"/>
  <c r="S242" i="15"/>
  <c r="U242" i="15" s="1"/>
  <c r="P242" i="15"/>
  <c r="O242" i="15"/>
  <c r="T241" i="15"/>
  <c r="S241" i="15"/>
  <c r="U241" i="15" s="1"/>
  <c r="P241" i="15"/>
  <c r="O241" i="15"/>
  <c r="U240" i="15"/>
  <c r="T240" i="15"/>
  <c r="S240" i="15"/>
  <c r="P240" i="15"/>
  <c r="O240" i="15"/>
  <c r="U239" i="15"/>
  <c r="T239" i="15"/>
  <c r="S239" i="15"/>
  <c r="P239" i="15"/>
  <c r="O239" i="15"/>
  <c r="T238" i="15"/>
  <c r="S238" i="15"/>
  <c r="U238" i="15" s="1"/>
  <c r="P238" i="15"/>
  <c r="O238" i="15"/>
  <c r="T237" i="15"/>
  <c r="S237" i="15"/>
  <c r="U237" i="15" s="1"/>
  <c r="P237" i="15"/>
  <c r="O237" i="15"/>
  <c r="U236" i="15"/>
  <c r="T236" i="15"/>
  <c r="S236" i="15"/>
  <c r="P236" i="15"/>
  <c r="O236" i="15"/>
  <c r="U235" i="15"/>
  <c r="T235" i="15"/>
  <c r="S235" i="15"/>
  <c r="P235" i="15"/>
  <c r="O235" i="15"/>
  <c r="U234" i="15"/>
  <c r="T234" i="15"/>
  <c r="S234" i="15"/>
  <c r="P234" i="15"/>
  <c r="O234" i="15"/>
  <c r="T233" i="15"/>
  <c r="S233" i="15"/>
  <c r="U233" i="15" s="1"/>
  <c r="P233" i="15"/>
  <c r="O233" i="15"/>
  <c r="T232" i="15"/>
  <c r="S232" i="15"/>
  <c r="U232" i="15" s="1"/>
  <c r="P232" i="15"/>
  <c r="O232" i="15"/>
  <c r="U231" i="15"/>
  <c r="T231" i="15"/>
  <c r="S231" i="15"/>
  <c r="P231" i="15"/>
  <c r="O231" i="15"/>
  <c r="U230" i="15"/>
  <c r="T230" i="15"/>
  <c r="S230" i="15"/>
  <c r="P230" i="15"/>
  <c r="O230" i="15"/>
  <c r="U229" i="15"/>
  <c r="T229" i="15"/>
  <c r="S229" i="15"/>
  <c r="P229" i="15"/>
  <c r="O229" i="15"/>
  <c r="U228" i="15"/>
  <c r="T228" i="15"/>
  <c r="S228" i="15"/>
  <c r="P228" i="15"/>
  <c r="O228" i="15"/>
  <c r="T227" i="15"/>
  <c r="S227" i="15"/>
  <c r="U227" i="15" s="1"/>
  <c r="P227" i="15"/>
  <c r="O227" i="15"/>
  <c r="T226" i="15"/>
  <c r="S226" i="15"/>
  <c r="U226" i="15" s="1"/>
  <c r="P226" i="15"/>
  <c r="O226" i="15"/>
  <c r="U225" i="15"/>
  <c r="T225" i="15"/>
  <c r="S225" i="15"/>
  <c r="P225" i="15"/>
  <c r="O225" i="15"/>
  <c r="U224" i="15"/>
  <c r="T224" i="15"/>
  <c r="S224" i="15"/>
  <c r="P224" i="15"/>
  <c r="O224" i="15"/>
  <c r="U223" i="15"/>
  <c r="T223" i="15"/>
  <c r="S223" i="15"/>
  <c r="P223" i="15"/>
  <c r="O223" i="15"/>
  <c r="T222" i="15"/>
  <c r="S222" i="15"/>
  <c r="U222" i="15" s="1"/>
  <c r="P222" i="15"/>
  <c r="O222" i="15"/>
  <c r="T221" i="15"/>
  <c r="S221" i="15"/>
  <c r="U221" i="15" s="1"/>
  <c r="P221" i="15"/>
  <c r="O221" i="15"/>
  <c r="U220" i="15"/>
  <c r="T220" i="15"/>
  <c r="S220" i="15"/>
  <c r="P220" i="15"/>
  <c r="O220" i="15"/>
  <c r="U219" i="15"/>
  <c r="T219" i="15"/>
  <c r="S219" i="15"/>
  <c r="P219" i="15"/>
  <c r="O219" i="15"/>
  <c r="U218" i="15"/>
  <c r="T218" i="15"/>
  <c r="S218" i="15"/>
  <c r="P218" i="15"/>
  <c r="O218" i="15"/>
  <c r="T217" i="15"/>
  <c r="S217" i="15"/>
  <c r="U217" i="15" s="1"/>
  <c r="P217" i="15"/>
  <c r="O217" i="15"/>
  <c r="U216" i="15"/>
  <c r="T216" i="15"/>
  <c r="S216" i="15"/>
  <c r="P216" i="15"/>
  <c r="O216" i="15"/>
  <c r="T215" i="15"/>
  <c r="S215" i="15"/>
  <c r="U215" i="15" s="1"/>
  <c r="P215" i="15"/>
  <c r="O215" i="15"/>
  <c r="T214" i="15"/>
  <c r="S214" i="15"/>
  <c r="U214" i="15" s="1"/>
  <c r="P214" i="15"/>
  <c r="O214" i="15"/>
  <c r="U213" i="15"/>
  <c r="T213" i="15"/>
  <c r="S213" i="15"/>
  <c r="P213" i="15"/>
  <c r="O213" i="15"/>
  <c r="U212" i="15"/>
  <c r="T212" i="15"/>
  <c r="S212" i="15"/>
  <c r="P212" i="15"/>
  <c r="O212" i="15"/>
  <c r="U211" i="15"/>
  <c r="T211" i="15"/>
  <c r="S211" i="15"/>
  <c r="P211" i="15"/>
  <c r="O211" i="15"/>
  <c r="T210" i="15"/>
  <c r="S210" i="15"/>
  <c r="U210" i="15" s="1"/>
  <c r="P210" i="15"/>
  <c r="O210" i="15"/>
  <c r="T209" i="15"/>
  <c r="S209" i="15"/>
  <c r="U209" i="15" s="1"/>
  <c r="P209" i="15"/>
  <c r="O209" i="15"/>
  <c r="U208" i="15"/>
  <c r="T208" i="15"/>
  <c r="S208" i="15"/>
  <c r="P208" i="15"/>
  <c r="O208" i="15"/>
  <c r="U207" i="15"/>
  <c r="T207" i="15"/>
  <c r="S207" i="15"/>
  <c r="P207" i="15"/>
  <c r="O207" i="15"/>
  <c r="U206" i="15"/>
  <c r="T206" i="15"/>
  <c r="S206" i="15"/>
  <c r="P206" i="15"/>
  <c r="O206" i="15"/>
  <c r="T205" i="15"/>
  <c r="S205" i="15"/>
  <c r="U205" i="15" s="1"/>
  <c r="P205" i="15"/>
  <c r="O205" i="15"/>
  <c r="T204" i="15"/>
  <c r="S204" i="15"/>
  <c r="U204" i="15" s="1"/>
  <c r="P204" i="15"/>
  <c r="O204" i="15"/>
  <c r="U203" i="15"/>
  <c r="T203" i="15"/>
  <c r="S203" i="15"/>
  <c r="P203" i="15"/>
  <c r="O203" i="15"/>
  <c r="T202" i="15"/>
  <c r="S202" i="15"/>
  <c r="U202" i="15" s="1"/>
  <c r="P202" i="15"/>
  <c r="O202" i="15"/>
  <c r="U201" i="15"/>
  <c r="T201" i="15"/>
  <c r="S201" i="15"/>
  <c r="P201" i="15"/>
  <c r="O201" i="15"/>
  <c r="T200" i="15"/>
  <c r="S200" i="15"/>
  <c r="U200" i="15" s="1"/>
  <c r="P200" i="15"/>
  <c r="O200" i="15"/>
  <c r="T199" i="15"/>
  <c r="S199" i="15"/>
  <c r="U199" i="15" s="1"/>
  <c r="P199" i="15"/>
  <c r="O199" i="15"/>
  <c r="U198" i="15"/>
  <c r="T198" i="15"/>
  <c r="S198" i="15"/>
  <c r="P198" i="15"/>
  <c r="O198" i="15"/>
  <c r="U197" i="15"/>
  <c r="T197" i="15"/>
  <c r="S197" i="15"/>
  <c r="P197" i="15"/>
  <c r="O197" i="15"/>
  <c r="U196" i="15"/>
  <c r="T196" i="15"/>
  <c r="S196" i="15"/>
  <c r="P196" i="15"/>
  <c r="O196" i="15"/>
  <c r="T195" i="15"/>
  <c r="S195" i="15"/>
  <c r="U195" i="15" s="1"/>
  <c r="P195" i="15"/>
  <c r="O195" i="15"/>
  <c r="U194" i="15"/>
  <c r="T194" i="15"/>
  <c r="S194" i="15"/>
  <c r="P194" i="15"/>
  <c r="O194" i="15"/>
  <c r="T193" i="15"/>
  <c r="S193" i="15"/>
  <c r="U193" i="15" s="1"/>
  <c r="P193" i="15"/>
  <c r="O193" i="15"/>
  <c r="T192" i="15"/>
  <c r="S192" i="15"/>
  <c r="U192" i="15" s="1"/>
  <c r="P192" i="15"/>
  <c r="O192" i="15"/>
  <c r="U191" i="15"/>
  <c r="T191" i="15"/>
  <c r="S191" i="15"/>
  <c r="P191" i="15"/>
  <c r="O191" i="15"/>
  <c r="T190" i="15"/>
  <c r="S190" i="15"/>
  <c r="U190" i="15" s="1"/>
  <c r="P190" i="15"/>
  <c r="O190" i="15"/>
  <c r="U189" i="15"/>
  <c r="T189" i="15"/>
  <c r="S189" i="15"/>
  <c r="P189" i="15"/>
  <c r="O189" i="15"/>
  <c r="T188" i="15"/>
  <c r="S188" i="15"/>
  <c r="U188" i="15" s="1"/>
  <c r="P188" i="15"/>
  <c r="O188" i="15"/>
  <c r="T187" i="15"/>
  <c r="S187" i="15"/>
  <c r="U187" i="15" s="1"/>
  <c r="P187" i="15"/>
  <c r="O187" i="15"/>
  <c r="U186" i="15"/>
  <c r="T186" i="15"/>
  <c r="S186" i="15"/>
  <c r="P186" i="15"/>
  <c r="O186" i="15"/>
  <c r="U185" i="15"/>
  <c r="T185" i="15"/>
  <c r="S185" i="15"/>
  <c r="P185" i="15"/>
  <c r="O185" i="15"/>
  <c r="U184" i="15"/>
  <c r="T184" i="15"/>
  <c r="S184" i="15"/>
  <c r="P184" i="15"/>
  <c r="O184" i="15"/>
  <c r="T183" i="15"/>
  <c r="S183" i="15"/>
  <c r="U183" i="15" s="1"/>
  <c r="P183" i="15"/>
  <c r="O183" i="15"/>
  <c r="U182" i="15"/>
  <c r="T182" i="15"/>
  <c r="S182" i="15"/>
  <c r="P182" i="15"/>
  <c r="O182" i="15"/>
  <c r="T181" i="15"/>
  <c r="S181" i="15"/>
  <c r="U181" i="15" s="1"/>
  <c r="P181" i="15"/>
  <c r="O181" i="15"/>
  <c r="T180" i="15"/>
  <c r="S180" i="15"/>
  <c r="U180" i="15" s="1"/>
  <c r="P180" i="15"/>
  <c r="O180" i="15"/>
  <c r="U179" i="15"/>
  <c r="T179" i="15"/>
  <c r="S179" i="15"/>
  <c r="P179" i="15"/>
  <c r="O179" i="15"/>
  <c r="T178" i="15"/>
  <c r="S178" i="15"/>
  <c r="U178" i="15" s="1"/>
  <c r="P178" i="15"/>
  <c r="O178" i="15"/>
  <c r="U177" i="15"/>
  <c r="T177" i="15"/>
  <c r="S177" i="15"/>
  <c r="P177" i="15"/>
  <c r="O177" i="15"/>
  <c r="T176" i="15"/>
  <c r="S176" i="15"/>
  <c r="U176" i="15" s="1"/>
  <c r="P176" i="15"/>
  <c r="O176" i="15"/>
  <c r="T175" i="15"/>
  <c r="S175" i="15"/>
  <c r="U175" i="15" s="1"/>
  <c r="P175" i="15"/>
  <c r="O175" i="15"/>
  <c r="U174" i="15"/>
  <c r="T174" i="15"/>
  <c r="S174" i="15"/>
  <c r="P174" i="15"/>
  <c r="O174" i="15"/>
  <c r="U173" i="15"/>
  <c r="T173" i="15"/>
  <c r="S173" i="15"/>
  <c r="P173" i="15"/>
  <c r="O173" i="15"/>
  <c r="U172" i="15"/>
  <c r="T172" i="15"/>
  <c r="S172" i="15"/>
  <c r="P172" i="15"/>
  <c r="O172" i="15"/>
  <c r="T171" i="15"/>
  <c r="S171" i="15"/>
  <c r="U171" i="15" s="1"/>
  <c r="P171" i="15"/>
  <c r="O171" i="15"/>
  <c r="U170" i="15"/>
  <c r="T170" i="15"/>
  <c r="S170" i="15"/>
  <c r="P170" i="15"/>
  <c r="O170" i="15"/>
  <c r="T169" i="15"/>
  <c r="S169" i="15"/>
  <c r="U169" i="15" s="1"/>
  <c r="P169" i="15"/>
  <c r="O169" i="15"/>
  <c r="T168" i="15"/>
  <c r="S168" i="15"/>
  <c r="U168" i="15" s="1"/>
  <c r="P168" i="15"/>
  <c r="O168" i="15"/>
  <c r="U167" i="15"/>
  <c r="T167" i="15"/>
  <c r="S167" i="15"/>
  <c r="P167" i="15"/>
  <c r="O167" i="15"/>
  <c r="T166" i="15"/>
  <c r="S166" i="15"/>
  <c r="U166" i="15" s="1"/>
  <c r="P166" i="15"/>
  <c r="O166" i="15"/>
  <c r="U165" i="15"/>
  <c r="T165" i="15"/>
  <c r="S165" i="15"/>
  <c r="P165" i="15"/>
  <c r="O165" i="15"/>
  <c r="T164" i="15"/>
  <c r="S164" i="15"/>
  <c r="U164" i="15" s="1"/>
  <c r="P164" i="15"/>
  <c r="O164" i="15"/>
  <c r="T163" i="15"/>
  <c r="S163" i="15"/>
  <c r="U163" i="15" s="1"/>
  <c r="P163" i="15"/>
  <c r="O163" i="15"/>
  <c r="U162" i="15"/>
  <c r="T162" i="15"/>
  <c r="S162" i="15"/>
  <c r="P162" i="15"/>
  <c r="O162" i="15"/>
  <c r="U161" i="15"/>
  <c r="T161" i="15"/>
  <c r="S161" i="15"/>
  <c r="P161" i="15"/>
  <c r="O161" i="15"/>
  <c r="U160" i="15"/>
  <c r="T160" i="15"/>
  <c r="S160" i="15"/>
  <c r="P160" i="15"/>
  <c r="O160" i="15"/>
  <c r="T159" i="15"/>
  <c r="S159" i="15"/>
  <c r="U159" i="15" s="1"/>
  <c r="P159" i="15"/>
  <c r="O159" i="15"/>
  <c r="U158" i="15"/>
  <c r="T158" i="15"/>
  <c r="S158" i="15"/>
  <c r="P158" i="15"/>
  <c r="O158" i="15"/>
  <c r="T157" i="15"/>
  <c r="S157" i="15"/>
  <c r="U157" i="15" s="1"/>
  <c r="P157" i="15"/>
  <c r="O157" i="15"/>
  <c r="T156" i="15"/>
  <c r="S156" i="15"/>
  <c r="U156" i="15" s="1"/>
  <c r="P156" i="15"/>
  <c r="O156" i="15"/>
  <c r="U155" i="15"/>
  <c r="T155" i="15"/>
  <c r="S155" i="15"/>
  <c r="P155" i="15"/>
  <c r="O155" i="15"/>
  <c r="T154" i="15"/>
  <c r="S154" i="15"/>
  <c r="U154" i="15" s="1"/>
  <c r="P154" i="15"/>
  <c r="O154" i="15"/>
  <c r="U153" i="15"/>
  <c r="T153" i="15"/>
  <c r="S153" i="15"/>
  <c r="P153" i="15"/>
  <c r="O153" i="15"/>
  <c r="T152" i="15"/>
  <c r="S152" i="15"/>
  <c r="U152" i="15" s="1"/>
  <c r="P152" i="15"/>
  <c r="O152" i="15"/>
  <c r="T151" i="15"/>
  <c r="S151" i="15"/>
  <c r="U151" i="15" s="1"/>
  <c r="P151" i="15"/>
  <c r="O151" i="15"/>
  <c r="U150" i="15"/>
  <c r="T150" i="15"/>
  <c r="S150" i="15"/>
  <c r="P150" i="15"/>
  <c r="O150" i="15"/>
  <c r="U149" i="15"/>
  <c r="T149" i="15"/>
  <c r="S149" i="15"/>
  <c r="P149" i="15"/>
  <c r="O149" i="15"/>
  <c r="U148" i="15"/>
  <c r="T148" i="15"/>
  <c r="S148" i="15"/>
  <c r="P148" i="15"/>
  <c r="O148" i="15"/>
  <c r="T147" i="15"/>
  <c r="S147" i="15"/>
  <c r="U147" i="15" s="1"/>
  <c r="P147" i="15"/>
  <c r="O147" i="15"/>
  <c r="U146" i="15"/>
  <c r="T146" i="15"/>
  <c r="S146" i="15"/>
  <c r="P146" i="15"/>
  <c r="O146" i="15"/>
  <c r="T145" i="15"/>
  <c r="S145" i="15"/>
  <c r="U145" i="15" s="1"/>
  <c r="P145" i="15"/>
  <c r="O145" i="15"/>
  <c r="T144" i="15"/>
  <c r="S144" i="15"/>
  <c r="U144" i="15" s="1"/>
  <c r="P144" i="15"/>
  <c r="O144" i="15"/>
  <c r="U143" i="15"/>
  <c r="T143" i="15"/>
  <c r="S143" i="15"/>
  <c r="P143" i="15"/>
  <c r="O143" i="15"/>
  <c r="T142" i="15"/>
  <c r="S142" i="15"/>
  <c r="U142" i="15" s="1"/>
  <c r="P142" i="15"/>
  <c r="O142" i="15"/>
  <c r="U141" i="15"/>
  <c r="T141" i="15"/>
  <c r="S141" i="15"/>
  <c r="P141" i="15"/>
  <c r="O141" i="15"/>
  <c r="T140" i="15"/>
  <c r="S140" i="15"/>
  <c r="U140" i="15" s="1"/>
  <c r="P140" i="15"/>
  <c r="O140" i="15"/>
  <c r="T139" i="15"/>
  <c r="S139" i="15"/>
  <c r="U139" i="15" s="1"/>
  <c r="P139" i="15"/>
  <c r="O139" i="15"/>
  <c r="U138" i="15"/>
  <c r="T138" i="15"/>
  <c r="S138" i="15"/>
  <c r="P138" i="15"/>
  <c r="O138" i="15"/>
  <c r="U137" i="15"/>
  <c r="T137" i="15"/>
  <c r="S137" i="15"/>
  <c r="P137" i="15"/>
  <c r="O137" i="15"/>
  <c r="U136" i="15"/>
  <c r="T136" i="15"/>
  <c r="S136" i="15"/>
  <c r="P136" i="15"/>
  <c r="O136" i="15"/>
  <c r="T135" i="15"/>
  <c r="S135" i="15"/>
  <c r="U135" i="15" s="1"/>
  <c r="P135" i="15"/>
  <c r="O135" i="15"/>
  <c r="U134" i="15"/>
  <c r="T134" i="15"/>
  <c r="S134" i="15"/>
  <c r="P134" i="15"/>
  <c r="O134" i="15"/>
  <c r="T133" i="15"/>
  <c r="S133" i="15"/>
  <c r="U133" i="15" s="1"/>
  <c r="P133" i="15"/>
  <c r="O133" i="15"/>
  <c r="T132" i="15"/>
  <c r="S132" i="15"/>
  <c r="U132" i="15" s="1"/>
  <c r="P132" i="15"/>
  <c r="O132" i="15"/>
  <c r="U131" i="15"/>
  <c r="T131" i="15"/>
  <c r="S131" i="15"/>
  <c r="P131" i="15"/>
  <c r="O131" i="15"/>
  <c r="T130" i="15"/>
  <c r="S130" i="15"/>
  <c r="U130" i="15" s="1"/>
  <c r="P130" i="15"/>
  <c r="O130" i="15"/>
  <c r="U129" i="15"/>
  <c r="T129" i="15"/>
  <c r="S129" i="15"/>
  <c r="P129" i="15"/>
  <c r="O129" i="15"/>
  <c r="T128" i="15"/>
  <c r="S128" i="15"/>
  <c r="U128" i="15" s="1"/>
  <c r="P128" i="15"/>
  <c r="O128" i="15"/>
  <c r="T127" i="15"/>
  <c r="S127" i="15"/>
  <c r="U127" i="15" s="1"/>
  <c r="P127" i="15"/>
  <c r="O127" i="15"/>
  <c r="U126" i="15"/>
  <c r="T126" i="15"/>
  <c r="S126" i="15"/>
  <c r="P126" i="15"/>
  <c r="O126" i="15"/>
  <c r="U125" i="15"/>
  <c r="T125" i="15"/>
  <c r="S125" i="15"/>
  <c r="P125" i="15"/>
  <c r="O125" i="15"/>
  <c r="U124" i="15"/>
  <c r="T124" i="15"/>
  <c r="S124" i="15"/>
  <c r="P124" i="15"/>
  <c r="O124" i="15"/>
  <c r="T123" i="15"/>
  <c r="S123" i="15"/>
  <c r="U123" i="15" s="1"/>
  <c r="P123" i="15"/>
  <c r="O123" i="15"/>
  <c r="U122" i="15"/>
  <c r="T122" i="15"/>
  <c r="S122" i="15"/>
  <c r="P122" i="15"/>
  <c r="O122" i="15"/>
  <c r="T121" i="15"/>
  <c r="S121" i="15"/>
  <c r="U121" i="15" s="1"/>
  <c r="P121" i="15"/>
  <c r="O121" i="15"/>
  <c r="T120" i="15"/>
  <c r="S120" i="15"/>
  <c r="U120" i="15" s="1"/>
  <c r="P120" i="15"/>
  <c r="O120" i="15"/>
  <c r="U119" i="15"/>
  <c r="T119" i="15"/>
  <c r="S119" i="15"/>
  <c r="P119" i="15"/>
  <c r="O119" i="15"/>
  <c r="T118" i="15"/>
  <c r="S118" i="15"/>
  <c r="U118" i="15" s="1"/>
  <c r="P118" i="15"/>
  <c r="O118" i="15"/>
  <c r="U117" i="15"/>
  <c r="T117" i="15"/>
  <c r="S117" i="15"/>
  <c r="P117" i="15"/>
  <c r="O117" i="15"/>
  <c r="T116" i="15"/>
  <c r="S116" i="15"/>
  <c r="U116" i="15" s="1"/>
  <c r="P116" i="15"/>
  <c r="O116" i="15"/>
  <c r="T115" i="15"/>
  <c r="S115" i="15"/>
  <c r="U115" i="15" s="1"/>
  <c r="P115" i="15"/>
  <c r="O115" i="15"/>
  <c r="U114" i="15"/>
  <c r="T114" i="15"/>
  <c r="S114" i="15"/>
  <c r="P114" i="15"/>
  <c r="O114" i="15"/>
  <c r="U113" i="15"/>
  <c r="T113" i="15"/>
  <c r="S113" i="15"/>
  <c r="P113" i="15"/>
  <c r="O113" i="15"/>
  <c r="U112" i="15"/>
  <c r="T112" i="15"/>
  <c r="S112" i="15"/>
  <c r="P112" i="15"/>
  <c r="O112" i="15"/>
  <c r="T111" i="15"/>
  <c r="S111" i="15"/>
  <c r="U111" i="15" s="1"/>
  <c r="P111" i="15"/>
  <c r="O111" i="15"/>
  <c r="U110" i="15"/>
  <c r="T110" i="15"/>
  <c r="S110" i="15"/>
  <c r="P110" i="15"/>
  <c r="O110" i="15"/>
  <c r="T109" i="15"/>
  <c r="S109" i="15"/>
  <c r="U109" i="15" s="1"/>
  <c r="P109" i="15"/>
  <c r="O109" i="15"/>
  <c r="T108" i="15"/>
  <c r="S108" i="15"/>
  <c r="U108" i="15" s="1"/>
  <c r="P108" i="15"/>
  <c r="O108" i="15"/>
  <c r="U107" i="15"/>
  <c r="T107" i="15"/>
  <c r="S107" i="15"/>
  <c r="P107" i="15"/>
  <c r="O107" i="15"/>
  <c r="T106" i="15"/>
  <c r="S106" i="15"/>
  <c r="U106" i="15" s="1"/>
  <c r="P106" i="15"/>
  <c r="O106" i="15"/>
  <c r="U105" i="15"/>
  <c r="T105" i="15"/>
  <c r="S105" i="15"/>
  <c r="P105" i="15"/>
  <c r="O105" i="15"/>
  <c r="T104" i="15"/>
  <c r="S104" i="15"/>
  <c r="U104" i="15" s="1"/>
  <c r="P104" i="15"/>
  <c r="O104" i="15"/>
  <c r="T103" i="15"/>
  <c r="S103" i="15"/>
  <c r="U103" i="15" s="1"/>
  <c r="P103" i="15"/>
  <c r="O103" i="15"/>
  <c r="U102" i="15"/>
  <c r="T102" i="15"/>
  <c r="S102" i="15"/>
  <c r="P102" i="15"/>
  <c r="O102" i="15"/>
  <c r="U101" i="15"/>
  <c r="T101" i="15"/>
  <c r="S101" i="15"/>
  <c r="P101" i="15"/>
  <c r="O101" i="15"/>
  <c r="U100" i="15"/>
  <c r="T100" i="15"/>
  <c r="S100" i="15"/>
  <c r="P100" i="15"/>
  <c r="O100" i="15"/>
  <c r="T99" i="15"/>
  <c r="S99" i="15"/>
  <c r="U99" i="15" s="1"/>
  <c r="P99" i="15"/>
  <c r="O99" i="15"/>
  <c r="U98" i="15"/>
  <c r="T98" i="15"/>
  <c r="S98" i="15"/>
  <c r="P98" i="15"/>
  <c r="O98" i="15"/>
  <c r="T97" i="15"/>
  <c r="S97" i="15"/>
  <c r="U97" i="15" s="1"/>
  <c r="P97" i="15"/>
  <c r="O97" i="15"/>
  <c r="T96" i="15"/>
  <c r="S96" i="15"/>
  <c r="U96" i="15" s="1"/>
  <c r="P96" i="15"/>
  <c r="O96" i="15"/>
  <c r="U95" i="15"/>
  <c r="T95" i="15"/>
  <c r="S95" i="15"/>
  <c r="P95" i="15"/>
  <c r="O95" i="15"/>
  <c r="T94" i="15"/>
  <c r="S94" i="15"/>
  <c r="U94" i="15" s="1"/>
  <c r="P94" i="15"/>
  <c r="O94" i="15"/>
  <c r="U93" i="15"/>
  <c r="T93" i="15"/>
  <c r="S93" i="15"/>
  <c r="P93" i="15"/>
  <c r="O93" i="15"/>
  <c r="T92" i="15"/>
  <c r="S92" i="15"/>
  <c r="U92" i="15" s="1"/>
  <c r="P92" i="15"/>
  <c r="O92" i="15"/>
  <c r="T91" i="15"/>
  <c r="S91" i="15"/>
  <c r="U91" i="15" s="1"/>
  <c r="P91" i="15"/>
  <c r="O91" i="15"/>
  <c r="U90" i="15"/>
  <c r="T90" i="15"/>
  <c r="S90" i="15"/>
  <c r="P90" i="15"/>
  <c r="O90" i="15"/>
  <c r="U89" i="15"/>
  <c r="T89" i="15"/>
  <c r="S89" i="15"/>
  <c r="P89" i="15"/>
  <c r="O89" i="15"/>
  <c r="U88" i="15"/>
  <c r="T88" i="15"/>
  <c r="S88" i="15"/>
  <c r="P88" i="15"/>
  <c r="O88" i="15"/>
  <c r="T87" i="15"/>
  <c r="S87" i="15"/>
  <c r="U87" i="15" s="1"/>
  <c r="P87" i="15"/>
  <c r="O87" i="15"/>
  <c r="U86" i="15"/>
  <c r="T86" i="15"/>
  <c r="S86" i="15"/>
  <c r="P86" i="15"/>
  <c r="O86" i="15"/>
  <c r="T85" i="15"/>
  <c r="S85" i="15"/>
  <c r="U85" i="15" s="1"/>
  <c r="P85" i="15"/>
  <c r="O85" i="15"/>
  <c r="T84" i="15"/>
  <c r="S84" i="15"/>
  <c r="U84" i="15" s="1"/>
  <c r="P84" i="15"/>
  <c r="O84" i="15"/>
  <c r="U83" i="15"/>
  <c r="T83" i="15"/>
  <c r="S83" i="15"/>
  <c r="P83" i="15"/>
  <c r="O83" i="15"/>
  <c r="T82" i="15"/>
  <c r="S82" i="15"/>
  <c r="U82" i="15" s="1"/>
  <c r="P82" i="15"/>
  <c r="O82" i="15"/>
  <c r="U81" i="15"/>
  <c r="T81" i="15"/>
  <c r="S81" i="15"/>
  <c r="P81" i="15"/>
  <c r="O81" i="15"/>
  <c r="T80" i="15"/>
  <c r="S80" i="15"/>
  <c r="U80" i="15" s="1"/>
  <c r="P80" i="15"/>
  <c r="O80" i="15"/>
  <c r="T79" i="15"/>
  <c r="S79" i="15"/>
  <c r="U79" i="15" s="1"/>
  <c r="P79" i="15"/>
  <c r="O79" i="15"/>
  <c r="U78" i="15"/>
  <c r="T78" i="15"/>
  <c r="S78" i="15"/>
  <c r="P78" i="15"/>
  <c r="O78" i="15"/>
  <c r="U77" i="15"/>
  <c r="T77" i="15"/>
  <c r="S77" i="15"/>
  <c r="P77" i="15"/>
  <c r="O77" i="15"/>
  <c r="U76" i="15"/>
  <c r="T76" i="15"/>
  <c r="S76" i="15"/>
  <c r="P76" i="15"/>
  <c r="O76" i="15"/>
  <c r="T75" i="15"/>
  <c r="S75" i="15"/>
  <c r="U75" i="15" s="1"/>
  <c r="P75" i="15"/>
  <c r="O75" i="15"/>
  <c r="U74" i="15"/>
  <c r="T74" i="15"/>
  <c r="S74" i="15"/>
  <c r="P74" i="15"/>
  <c r="O74" i="15"/>
  <c r="U73" i="15"/>
  <c r="T73" i="15"/>
  <c r="S73" i="15"/>
  <c r="P73" i="15"/>
  <c r="O73" i="15"/>
  <c r="T72" i="15"/>
  <c r="S72" i="15"/>
  <c r="U72" i="15" s="1"/>
  <c r="P72" i="15"/>
  <c r="O72" i="15"/>
  <c r="U71" i="15"/>
  <c r="T71" i="15"/>
  <c r="S71" i="15"/>
  <c r="P71" i="15"/>
  <c r="O71" i="15"/>
  <c r="T70" i="15"/>
  <c r="S70" i="15"/>
  <c r="U70" i="15" s="1"/>
  <c r="P70" i="15"/>
  <c r="O70" i="15"/>
  <c r="U69" i="15"/>
  <c r="T69" i="15"/>
  <c r="S69" i="15"/>
  <c r="P69" i="15"/>
  <c r="O69" i="15"/>
  <c r="T68" i="15"/>
  <c r="S68" i="15"/>
  <c r="U68" i="15" s="1"/>
  <c r="P68" i="15"/>
  <c r="O68" i="15"/>
  <c r="T67" i="15"/>
  <c r="S67" i="15"/>
  <c r="U67" i="15" s="1"/>
  <c r="P67" i="15"/>
  <c r="O67" i="15"/>
  <c r="U66" i="15"/>
  <c r="T66" i="15"/>
  <c r="S66" i="15"/>
  <c r="P66" i="15"/>
  <c r="O66" i="15"/>
  <c r="U65" i="15"/>
  <c r="T65" i="15"/>
  <c r="S65" i="15"/>
  <c r="P65" i="15"/>
  <c r="O65" i="15"/>
  <c r="U64" i="15"/>
  <c r="T64" i="15"/>
  <c r="S64" i="15"/>
  <c r="P64" i="15"/>
  <c r="O64" i="15"/>
  <c r="T63" i="15"/>
  <c r="S63" i="15"/>
  <c r="U63" i="15" s="1"/>
  <c r="P63" i="15"/>
  <c r="O63" i="15"/>
  <c r="U62" i="15"/>
  <c r="T62" i="15"/>
  <c r="S62" i="15"/>
  <c r="P62" i="15"/>
  <c r="O62" i="15"/>
  <c r="T61" i="15"/>
  <c r="S61" i="15"/>
  <c r="U61" i="15" s="1"/>
  <c r="P61" i="15"/>
  <c r="O61" i="15"/>
  <c r="T60" i="15"/>
  <c r="S60" i="15"/>
  <c r="U60" i="15" s="1"/>
  <c r="P60" i="15"/>
  <c r="O60" i="15"/>
  <c r="U59" i="15"/>
  <c r="T59" i="15"/>
  <c r="S59" i="15"/>
  <c r="P59" i="15"/>
  <c r="O59" i="15"/>
  <c r="T58" i="15"/>
  <c r="S58" i="15"/>
  <c r="U58" i="15" s="1"/>
  <c r="P58" i="15"/>
  <c r="O58" i="15"/>
  <c r="U57" i="15"/>
  <c r="T57" i="15"/>
  <c r="S57" i="15"/>
  <c r="P57" i="15"/>
  <c r="O57" i="15"/>
  <c r="T56" i="15"/>
  <c r="S56" i="15"/>
  <c r="U56" i="15" s="1"/>
  <c r="P56" i="15"/>
  <c r="O56" i="15"/>
  <c r="T55" i="15"/>
  <c r="S55" i="15"/>
  <c r="U55" i="15" s="1"/>
  <c r="P55" i="15"/>
  <c r="O55" i="15"/>
  <c r="U54" i="15"/>
  <c r="T54" i="15"/>
  <c r="S54" i="15"/>
  <c r="P54" i="15"/>
  <c r="O54" i="15"/>
  <c r="U53" i="15"/>
  <c r="T53" i="15"/>
  <c r="S53" i="15"/>
  <c r="P53" i="15"/>
  <c r="O53" i="15"/>
  <c r="U52" i="15"/>
  <c r="T52" i="15"/>
  <c r="S52" i="15"/>
  <c r="P52" i="15"/>
  <c r="O52" i="15"/>
  <c r="T51" i="15"/>
  <c r="S51" i="15"/>
  <c r="U51" i="15" s="1"/>
  <c r="P51" i="15"/>
  <c r="O51" i="15"/>
  <c r="U50" i="15"/>
  <c r="T50" i="15"/>
  <c r="S50" i="15"/>
  <c r="P50" i="15"/>
  <c r="O50" i="15"/>
  <c r="T49" i="15"/>
  <c r="S49" i="15"/>
  <c r="U49" i="15" s="1"/>
  <c r="P49" i="15"/>
  <c r="O49" i="15"/>
  <c r="T48" i="15"/>
  <c r="S48" i="15"/>
  <c r="U48" i="15" s="1"/>
  <c r="P48" i="15"/>
  <c r="O48" i="15"/>
  <c r="U47" i="15"/>
  <c r="T47" i="15"/>
  <c r="S47" i="15"/>
  <c r="P47" i="15"/>
  <c r="O47" i="15"/>
  <c r="T46" i="15"/>
  <c r="S46" i="15"/>
  <c r="U46" i="15" s="1"/>
  <c r="P46" i="15"/>
  <c r="O46" i="15"/>
  <c r="U45" i="15"/>
  <c r="T45" i="15"/>
  <c r="S45" i="15"/>
  <c r="P45" i="15"/>
  <c r="O45" i="15"/>
  <c r="T44" i="15"/>
  <c r="S44" i="15"/>
  <c r="U44" i="15" s="1"/>
  <c r="P44" i="15"/>
  <c r="O44" i="15"/>
  <c r="T43" i="15"/>
  <c r="S43" i="15"/>
  <c r="U43" i="15" s="1"/>
  <c r="P43" i="15"/>
  <c r="O43" i="15"/>
  <c r="U42" i="15"/>
  <c r="T42" i="15"/>
  <c r="S42" i="15"/>
  <c r="P42" i="15"/>
  <c r="O42" i="15"/>
  <c r="U41" i="15"/>
  <c r="T41" i="15"/>
  <c r="S41" i="15"/>
  <c r="P41" i="15"/>
  <c r="O41" i="15"/>
  <c r="U40" i="15"/>
  <c r="T40" i="15"/>
  <c r="S40" i="15"/>
  <c r="P40" i="15"/>
  <c r="O40" i="15"/>
  <c r="T39" i="15"/>
  <c r="S39" i="15"/>
  <c r="U39" i="15" s="1"/>
  <c r="P39" i="15"/>
  <c r="O39" i="15"/>
  <c r="U38" i="15"/>
  <c r="T38" i="15"/>
  <c r="S38" i="15"/>
  <c r="P38" i="15"/>
  <c r="O38" i="15"/>
  <c r="T37" i="15"/>
  <c r="S37" i="15"/>
  <c r="U37" i="15" s="1"/>
  <c r="P37" i="15"/>
  <c r="O37" i="15"/>
  <c r="T36" i="15"/>
  <c r="S36" i="15"/>
  <c r="U36" i="15" s="1"/>
  <c r="P36" i="15"/>
  <c r="O36" i="15"/>
  <c r="U35" i="15"/>
  <c r="T35" i="15"/>
  <c r="S35" i="15"/>
  <c r="P35" i="15"/>
  <c r="O35" i="15"/>
  <c r="T34" i="15"/>
  <c r="S34" i="15"/>
  <c r="U34" i="15" s="1"/>
  <c r="P34" i="15"/>
  <c r="O34" i="15"/>
  <c r="U33" i="15"/>
  <c r="T33" i="15"/>
  <c r="S33" i="15"/>
  <c r="P33" i="15"/>
  <c r="O33" i="15"/>
  <c r="T32" i="15"/>
  <c r="S32" i="15"/>
  <c r="U32" i="15" s="1"/>
  <c r="P32" i="15"/>
  <c r="O32" i="15"/>
  <c r="T31" i="15"/>
  <c r="S31" i="15"/>
  <c r="U31" i="15" s="1"/>
  <c r="P31" i="15"/>
  <c r="O31" i="15"/>
  <c r="U30" i="15"/>
  <c r="T30" i="15"/>
  <c r="S30" i="15"/>
  <c r="P30" i="15"/>
  <c r="O30" i="15"/>
  <c r="U29" i="15"/>
  <c r="T29" i="15"/>
  <c r="S29" i="15"/>
  <c r="P29" i="15"/>
  <c r="O29" i="15"/>
  <c r="U28" i="15"/>
  <c r="T28" i="15"/>
  <c r="S28" i="15"/>
  <c r="P28" i="15"/>
  <c r="O28" i="15"/>
  <c r="T27" i="15"/>
  <c r="S27" i="15"/>
  <c r="U27" i="15" s="1"/>
  <c r="P27" i="15"/>
  <c r="O27" i="15"/>
  <c r="U26" i="15"/>
  <c r="T26" i="15"/>
  <c r="S26" i="15"/>
  <c r="P26" i="15"/>
  <c r="O26" i="15"/>
  <c r="T25" i="15"/>
  <c r="S25" i="15"/>
  <c r="U25" i="15" s="1"/>
  <c r="P25" i="15"/>
  <c r="O25" i="15"/>
  <c r="T24" i="15"/>
  <c r="S24" i="15"/>
  <c r="U24" i="15" s="1"/>
  <c r="P24" i="15"/>
  <c r="O24" i="15"/>
  <c r="U23" i="15"/>
  <c r="T23" i="15"/>
  <c r="S23" i="15"/>
  <c r="P23" i="15"/>
  <c r="O23" i="15"/>
  <c r="T22" i="15"/>
  <c r="S22" i="15"/>
  <c r="U22" i="15" s="1"/>
  <c r="P22" i="15"/>
  <c r="O22" i="15"/>
  <c r="U21" i="15"/>
  <c r="T21" i="15"/>
  <c r="S21" i="15"/>
  <c r="P21" i="15"/>
  <c r="O21" i="15"/>
  <c r="T20" i="15"/>
  <c r="S20" i="15"/>
  <c r="U20" i="15" s="1"/>
  <c r="P20" i="15"/>
  <c r="O20" i="15"/>
  <c r="T19" i="15"/>
  <c r="S19" i="15"/>
  <c r="U19" i="15" s="1"/>
  <c r="P19" i="15"/>
  <c r="O19" i="15"/>
  <c r="U18" i="15"/>
  <c r="T18" i="15"/>
  <c r="S18" i="15"/>
  <c r="P18" i="15"/>
  <c r="O18" i="15"/>
  <c r="U17" i="15"/>
  <c r="T17" i="15"/>
  <c r="S17" i="15"/>
  <c r="P17" i="15"/>
  <c r="O17" i="15"/>
  <c r="U16" i="15"/>
  <c r="T16" i="15"/>
  <c r="S16" i="15"/>
  <c r="P16" i="15"/>
  <c r="O16" i="15"/>
  <c r="T15" i="15"/>
  <c r="S15" i="15"/>
  <c r="U15" i="15" s="1"/>
  <c r="P15" i="15"/>
  <c r="O15" i="15"/>
  <c r="U14" i="15"/>
  <c r="T14" i="15"/>
  <c r="S14" i="15"/>
  <c r="P14" i="15"/>
  <c r="O14" i="15"/>
  <c r="T13" i="15"/>
  <c r="S13" i="15"/>
  <c r="U13" i="15" s="1"/>
  <c r="P13" i="15"/>
  <c r="O13" i="15"/>
  <c r="T12" i="15"/>
  <c r="S12" i="15"/>
  <c r="U12" i="15" s="1"/>
  <c r="P12" i="15"/>
  <c r="O12" i="15"/>
  <c r="U11" i="15"/>
  <c r="T11" i="15"/>
  <c r="S11" i="15"/>
  <c r="P11" i="15"/>
  <c r="O11" i="15"/>
  <c r="T10" i="15"/>
  <c r="S10" i="15"/>
  <c r="U10" i="15" s="1"/>
  <c r="P10" i="15"/>
  <c r="O10" i="15"/>
  <c r="U9" i="15"/>
  <c r="T9" i="15"/>
  <c r="S9" i="15"/>
  <c r="P9" i="15"/>
  <c r="O9" i="15"/>
  <c r="T8" i="15"/>
  <c r="S8" i="15"/>
  <c r="U8" i="15" s="1"/>
  <c r="P8" i="15"/>
  <c r="O8" i="15"/>
  <c r="T7" i="15"/>
  <c r="S7" i="15"/>
  <c r="U7" i="15" s="1"/>
  <c r="P7" i="15"/>
  <c r="O7" i="15"/>
  <c r="U6" i="15"/>
  <c r="T6" i="15"/>
  <c r="S6" i="15"/>
  <c r="P6" i="15"/>
  <c r="O6" i="15"/>
  <c r="U5" i="15"/>
  <c r="T5" i="15"/>
  <c r="S5" i="15"/>
  <c r="P5" i="15"/>
  <c r="O5" i="15"/>
  <c r="U4" i="15"/>
  <c r="T4" i="15"/>
  <c r="S4" i="15"/>
  <c r="P4" i="15"/>
  <c r="O4" i="15"/>
  <c r="T3" i="15"/>
  <c r="S3" i="15"/>
  <c r="U3" i="15" s="1"/>
  <c r="P3" i="15"/>
  <c r="O3" i="15"/>
  <c r="U2" i="15"/>
  <c r="T2" i="15"/>
  <c r="S2" i="15"/>
  <c r="P2" i="15"/>
  <c r="O2" i="15"/>
  <c r="B12" i="14"/>
  <c r="E12" i="14" s="1"/>
  <c r="B11" i="14"/>
  <c r="B10" i="14"/>
  <c r="B9" i="14"/>
  <c r="E9" i="14" s="1"/>
  <c r="B8" i="14"/>
  <c r="E8" i="14" s="1"/>
  <c r="B7" i="14"/>
  <c r="B6" i="14"/>
  <c r="E6" i="14" s="1"/>
  <c r="B5" i="14"/>
  <c r="B4" i="14"/>
  <c r="E3" i="14"/>
  <c r="C14" i="10"/>
  <c r="C13" i="10"/>
  <c r="C12" i="10"/>
  <c r="B14" i="10"/>
  <c r="B13" i="10"/>
  <c r="B12" i="10"/>
  <c r="C6" i="10"/>
  <c r="C5" i="10"/>
  <c r="C7" i="10" s="1"/>
  <c r="C4" i="10"/>
  <c r="B6" i="10"/>
  <c r="B5" i="10"/>
  <c r="B7" i="10" s="1"/>
  <c r="B4" i="10"/>
  <c r="C11" i="10"/>
  <c r="B11" i="10"/>
  <c r="C10" i="10"/>
  <c r="B10" i="10"/>
  <c r="C3" i="10"/>
  <c r="B3" i="10"/>
  <c r="C2" i="10"/>
  <c r="B2" i="10"/>
  <c r="C3" i="7"/>
  <c r="C4" i="7"/>
  <c r="C5" i="7"/>
  <c r="C6" i="7"/>
  <c r="C2" i="7"/>
  <c r="B2" i="7"/>
  <c r="B3" i="7"/>
  <c r="B4" i="7"/>
  <c r="B5" i="7"/>
  <c r="B6" i="7"/>
  <c r="E13" i="14" l="1"/>
  <c r="H13" i="14"/>
  <c r="D29" i="14" s="1"/>
  <c r="G13" i="14"/>
  <c r="C29" i="14" s="1"/>
  <c r="F13" i="14"/>
  <c r="B29" i="14" s="1"/>
  <c r="E11" i="14"/>
  <c r="E7" i="14"/>
  <c r="E5" i="14"/>
  <c r="E4" i="14"/>
  <c r="E10" i="14"/>
  <c r="E2" i="14"/>
  <c r="C15" i="10"/>
  <c r="B15" i="10"/>
</calcChain>
</file>

<file path=xl/sharedStrings.xml><?xml version="1.0" encoding="utf-8"?>
<sst xmlns="http://schemas.openxmlformats.org/spreadsheetml/2006/main" count="41613" uniqueCount="8418">
  <si>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</si>
  <si>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</si>
  <si>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</si>
  <si>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</si>
  <si>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</si>
  <si>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</si>
  <si>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</si>
  <si>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</si>
  <si>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</si>
  <si>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</si>
  <si>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</si>
  <si>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</si>
  <si>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</si>
  <si>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</si>
  <si>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</si>
  <si>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</si>
  <si>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</si>
  <si>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</si>
  <si>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</si>
  <si>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</si>
  <si>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</si>
  <si>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</si>
  <si>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</si>
  <si>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</si>
  <si>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</si>
  <si>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</si>
  <si>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</si>
  <si>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</si>
  <si>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</si>
  <si>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</si>
  <si>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</si>
  <si>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</si>
  <si>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</si>
  <si>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</si>
  <si>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</si>
  <si>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</si>
  <si>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</si>
  <si>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</si>
  <si>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</si>
  <si>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</si>
  <si>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</si>
  <si>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</si>
  <si>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</si>
  <si>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</si>
  <si>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</si>
  <si>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</si>
  <si>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</si>
  <si>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</si>
  <si>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</si>
  <si>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</si>
  <si>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</si>
  <si>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</si>
  <si>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</si>
  <si>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</si>
  <si>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</si>
  <si>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</si>
  <si>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</si>
  <si>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</si>
  <si>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</si>
  <si>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</si>
  <si>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</si>
  <si>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</si>
  <si>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</si>
  <si>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</si>
  <si>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</si>
  <si>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</si>
  <si>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</si>
  <si>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</si>
  <si>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</si>
  <si>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</si>
  <si>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</si>
  <si>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</si>
  <si>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</si>
  <si>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</si>
  <si>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</si>
  <si>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</si>
  <si>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</si>
  <si>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</si>
  <si>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</si>
  <si>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</si>
  <si>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</si>
  <si>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</si>
  <si>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</si>
  <si>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</si>
  <si>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</si>
  <si>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</si>
  <si>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</si>
  <si>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</si>
  <si>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</si>
  <si>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</si>
  <si>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</si>
  <si>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</si>
  <si>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</si>
  <si>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</si>
  <si>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</si>
  <si>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</si>
  <si>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</si>
  <si>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</si>
  <si>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</si>
  <si>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</si>
  <si>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</si>
  <si>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</si>
  <si>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</si>
  <si>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</si>
  <si>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</si>
  <si>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</si>
  <si>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</si>
  <si>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</si>
  <si>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</si>
  <si>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</si>
  <si>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</si>
  <si>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</si>
  <si>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</si>
  <si>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</si>
  <si>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</si>
  <si>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</si>
  <si>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</si>
  <si>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</si>
  <si>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</si>
  <si>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</si>
  <si>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</si>
  <si>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</si>
  <si>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</si>
  <si>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</si>
  <si>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</si>
  <si>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</si>
  <si>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</si>
  <si>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</si>
  <si>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</si>
  <si>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</si>
  <si>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</si>
  <si>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</si>
  <si>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</si>
  <si>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</si>
  <si>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</si>
  <si>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</si>
  <si>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</si>
  <si>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</si>
  <si>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</si>
  <si>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</si>
  <si>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</si>
  <si>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</si>
  <si>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</si>
  <si>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</si>
  <si>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</si>
  <si>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</si>
  <si>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</si>
  <si>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</si>
  <si>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</si>
  <si>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</si>
  <si>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</si>
  <si>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</si>
  <si>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</si>
  <si>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</si>
  <si>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</si>
  <si>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</si>
  <si>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</si>
  <si>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</si>
  <si>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</si>
  <si>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</si>
  <si>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</si>
  <si>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</si>
  <si>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</si>
  <si>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</si>
  <si>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</si>
  <si>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</si>
  <si>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</si>
  <si>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</si>
  <si>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</si>
  <si>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</si>
  <si>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</si>
  <si>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</si>
  <si>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</si>
  <si>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</si>
  <si>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</si>
  <si>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</si>
  <si>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</si>
  <si>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</si>
  <si>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</si>
  <si>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</si>
  <si>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</si>
  <si>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</si>
  <si>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</si>
  <si>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</si>
  <si>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</si>
  <si>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</si>
  <si>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</si>
  <si>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</si>
  <si>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</si>
  <si>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</si>
  <si>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</si>
  <si>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</si>
  <si>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</si>
  <si>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</si>
  <si>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</si>
  <si>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</si>
  <si>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</si>
  <si>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</si>
  <si>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</si>
  <si>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</si>
  <si>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</si>
  <si>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</si>
  <si>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</si>
  <si>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</si>
  <si>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</si>
  <si>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</si>
  <si>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</si>
  <si>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</si>
  <si>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</si>
  <si>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</si>
  <si>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</si>
  <si>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</si>
  <si>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</si>
  <si>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</si>
  <si>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</si>
  <si>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</si>
  <si>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</si>
  <si>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</si>
  <si>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</si>
  <si>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</si>
  <si>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</si>
  <si>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</si>
  <si>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</si>
  <si>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</si>
  <si>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</si>
  <si>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</si>
  <si>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</si>
  <si>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</si>
  <si>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</si>
  <si>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</si>
  <si>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</si>
  <si>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</si>
  <si>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</si>
  <si>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</si>
  <si>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</si>
  <si>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</si>
  <si>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</si>
  <si>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</si>
  <si>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</si>
  <si>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</si>
  <si>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</si>
  <si>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</si>
  <si>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</si>
  <si>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</si>
  <si>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</si>
  <si>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</si>
  <si>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</si>
  <si>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</si>
  <si>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</si>
  <si>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</si>
  <si>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</si>
  <si>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</si>
  <si>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</si>
  <si>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</si>
  <si>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</si>
  <si>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</si>
  <si>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</si>
  <si>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</si>
  <si>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</si>
  <si>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</si>
  <si>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</si>
  <si>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</si>
  <si>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</si>
  <si>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</si>
  <si>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</si>
  <si>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</si>
  <si>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</si>
  <si>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</si>
  <si>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</si>
  <si>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</si>
  <si>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</si>
  <si>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</si>
  <si>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</si>
  <si>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</si>
  <si>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</si>
  <si>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</si>
  <si>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</si>
  <si>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</si>
  <si>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</si>
  <si>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</si>
  <si>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</si>
  <si>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</si>
  <si>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</si>
  <si>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</si>
  <si>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</si>
  <si>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</si>
  <si>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</si>
  <si>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</si>
  <si>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</si>
  <si>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</si>
  <si>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</si>
  <si>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</si>
  <si>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</si>
  <si>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</si>
  <si>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</si>
  <si>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</si>
  <si>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</si>
  <si>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</si>
  <si>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</si>
  <si>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</si>
  <si>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</si>
  <si>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</si>
  <si>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</si>
  <si>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</si>
  <si>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</si>
  <si>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</si>
  <si>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</si>
  <si>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</si>
  <si>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</si>
  <si>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</si>
  <si>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</si>
  <si>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</si>
  <si>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</si>
  <si>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</si>
  <si>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</si>
  <si>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</si>
  <si>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</si>
  <si>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</si>
  <si>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</si>
  <si>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</si>
  <si>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</si>
  <si>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</si>
  <si>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</si>
  <si>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</si>
  <si>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</si>
  <si>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</si>
  <si>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</si>
  <si>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</si>
  <si>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</si>
  <si>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</si>
  <si>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</si>
  <si>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</si>
  <si>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</si>
  <si>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</si>
  <si>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</si>
  <si>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</si>
  <si>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</si>
  <si>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</si>
  <si>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</si>
  <si>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</si>
  <si>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</si>
  <si>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</si>
  <si>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</si>
  <si>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</si>
  <si>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</si>
  <si>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</si>
  <si>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</si>
  <si>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</si>
  <si>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</si>
  <si>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</si>
  <si>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</si>
  <si>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</si>
  <si>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</si>
  <si>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</si>
  <si>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</si>
  <si>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</si>
  <si>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</si>
  <si>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</si>
  <si>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</si>
  <si>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</si>
  <si>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</si>
  <si>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</si>
  <si>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</si>
  <si>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</si>
  <si>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</si>
  <si>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</si>
  <si>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</si>
  <si>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</si>
  <si>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</si>
  <si>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</si>
  <si>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</si>
  <si>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</si>
  <si>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</si>
  <si>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</si>
  <si>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</si>
  <si>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</si>
  <si>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</si>
  <si>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</si>
  <si>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</si>
  <si>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</si>
  <si>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</si>
  <si>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</si>
  <si>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</si>
  <si>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</si>
  <si>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</si>
  <si>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</si>
  <si>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</si>
  <si>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</si>
  <si>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</si>
  <si>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</si>
  <si>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</si>
  <si>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</si>
  <si>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</si>
  <si>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</si>
  <si>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</si>
  <si>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</si>
  <si>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</si>
  <si>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</si>
  <si>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</si>
  <si>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</si>
  <si>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</si>
  <si>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</si>
  <si>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</si>
  <si>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</si>
  <si>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</si>
  <si>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</si>
  <si>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</si>
  <si>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</si>
  <si>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</si>
  <si>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</si>
  <si>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</si>
  <si>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</si>
  <si>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</si>
  <si>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</si>
  <si>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</si>
  <si>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</si>
  <si>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</si>
  <si>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</si>
  <si>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</si>
  <si>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</si>
  <si>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</si>
  <si>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</si>
  <si>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</si>
  <si>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</si>
  <si>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</si>
  <si>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</si>
  <si>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</si>
  <si>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</si>
  <si>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</si>
  <si>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</si>
  <si>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</si>
  <si>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</si>
  <si>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</si>
  <si>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</si>
  <si>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</si>
  <si>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</si>
  <si>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</si>
  <si>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</si>
  <si>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</si>
  <si>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</si>
  <si>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</si>
  <si>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</si>
  <si>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</si>
  <si>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</si>
  <si>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</si>
  <si>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</si>
  <si>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</si>
  <si>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</si>
  <si>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</si>
  <si>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</si>
  <si>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</si>
  <si>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</si>
  <si>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</si>
  <si>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</si>
  <si>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</si>
  <si>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</si>
  <si>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</si>
  <si>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</si>
  <si>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</si>
  <si>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</si>
  <si>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</si>
  <si>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</si>
  <si>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</si>
  <si>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</si>
  <si>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</si>
  <si>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</si>
  <si>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</si>
  <si>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</si>
  <si>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</si>
  <si>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</si>
  <si>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</si>
  <si>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</si>
  <si>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</si>
  <si>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</si>
  <si>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</si>
  <si>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</si>
  <si>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</si>
  <si>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</si>
  <si>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</si>
  <si>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</si>
  <si>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</si>
  <si>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</si>
  <si>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</si>
  <si>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</si>
  <si>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</si>
  <si>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</si>
  <si>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</si>
  <si>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</si>
  <si>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</si>
  <si>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</si>
  <si>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</si>
  <si>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</si>
  <si>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</si>
  <si>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</si>
  <si>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</si>
  <si>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</si>
  <si>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</si>
  <si>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</si>
  <si>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</si>
  <si>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</si>
  <si>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</si>
  <si>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</si>
  <si>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</si>
  <si>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</si>
  <si>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</si>
  <si>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</si>
  <si>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</si>
  <si>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</si>
  <si>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</si>
  <si>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</si>
  <si>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</si>
  <si>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</si>
  <si>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</si>
  <si>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</si>
  <si>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</si>
  <si>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</si>
  <si>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</si>
  <si>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</si>
  <si>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</si>
  <si>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</si>
  <si>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</si>
  <si>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</si>
  <si>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</si>
  <si>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</si>
  <si>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</si>
  <si>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</si>
  <si>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</si>
  <si>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</si>
  <si>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</si>
  <si>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</si>
  <si>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</si>
  <si>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</si>
  <si>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</si>
  <si>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</si>
  <si>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</si>
  <si>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</si>
  <si>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</si>
  <si>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</si>
  <si>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</si>
  <si>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</si>
  <si>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</si>
  <si>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</si>
  <si>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</si>
  <si>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</si>
  <si>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</si>
  <si>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</si>
  <si>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</si>
  <si>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</si>
  <si>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</si>
  <si>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</si>
  <si>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</si>
  <si>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</si>
  <si>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</si>
  <si>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</si>
  <si>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</si>
  <si>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</si>
  <si>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</si>
  <si>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</si>
  <si>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</si>
  <si>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</si>
  <si>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</si>
  <si>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</si>
  <si>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</si>
  <si>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</si>
  <si>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</si>
  <si>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</si>
  <si>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</si>
  <si>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</si>
  <si>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</si>
  <si>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</si>
  <si>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</si>
  <si>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</si>
  <si>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</si>
  <si>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</si>
  <si>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</si>
  <si>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</si>
  <si>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</si>
  <si>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</si>
  <si>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</si>
  <si>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</si>
  <si>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</si>
  <si>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</si>
  <si>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</si>
  <si>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</si>
  <si>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</si>
  <si>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</si>
  <si>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</si>
  <si>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</si>
  <si>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</si>
  <si>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</si>
  <si>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</si>
  <si>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</si>
  <si>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</si>
  <si>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</si>
  <si>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</si>
  <si>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</si>
  <si>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</si>
  <si>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</si>
  <si>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</si>
  <si>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</si>
  <si>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</si>
  <si>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</si>
  <si>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</si>
  <si>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</si>
  <si>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</si>
  <si>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</si>
  <si>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</si>
  <si>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</si>
  <si>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</si>
  <si>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</si>
  <si>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</si>
  <si>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</si>
  <si>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</si>
  <si>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</si>
  <si>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</si>
  <si>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</si>
  <si>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</si>
  <si>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</si>
  <si>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</si>
  <si>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</si>
  <si>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</si>
  <si>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</si>
  <si>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</si>
  <si>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</si>
  <si>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</si>
  <si>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</si>
  <si>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</si>
  <si>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</si>
  <si>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</si>
  <si>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</si>
  <si>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</si>
  <si>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</si>
  <si>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</si>
  <si>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</si>
  <si>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</si>
  <si>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</si>
  <si>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</si>
  <si>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</si>
  <si>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</si>
  <si>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</si>
  <si>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</si>
  <si>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</si>
  <si>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</si>
  <si>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</si>
  <si>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</si>
  <si>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</si>
  <si>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</si>
  <si>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</si>
  <si>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</si>
  <si>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</si>
  <si>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</si>
  <si>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</si>
  <si>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</si>
  <si>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</si>
  <si>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</si>
  <si>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</si>
  <si>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</si>
  <si>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</si>
  <si>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</si>
  <si>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</si>
  <si>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</si>
  <si>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</si>
  <si>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</si>
  <si>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</si>
  <si>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</si>
  <si>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</si>
  <si>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</si>
  <si>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</si>
  <si>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</si>
  <si>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</si>
  <si>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</si>
  <si>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</si>
  <si>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</si>
  <si>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</si>
  <si>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</si>
  <si>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</si>
  <si>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</si>
  <si>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</si>
  <si>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</si>
  <si>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</si>
  <si>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</si>
  <si>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</si>
  <si>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</si>
  <si>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</si>
  <si>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</si>
  <si>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</si>
  <si>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</si>
  <si>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</si>
  <si>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</si>
  <si>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</si>
  <si>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</si>
  <si>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</si>
  <si>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</si>
  <si>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</si>
  <si>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</si>
  <si>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</si>
  <si>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</si>
  <si>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</si>
  <si>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</si>
  <si>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</si>
  <si>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</si>
  <si>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</si>
  <si>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</si>
  <si>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</si>
  <si>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</si>
  <si>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</si>
  <si>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</si>
  <si>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</si>
  <si>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</si>
  <si>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</si>
  <si>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</si>
  <si>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</si>
  <si>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</si>
  <si>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</si>
  <si>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</si>
  <si>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</si>
  <si>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</si>
  <si>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</si>
  <si>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</si>
  <si>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</si>
  <si>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</si>
  <si>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</si>
  <si>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</si>
  <si>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</si>
  <si>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</si>
  <si>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</si>
  <si>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</si>
  <si>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</si>
  <si>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</si>
  <si>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</si>
  <si>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</si>
  <si>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</si>
  <si>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</si>
  <si>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</si>
  <si>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</si>
  <si>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</si>
  <si>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</si>
  <si>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</si>
  <si>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</si>
  <si>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</si>
  <si>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</si>
  <si>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</si>
  <si>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</si>
  <si>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</si>
  <si>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</si>
  <si>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</si>
  <si>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</si>
  <si>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</si>
  <si>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</si>
  <si>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</si>
  <si>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</si>
  <si>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</si>
  <si>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</si>
  <si>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</si>
  <si>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</si>
  <si>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</si>
  <si>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</si>
  <si>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</si>
  <si>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</si>
  <si>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</si>
  <si>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</si>
  <si>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</si>
  <si>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</si>
  <si>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</si>
  <si>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</si>
  <si>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</si>
  <si>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</si>
  <si>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</si>
  <si>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</si>
  <si>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</si>
  <si>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</si>
  <si>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</si>
  <si>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</si>
  <si>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</si>
  <si>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</si>
  <si>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</si>
  <si>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</si>
  <si>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</si>
  <si>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</si>
  <si>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</si>
  <si>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</si>
  <si>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</si>
  <si>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</si>
  <si>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</si>
  <si>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</si>
  <si>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</si>
  <si>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</si>
  <si>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</si>
  <si>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</si>
  <si>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</si>
  <si>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</si>
  <si>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</si>
  <si>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</si>
  <si>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</si>
  <si>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</si>
  <si>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</si>
  <si>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</si>
  <si>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</si>
  <si>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</si>
  <si>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</si>
  <si>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</si>
  <si>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</si>
  <si>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</si>
  <si>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</si>
  <si>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</si>
  <si>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</si>
  <si>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</si>
  <si>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</si>
  <si>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</si>
  <si>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</si>
  <si>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</si>
  <si>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</si>
  <si>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</si>
  <si>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</si>
  <si>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</si>
  <si>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</si>
  <si>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</si>
  <si>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</si>
  <si>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</si>
  <si>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</si>
  <si>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</si>
  <si>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</si>
  <si>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</si>
  <si>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</si>
  <si>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</si>
  <si>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</si>
  <si>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</si>
  <si>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</si>
  <si>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</si>
  <si>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</si>
  <si>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</si>
  <si>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</si>
  <si>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</si>
  <si>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</si>
  <si>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</si>
  <si>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</si>
  <si>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</si>
  <si>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</si>
  <si>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</si>
  <si>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</si>
  <si>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</si>
  <si>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</si>
  <si>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</si>
  <si>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</si>
  <si>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</si>
  <si>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</si>
  <si>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</si>
  <si>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</si>
  <si>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</si>
  <si>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</si>
  <si>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</si>
  <si>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</si>
  <si>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</si>
  <si>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</si>
  <si>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</si>
  <si>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</si>
  <si>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</si>
  <si>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</si>
  <si>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</si>
  <si>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</si>
  <si>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</si>
  <si>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</si>
  <si>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</si>
  <si>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</si>
  <si>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</si>
  <si>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</si>
  <si>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</si>
  <si>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</si>
  <si>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</si>
  <si>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</si>
  <si>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</si>
  <si>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</si>
  <si>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</si>
  <si>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</si>
  <si>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</si>
  <si>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</si>
  <si>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</si>
  <si>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</si>
  <si>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</si>
  <si>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</si>
  <si>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</si>
  <si>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</si>
  <si>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</si>
  <si>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</si>
  <si>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</si>
  <si>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</si>
  <si>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</si>
  <si>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</si>
  <si>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</si>
  <si>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</si>
  <si>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</si>
  <si>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</si>
  <si>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</si>
  <si>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</si>
  <si>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</si>
  <si>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</si>
  <si>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</si>
  <si>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</si>
  <si>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</si>
  <si>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</si>
  <si>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</si>
  <si>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</si>
  <si>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</si>
  <si>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</si>
  <si>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</si>
  <si>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</si>
  <si>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</si>
  <si>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</si>
  <si>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</si>
  <si>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</si>
  <si>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</si>
  <si>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</si>
  <si>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</si>
  <si>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</si>
  <si>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</si>
  <si>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</si>
  <si>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</si>
  <si>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</si>
  <si>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</si>
  <si>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</si>
  <si>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</si>
  <si>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</si>
  <si>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</si>
  <si>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</si>
  <si>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</si>
  <si>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</si>
  <si>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</si>
  <si>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</si>
  <si>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</si>
  <si>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</si>
  <si>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</si>
  <si>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</si>
  <si>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</si>
  <si>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</si>
  <si>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</si>
  <si>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</si>
  <si>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</si>
  <si>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</si>
  <si>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</si>
  <si>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</si>
  <si>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</si>
  <si>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</si>
  <si>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</si>
  <si>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</si>
  <si>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</si>
  <si>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</si>
  <si>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</si>
  <si>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</si>
  <si>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</si>
  <si>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</si>
  <si>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</si>
  <si>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</si>
  <si>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</si>
  <si>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</si>
  <si>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</si>
  <si>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</si>
  <si>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</si>
  <si>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</si>
  <si>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</si>
  <si>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</si>
  <si>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</si>
  <si>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</si>
  <si>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</si>
  <si>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</si>
  <si>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</si>
  <si>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</si>
  <si>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</si>
  <si>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</si>
  <si>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</si>
  <si>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</si>
  <si>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</si>
  <si>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</si>
  <si>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</si>
  <si>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</si>
  <si>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</si>
  <si>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</si>
  <si>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</si>
  <si>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</si>
  <si>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</si>
  <si>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</si>
  <si>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</si>
  <si>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</si>
  <si>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</si>
  <si>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</si>
  <si>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</si>
  <si>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</si>
  <si>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</si>
  <si>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</si>
  <si>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</si>
  <si>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</si>
  <si>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</si>
  <si>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</si>
  <si>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</si>
  <si>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</si>
  <si>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</si>
  <si>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</si>
  <si>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</si>
  <si>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</si>
  <si>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</si>
  <si>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</si>
  <si>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</si>
  <si>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</si>
  <si>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</si>
  <si>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</si>
  <si>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</si>
  <si>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</si>
  <si>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</si>
  <si>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</si>
  <si>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</si>
  <si>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</si>
  <si>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</si>
  <si>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</si>
  <si>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</si>
  <si>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</si>
  <si>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</si>
  <si>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</si>
  <si>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</si>
  <si>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</si>
  <si>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</si>
  <si>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</si>
  <si>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</si>
  <si>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</si>
  <si>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</si>
  <si>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</si>
  <si>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</si>
  <si>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</si>
  <si>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</si>
  <si>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</si>
  <si>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</si>
  <si>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</si>
  <si>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</si>
  <si>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</si>
  <si>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</si>
  <si>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</si>
  <si>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</si>
  <si>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</si>
  <si>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</si>
  <si>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</si>
  <si>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</si>
  <si>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</si>
  <si>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</si>
  <si>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</si>
  <si>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</si>
  <si>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</si>
  <si>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</si>
  <si>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</si>
  <si>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</si>
  <si>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</si>
  <si>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</si>
  <si>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</si>
  <si>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</si>
  <si>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</si>
  <si>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</si>
  <si>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</si>
  <si>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</si>
  <si>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</si>
  <si>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</si>
  <si>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</si>
  <si>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</si>
  <si>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</si>
  <si>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</si>
  <si>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</si>
  <si>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</si>
  <si>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</si>
  <si>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</si>
  <si>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</si>
  <si>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</si>
  <si>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</si>
  <si>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</si>
  <si>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</si>
  <si>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</si>
  <si>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</si>
  <si>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</si>
  <si>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</si>
  <si>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</si>
  <si>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</si>
  <si>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</si>
  <si>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</si>
  <si>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</si>
  <si>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</si>
  <si>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</si>
  <si>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</si>
  <si>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</si>
  <si>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</si>
  <si>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</si>
  <si>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</si>
  <si>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</si>
  <si>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</si>
  <si>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</si>
  <si>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</si>
  <si>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</si>
  <si>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</si>
  <si>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</si>
  <si>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</si>
  <si>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</si>
  <si>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</si>
  <si>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</si>
  <si>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</si>
  <si>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</si>
  <si>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</si>
  <si>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</si>
  <si>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</si>
  <si>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</si>
  <si>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</si>
  <si>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</si>
  <si>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</si>
  <si>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</si>
  <si>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</si>
  <si>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</si>
  <si>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</si>
  <si>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</si>
  <si>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</si>
  <si>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</si>
  <si>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</si>
  <si>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</si>
  <si>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</si>
  <si>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</si>
  <si>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</si>
  <si>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</si>
  <si>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</si>
  <si>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</si>
  <si>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</si>
  <si>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</si>
  <si>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</si>
  <si>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</si>
  <si>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</si>
  <si>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</si>
  <si>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</si>
  <si>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</si>
  <si>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</si>
  <si>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</si>
  <si>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</si>
  <si>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</si>
  <si>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</si>
  <si>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</si>
  <si>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</si>
  <si>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</si>
  <si>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</si>
  <si>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</si>
  <si>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</si>
  <si>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</si>
  <si>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</si>
  <si>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</si>
  <si>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</si>
  <si>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</si>
  <si>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</si>
  <si>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</si>
  <si>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</si>
  <si>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</si>
  <si>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</si>
  <si>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</si>
  <si>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</si>
  <si>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</si>
  <si>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</si>
  <si>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</si>
  <si>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</si>
  <si>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</si>
  <si>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</si>
  <si>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</si>
  <si>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</si>
  <si>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</si>
  <si>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</si>
  <si>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</si>
  <si>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</si>
  <si>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</si>
  <si>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</si>
  <si>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</si>
  <si>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</si>
  <si>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</si>
  <si>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</si>
  <si>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</si>
  <si>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</si>
  <si>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</si>
  <si>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</si>
  <si>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</si>
  <si>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</si>
  <si>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</si>
  <si>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</si>
  <si>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</si>
  <si>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</si>
  <si>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</si>
  <si>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</si>
  <si>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</si>
  <si>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</si>
  <si>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</si>
  <si>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</si>
  <si>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</si>
  <si>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</si>
  <si>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</si>
  <si>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</si>
  <si>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</si>
  <si>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</si>
  <si>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</si>
  <si>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</si>
  <si>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</si>
  <si>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</si>
  <si>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</si>
  <si>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</si>
  <si>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</si>
  <si>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</si>
  <si>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</si>
  <si>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</si>
  <si>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</si>
  <si>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</si>
  <si>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</si>
  <si>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</si>
  <si>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</si>
  <si>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</si>
  <si>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</si>
  <si>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</si>
  <si>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</si>
  <si>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</si>
  <si>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</si>
  <si>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</si>
  <si>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</si>
  <si>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</si>
  <si>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</si>
  <si>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</si>
  <si>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</si>
  <si>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</si>
  <si>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</si>
  <si>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</si>
  <si>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</si>
  <si>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</si>
  <si>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</si>
  <si>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</si>
  <si>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</si>
  <si>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</si>
  <si>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</si>
  <si>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</si>
  <si>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</si>
  <si>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</si>
  <si>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</si>
  <si>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</si>
  <si>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</si>
  <si>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</si>
  <si>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</si>
  <si>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</si>
  <si>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</si>
  <si>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</si>
  <si>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</si>
  <si>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</si>
  <si>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</si>
  <si>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</si>
  <si>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</si>
  <si>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</si>
  <si>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</si>
  <si>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</si>
  <si>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</si>
  <si>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</si>
  <si>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</si>
  <si>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</si>
  <si>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</si>
  <si>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</si>
  <si>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</si>
  <si>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</si>
  <si>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</si>
  <si>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</si>
  <si>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</si>
  <si>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</si>
  <si>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</si>
  <si>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</si>
  <si>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</si>
  <si>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</si>
  <si>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</si>
  <si>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</si>
  <si>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</si>
  <si>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</si>
  <si>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</si>
  <si>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</si>
  <si>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</si>
  <si>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</si>
  <si>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</si>
  <si>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</si>
  <si>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</si>
  <si>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</si>
  <si>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</si>
  <si>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</si>
  <si>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</si>
  <si>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</si>
  <si>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</si>
  <si>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</si>
  <si>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</si>
  <si>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</si>
  <si>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</si>
  <si>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</si>
  <si>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</si>
  <si>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</si>
  <si>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</si>
  <si>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</si>
  <si>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</si>
  <si>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</si>
  <si>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</si>
  <si>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</si>
  <si>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</si>
  <si>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</si>
  <si>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</si>
  <si>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</si>
  <si>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</si>
  <si>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</si>
  <si>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</si>
  <si>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</si>
  <si>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</si>
  <si>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</si>
  <si>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</si>
  <si>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</si>
  <si>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</si>
  <si>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</si>
  <si>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</si>
  <si>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</si>
  <si>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</si>
  <si>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</si>
  <si>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</si>
  <si>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</si>
  <si>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</si>
  <si>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</si>
  <si>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</si>
  <si>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</si>
  <si>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</si>
  <si>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</si>
  <si>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</si>
  <si>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</si>
  <si>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</si>
  <si>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</si>
  <si>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</si>
  <si>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</si>
  <si>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</si>
  <si>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</si>
  <si>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</si>
  <si>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</si>
  <si>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</si>
  <si>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</si>
  <si>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</si>
  <si>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</si>
  <si>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</si>
  <si>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</si>
  <si>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</si>
  <si>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</si>
  <si>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</si>
  <si>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</si>
  <si>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</si>
  <si>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</si>
  <si>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</si>
  <si>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</si>
  <si>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</si>
  <si>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</si>
  <si>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</si>
  <si>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</si>
  <si>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</si>
  <si>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</si>
  <si>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</si>
  <si>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</si>
  <si>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</si>
  <si>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</si>
  <si>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</si>
  <si>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</si>
  <si>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</si>
  <si>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</si>
  <si>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</si>
  <si>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</si>
  <si>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</si>
  <si>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</si>
  <si>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</si>
  <si>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</si>
  <si>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</si>
  <si>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</si>
  <si>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</si>
  <si>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</si>
  <si>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</si>
  <si>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</si>
  <si>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</si>
  <si>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</si>
  <si>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</si>
  <si>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</si>
  <si>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</si>
  <si>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</si>
  <si>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</si>
  <si>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</si>
  <si>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</si>
  <si>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</si>
  <si>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</si>
  <si>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</si>
  <si>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</si>
  <si>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</si>
  <si>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</si>
  <si>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</si>
  <si>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</si>
  <si>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</si>
  <si>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</si>
  <si>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</si>
  <si>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</si>
  <si>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</si>
  <si>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</si>
  <si>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</si>
  <si>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</si>
  <si>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</si>
  <si>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</si>
  <si>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</si>
  <si>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</si>
  <si>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</si>
  <si>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</si>
  <si>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</si>
  <si>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</si>
  <si>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</si>
  <si>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</si>
  <si>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</si>
  <si>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</si>
  <si>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</si>
  <si>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</si>
  <si>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</si>
  <si>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</si>
  <si>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</si>
  <si>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</si>
  <si>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</si>
  <si>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</si>
  <si>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</si>
  <si>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</si>
  <si>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</si>
  <si>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</si>
  <si>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</si>
  <si>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</si>
  <si>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</si>
  <si>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</si>
  <si>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</si>
  <si>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</si>
  <si>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</si>
  <si>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</si>
  <si>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</si>
  <si>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</si>
  <si>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</si>
  <si>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</si>
  <si>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</si>
  <si>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</si>
  <si>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</si>
  <si>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</si>
  <si>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</si>
  <si>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</si>
  <si>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</si>
  <si>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</si>
  <si>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</si>
  <si>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</si>
  <si>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</si>
  <si>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</si>
  <si>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</si>
  <si>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</si>
  <si>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</si>
  <si>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</si>
  <si>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</si>
  <si>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</si>
  <si>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</si>
  <si>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</si>
  <si>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</si>
  <si>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</si>
  <si>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</si>
  <si>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</si>
  <si>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</si>
  <si>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</si>
  <si>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</si>
  <si>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</si>
  <si>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</si>
  <si>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</si>
  <si>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</si>
  <si>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</si>
  <si>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</si>
  <si>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</si>
  <si>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</si>
  <si>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</si>
  <si>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</si>
  <si>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</si>
  <si>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</si>
  <si>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</si>
  <si>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</si>
  <si>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</si>
  <si>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</si>
  <si>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</si>
  <si>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</si>
  <si>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</si>
  <si>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</si>
  <si>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</si>
  <si>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</si>
  <si>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</si>
  <si>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</si>
  <si>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</si>
  <si>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</si>
  <si>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</si>
  <si>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</si>
  <si>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</si>
  <si>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</si>
  <si>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</si>
  <si>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</si>
  <si>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</si>
  <si>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</si>
  <si>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</si>
  <si>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</si>
  <si>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</si>
  <si>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</si>
  <si>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</si>
  <si>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</si>
  <si>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</si>
  <si>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</si>
  <si>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</si>
  <si>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</si>
  <si>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</si>
  <si>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</si>
  <si>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</si>
  <si>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</si>
  <si>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</si>
  <si>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</si>
  <si>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</si>
  <si>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</si>
  <si>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</si>
  <si>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</si>
  <si>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</si>
  <si>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</si>
  <si>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</si>
  <si>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</si>
  <si>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</si>
  <si>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</si>
  <si>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</si>
  <si>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</si>
  <si>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</si>
  <si>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</si>
  <si>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</si>
  <si>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</si>
  <si>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</si>
  <si>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</si>
  <si>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</si>
  <si>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</si>
  <si>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</si>
  <si>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</si>
  <si>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</si>
  <si>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</si>
  <si>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</si>
  <si>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</si>
  <si>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</si>
  <si>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</si>
  <si>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</si>
  <si>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</si>
  <si>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</si>
  <si>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</si>
  <si>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</si>
  <si>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</si>
  <si>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</si>
  <si>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</si>
  <si>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</si>
  <si>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</si>
  <si>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</si>
  <si>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</si>
  <si>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</si>
  <si>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</si>
  <si>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</si>
  <si>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</si>
  <si>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</si>
  <si>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</si>
  <si>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</si>
  <si>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</si>
  <si>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</si>
  <si>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</si>
  <si>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</si>
  <si>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</si>
  <si>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</si>
  <si>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</si>
  <si>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</si>
  <si>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</si>
  <si>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</si>
  <si>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</si>
  <si>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</si>
  <si>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</si>
  <si>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</si>
  <si>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</si>
  <si>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</si>
  <si>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</si>
  <si>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</si>
  <si>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</si>
  <si>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</si>
  <si>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</si>
  <si>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</si>
  <si>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</si>
  <si>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</si>
  <si>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</si>
  <si>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</si>
  <si>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</si>
  <si>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</si>
  <si>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</si>
  <si>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</si>
  <si>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</si>
  <si>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</si>
  <si>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</si>
  <si>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</si>
  <si>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</si>
  <si>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</si>
  <si>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</si>
  <si>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</si>
  <si>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</si>
  <si>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</si>
  <si>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</si>
  <si>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</si>
  <si>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</si>
  <si>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</si>
  <si>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</si>
  <si>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</si>
  <si>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</si>
  <si>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</si>
  <si>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</si>
  <si>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</si>
  <si>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</si>
  <si>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</si>
  <si>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</si>
  <si>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</si>
  <si>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</si>
  <si>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</si>
  <si>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</si>
  <si>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</si>
  <si>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</si>
  <si>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</si>
  <si>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</si>
  <si>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</si>
  <si>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</si>
  <si>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</si>
  <si>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</si>
  <si>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</si>
  <si>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</si>
  <si>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</si>
  <si>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</si>
  <si>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</si>
  <si>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</si>
  <si>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</si>
  <si>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</si>
  <si>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</si>
  <si>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</si>
  <si>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</si>
  <si>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</si>
  <si>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</si>
  <si>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</si>
  <si>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</si>
  <si>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</si>
  <si>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</si>
  <si>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</si>
  <si>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</si>
  <si>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</si>
  <si>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</si>
  <si>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</si>
  <si>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</si>
  <si>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</si>
  <si>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</si>
  <si>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</si>
  <si>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</si>
  <si>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</si>
  <si>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</si>
  <si>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</si>
  <si>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</si>
  <si>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</si>
  <si>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</si>
  <si>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</si>
  <si>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</si>
  <si>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</si>
  <si>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</si>
  <si>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</si>
  <si>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</si>
  <si>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</si>
  <si>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</si>
  <si>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</si>
  <si>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</si>
  <si>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</si>
  <si>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</si>
  <si>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</si>
  <si>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</si>
  <si>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</si>
  <si>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</si>
  <si>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</si>
  <si>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</si>
  <si>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</si>
  <si>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</si>
  <si>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</si>
  <si>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</si>
  <si>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</si>
  <si>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</si>
  <si>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</si>
  <si>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</si>
  <si>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</si>
  <si>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</si>
  <si>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</si>
  <si>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</si>
  <si>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</si>
  <si>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</si>
  <si>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</si>
  <si>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</si>
  <si>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</si>
  <si>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</si>
  <si>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</si>
  <si>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</si>
  <si>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</si>
  <si>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</si>
  <si>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</si>
  <si>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</si>
  <si>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</si>
  <si>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</si>
  <si>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</si>
  <si>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</si>
  <si>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</si>
  <si>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</si>
  <si>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</si>
  <si>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</si>
  <si>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</si>
  <si>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</si>
  <si>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</si>
  <si>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</si>
  <si>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</si>
  <si>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</si>
  <si>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</si>
  <si>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</si>
  <si>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</si>
  <si>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</si>
  <si>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</si>
  <si>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</si>
  <si>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</si>
  <si>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</si>
  <si>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</si>
  <si>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</si>
  <si>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</si>
  <si>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</si>
  <si>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</si>
  <si>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</si>
  <si>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</si>
  <si>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</si>
  <si>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</si>
  <si>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</si>
  <si>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</si>
  <si>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</si>
  <si>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</si>
  <si>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</si>
  <si>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</si>
  <si>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</si>
  <si>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</si>
  <si>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</si>
  <si>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</si>
  <si>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</si>
  <si>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</si>
  <si>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</si>
  <si>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</si>
  <si>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</si>
  <si>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</si>
  <si>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</si>
  <si>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</si>
  <si>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</si>
  <si>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</si>
  <si>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</si>
  <si>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</si>
  <si>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</si>
  <si>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</si>
  <si>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</si>
  <si>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</si>
  <si>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</si>
  <si>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</si>
  <si>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</si>
  <si>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</si>
  <si>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</si>
  <si>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</si>
  <si>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</si>
  <si>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</si>
  <si>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</si>
  <si>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</si>
  <si>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</si>
  <si>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</si>
  <si>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</si>
  <si>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</si>
  <si>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</si>
  <si>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</si>
  <si>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</si>
  <si>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</si>
  <si>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</si>
  <si>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</si>
  <si>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</si>
  <si>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</si>
  <si>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</si>
  <si>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</si>
  <si>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</si>
  <si>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</si>
  <si>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</si>
  <si>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</si>
  <si>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</si>
  <si>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</si>
  <si>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</si>
  <si>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</si>
  <si>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</si>
  <si>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</si>
  <si>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</si>
  <si>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</si>
  <si>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</si>
  <si>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</si>
  <si>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</si>
  <si>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</si>
  <si>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</si>
  <si>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</si>
  <si>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</si>
  <si>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</si>
  <si>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</si>
  <si>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</si>
  <si>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</si>
  <si>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</si>
  <si>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</si>
  <si>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</si>
  <si>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</si>
  <si>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</si>
  <si>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</si>
  <si>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</si>
  <si>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</si>
  <si>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</si>
  <si>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</si>
  <si>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</si>
  <si>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</si>
  <si>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</si>
  <si>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</si>
  <si>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</si>
  <si>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</si>
  <si>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</si>
  <si>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</si>
  <si>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</si>
  <si>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</si>
  <si>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</si>
  <si>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</si>
  <si>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</si>
  <si>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</si>
  <si>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</si>
  <si>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</si>
  <si>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</si>
  <si>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</si>
  <si>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</si>
  <si>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</si>
  <si>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</si>
  <si>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</si>
  <si>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</si>
  <si>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</si>
  <si>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</si>
  <si>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</si>
  <si>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</si>
  <si>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</si>
  <si>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</si>
  <si>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</si>
  <si>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</si>
  <si>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</si>
  <si>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</si>
  <si>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</si>
  <si>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</si>
  <si>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</si>
  <si>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</si>
  <si>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</si>
  <si>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</si>
  <si>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</si>
  <si>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</si>
  <si>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</si>
  <si>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</si>
  <si>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</si>
  <si>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</si>
  <si>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</si>
  <si>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</si>
  <si>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</si>
  <si>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</si>
  <si>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</si>
  <si>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</si>
  <si>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</si>
  <si>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</si>
  <si>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</si>
  <si>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</si>
  <si>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</si>
  <si>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</si>
  <si>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</si>
  <si>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</si>
  <si>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</si>
  <si>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</si>
  <si>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</si>
  <si>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</si>
  <si>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</si>
  <si>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</si>
  <si>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</si>
  <si>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</si>
  <si>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</si>
  <si>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</si>
  <si>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</si>
  <si>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</si>
  <si>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</si>
  <si>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</si>
  <si>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</si>
  <si>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</si>
  <si>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</si>
  <si>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</si>
  <si>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</si>
  <si>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</si>
  <si>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</si>
  <si>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</si>
  <si>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</si>
  <si>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</si>
  <si>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</si>
  <si>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</si>
  <si>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</si>
  <si>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</si>
  <si>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</si>
  <si>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</si>
  <si>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</si>
  <si>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</si>
  <si>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</si>
  <si>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</si>
  <si>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</si>
  <si>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</si>
  <si>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</si>
  <si>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</si>
  <si>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</si>
  <si>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</si>
  <si>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</si>
  <si>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</si>
  <si>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</si>
  <si>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</si>
  <si>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</si>
  <si>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</si>
  <si>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</si>
  <si>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</si>
  <si>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</si>
  <si>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</si>
  <si>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</si>
  <si>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</si>
  <si>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</si>
  <si>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</si>
  <si>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</si>
  <si>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</si>
  <si>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</si>
  <si>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</si>
  <si>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</si>
  <si>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</si>
  <si>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</si>
  <si>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</si>
  <si>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</si>
  <si>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</si>
  <si>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</si>
  <si>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</si>
  <si>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</si>
  <si>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</si>
  <si>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</si>
  <si>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</si>
  <si>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</si>
  <si>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</si>
  <si>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</si>
  <si>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</si>
  <si>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</si>
  <si>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</si>
  <si>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</si>
  <si>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</si>
  <si>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</si>
  <si>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</si>
  <si>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</si>
  <si>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</si>
  <si>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</si>
  <si>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</si>
  <si>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</si>
  <si>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</si>
  <si>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</si>
  <si>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</si>
  <si>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</si>
  <si>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</si>
  <si>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</si>
  <si>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</si>
  <si>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</si>
  <si>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</si>
  <si>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</si>
  <si>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</si>
  <si>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</si>
  <si>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</si>
  <si>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</si>
  <si>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</si>
  <si>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</si>
  <si>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</si>
  <si>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</si>
  <si>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</si>
  <si>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</si>
  <si>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</si>
  <si>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</si>
  <si>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</si>
  <si>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</si>
  <si>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</si>
  <si>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</si>
  <si>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</si>
  <si>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</si>
  <si>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</si>
  <si>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</si>
  <si>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</si>
  <si>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</si>
  <si>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</si>
  <si>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</si>
  <si>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</si>
  <si>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</si>
  <si>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</si>
  <si>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</si>
  <si>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</si>
  <si>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</si>
  <si>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</si>
  <si>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</si>
  <si>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</si>
  <si>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</si>
  <si>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</si>
  <si>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</si>
  <si>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</si>
  <si>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</si>
  <si>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</si>
  <si>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</si>
  <si>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</si>
  <si>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</si>
  <si>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</si>
  <si>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</si>
  <si>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</si>
  <si>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</si>
  <si>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</si>
  <si>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</si>
  <si>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</si>
  <si>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</si>
  <si>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</si>
  <si>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</si>
  <si>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</si>
  <si>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</si>
  <si>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</si>
  <si>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</si>
  <si>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</si>
  <si>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</si>
  <si>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</si>
  <si>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</si>
  <si>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</si>
  <si>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</si>
  <si>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</si>
  <si>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</si>
  <si>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</si>
  <si>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</si>
  <si>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</si>
  <si>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</si>
  <si>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</si>
  <si>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</si>
  <si>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</si>
  <si>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</si>
  <si>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</si>
  <si>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</si>
  <si>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</si>
  <si>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</si>
  <si>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</si>
  <si>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</si>
  <si>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</si>
  <si>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</si>
  <si>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</si>
  <si>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</si>
  <si>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</si>
  <si>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</si>
  <si>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</si>
  <si>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</si>
  <si>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</si>
  <si>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</si>
  <si>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</si>
  <si>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</si>
  <si>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</si>
  <si>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</si>
  <si>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</si>
  <si>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</si>
  <si>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</si>
  <si>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</si>
  <si>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</si>
  <si>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</si>
  <si>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</si>
  <si>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</si>
  <si>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</si>
  <si>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</si>
  <si>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</si>
  <si>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</si>
  <si>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</si>
  <si>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</si>
  <si>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</si>
  <si>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</si>
  <si>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</si>
  <si>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</si>
  <si>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</si>
  <si>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</si>
  <si>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</si>
  <si>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</si>
  <si>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</si>
  <si>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</si>
  <si>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</si>
  <si>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</si>
  <si>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</si>
  <si>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</si>
  <si>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</si>
  <si>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</si>
  <si>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</si>
  <si>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</si>
  <si>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</si>
  <si>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</si>
  <si>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</si>
  <si>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</si>
  <si>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</si>
  <si>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</si>
  <si>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</si>
  <si>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</si>
  <si>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</si>
  <si>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</si>
  <si>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</si>
  <si>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</si>
  <si>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</si>
  <si>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</si>
  <si>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</si>
  <si>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</si>
  <si>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</si>
  <si>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</si>
  <si>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</si>
  <si>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</si>
  <si>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</si>
  <si>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</si>
  <si>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</si>
  <si>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</si>
  <si>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</si>
  <si>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</si>
  <si>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</si>
  <si>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</si>
  <si>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</si>
  <si>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</si>
  <si>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</si>
  <si>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</si>
  <si>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</si>
  <si>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</si>
  <si>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</si>
  <si>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</si>
  <si>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</si>
  <si>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</si>
  <si>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</si>
  <si>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</si>
  <si>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</si>
  <si>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</si>
  <si>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</si>
  <si>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</si>
  <si>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</si>
  <si>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</si>
  <si>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</si>
  <si>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</si>
  <si>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</si>
  <si>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</si>
  <si>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</si>
  <si>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</si>
  <si>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</si>
  <si>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</si>
  <si>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</si>
  <si>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</si>
  <si>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</si>
  <si>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</si>
  <si>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</si>
  <si>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</si>
  <si>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</si>
  <si>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</si>
  <si>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</si>
  <si>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</si>
  <si>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</si>
  <si>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</si>
  <si>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</si>
  <si>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</si>
  <si>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</si>
  <si>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</si>
  <si>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</si>
  <si>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</si>
  <si>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</si>
  <si>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</si>
  <si>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</si>
  <si>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</si>
  <si>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</si>
  <si>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</si>
  <si>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</si>
  <si>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</si>
  <si>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</si>
  <si>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</si>
  <si>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</si>
  <si>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</si>
  <si>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</si>
  <si>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</si>
  <si>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</si>
  <si>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</si>
  <si>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</si>
  <si>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</si>
  <si>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</si>
  <si>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</si>
  <si>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</si>
  <si>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</si>
  <si>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</si>
  <si>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</si>
  <si>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</si>
  <si>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</si>
  <si>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</si>
  <si>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</si>
  <si>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</si>
  <si>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</si>
  <si>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</si>
  <si>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</si>
  <si>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</si>
  <si>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</si>
  <si>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</si>
  <si>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</si>
  <si>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</si>
  <si>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</si>
  <si>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</si>
  <si>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</si>
  <si>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</si>
  <si>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</si>
  <si>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</si>
  <si>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</si>
  <si>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</si>
  <si>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</si>
  <si>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</si>
  <si>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</si>
  <si>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</si>
  <si>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</si>
  <si>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</si>
  <si>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</si>
  <si>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</si>
  <si>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</si>
  <si>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</si>
  <si>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</si>
  <si>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</si>
  <si>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</si>
  <si>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</si>
  <si>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</si>
  <si>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</si>
  <si>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</si>
  <si>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</si>
  <si>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</si>
  <si>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</si>
  <si>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</si>
  <si>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</si>
  <si>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</si>
  <si>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</si>
  <si>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</si>
  <si>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</si>
  <si>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</si>
  <si>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</si>
  <si>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</si>
  <si>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</si>
  <si>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</si>
  <si>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</si>
  <si>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</si>
  <si>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</si>
  <si>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</si>
  <si>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</si>
  <si>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</si>
  <si>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</si>
  <si>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</si>
  <si>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</si>
  <si>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</si>
  <si>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</si>
  <si>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</si>
  <si>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</si>
  <si>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</si>
  <si>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</si>
  <si>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</si>
  <si>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</si>
  <si>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</si>
  <si>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</si>
  <si>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</si>
  <si>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</si>
  <si>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</si>
  <si>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</si>
  <si>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</si>
  <si>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</si>
  <si>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</si>
  <si>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</si>
  <si>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</si>
  <si>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</si>
  <si>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</si>
  <si>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</si>
  <si>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</si>
  <si>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</si>
  <si>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</si>
  <si>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</si>
  <si>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</si>
  <si>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</si>
  <si>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</si>
  <si>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</si>
  <si>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</si>
  <si>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</si>
  <si>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</si>
  <si>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</si>
  <si>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</si>
  <si>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</si>
  <si>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</si>
  <si>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</si>
  <si>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</si>
  <si>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</si>
  <si>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</si>
  <si>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</si>
  <si>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</si>
  <si>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</si>
  <si>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</si>
  <si>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</si>
  <si>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</si>
  <si>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</si>
  <si>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</si>
  <si>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</si>
  <si>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</si>
  <si>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</si>
  <si>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</si>
  <si>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</si>
  <si>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</si>
  <si>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</si>
  <si>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</si>
  <si>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</si>
  <si>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</si>
  <si>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</si>
  <si>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</si>
  <si>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</si>
  <si>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</si>
  <si>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</si>
  <si>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</si>
  <si>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</si>
  <si>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</si>
  <si>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</si>
  <si>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</si>
  <si>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</si>
  <si>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</si>
  <si>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</si>
  <si>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</si>
  <si>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</si>
  <si>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</si>
  <si>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</si>
  <si>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</si>
  <si>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</si>
  <si>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</si>
  <si>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</si>
  <si>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</si>
  <si>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</si>
  <si>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</si>
  <si>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</si>
  <si>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</si>
  <si>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</si>
  <si>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</si>
  <si>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</si>
  <si>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</si>
  <si>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</si>
  <si>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</si>
  <si>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</si>
  <si>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</si>
  <si>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</si>
  <si>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</si>
  <si>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</si>
  <si>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</si>
  <si>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</si>
  <si>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</si>
  <si>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</si>
  <si>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</si>
  <si>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</si>
  <si>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</si>
  <si>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</si>
  <si>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</si>
  <si>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</si>
  <si>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</si>
  <si>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</si>
  <si>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</si>
  <si>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</si>
  <si>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</si>
  <si>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</si>
  <si>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</si>
  <si>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</si>
  <si>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</si>
  <si>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</si>
  <si>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</si>
  <si>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</si>
  <si>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</si>
  <si>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</si>
  <si>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</si>
  <si>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</si>
  <si>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</si>
  <si>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</si>
  <si>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</si>
  <si>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</si>
  <si>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</si>
  <si>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</si>
  <si>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</si>
  <si>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</si>
  <si>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</si>
  <si>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</si>
  <si>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</si>
  <si>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</si>
  <si>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</si>
  <si>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</si>
  <si>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</si>
  <si>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</si>
  <si>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</si>
  <si>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</si>
  <si>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</si>
  <si>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</si>
  <si>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</si>
  <si>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</si>
  <si>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</si>
  <si>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</si>
  <si>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</si>
  <si>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</si>
  <si>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</si>
  <si>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</si>
  <si>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</si>
  <si>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</si>
  <si>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</si>
  <si>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</si>
  <si>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</si>
  <si>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</si>
  <si>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</si>
  <si>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</si>
  <si>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</si>
  <si>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</si>
  <si>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</si>
  <si>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</si>
  <si>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</si>
  <si>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</si>
  <si>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</si>
  <si>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</si>
  <si>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</si>
  <si>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</si>
  <si>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</si>
  <si>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</si>
  <si>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</si>
  <si>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</si>
  <si>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</si>
  <si>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</si>
  <si>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</si>
  <si>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</si>
  <si>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</si>
  <si>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</si>
  <si>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</si>
  <si>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</si>
  <si>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</si>
  <si>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</si>
  <si>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</si>
  <si>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</si>
  <si>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</si>
  <si>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</si>
  <si>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</si>
  <si>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</si>
  <si>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</si>
  <si>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</si>
  <si>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</si>
  <si>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</si>
  <si>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</si>
  <si>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</si>
  <si>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</si>
  <si>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</si>
  <si>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</si>
  <si>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</si>
  <si>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</si>
  <si>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</si>
  <si>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</si>
  <si>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</si>
  <si>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</si>
  <si>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</si>
  <si>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</si>
  <si>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</si>
  <si>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</si>
  <si>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</si>
  <si>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</si>
  <si>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</si>
  <si>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</si>
  <si>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</si>
  <si>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</si>
  <si>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</si>
  <si>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</si>
  <si>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</si>
  <si>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</si>
  <si>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</si>
  <si>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</si>
  <si>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</si>
  <si>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</si>
  <si>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</si>
  <si>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</si>
  <si>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</si>
  <si>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</si>
  <si>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</si>
  <si>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</si>
  <si>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</si>
  <si>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</si>
  <si>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</si>
  <si>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</si>
  <si>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</si>
  <si>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</si>
  <si>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</si>
  <si>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</si>
  <si>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</si>
  <si>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</si>
  <si>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</si>
  <si>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</si>
  <si>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</si>
  <si>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</si>
  <si>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</si>
  <si>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</si>
  <si>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</si>
  <si>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</si>
  <si>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</si>
  <si>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</si>
  <si>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</si>
  <si>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</si>
  <si>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</si>
  <si>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</si>
  <si>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</si>
  <si>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</si>
  <si>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</si>
  <si>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</si>
  <si>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</si>
  <si>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</si>
  <si>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</si>
  <si>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</si>
  <si>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</si>
  <si>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</si>
  <si>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</si>
  <si>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</si>
  <si>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</si>
  <si>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</si>
  <si>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</si>
  <si>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</si>
  <si>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</si>
  <si>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</si>
  <si>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</si>
  <si>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</si>
  <si>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</si>
  <si>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</si>
  <si>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</si>
  <si>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</si>
  <si>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</si>
  <si>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</si>
  <si>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</si>
  <si>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</si>
  <si>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</si>
  <si>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</si>
  <si>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</si>
  <si>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</si>
  <si>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</si>
  <si>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</si>
  <si>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</si>
  <si>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</si>
  <si>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</si>
  <si>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</si>
  <si>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</si>
  <si>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</si>
  <si>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</si>
  <si>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</si>
  <si>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</si>
  <si>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</si>
  <si>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</si>
  <si>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</si>
  <si>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</si>
  <si>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</si>
  <si>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</si>
  <si>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</si>
  <si>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</si>
  <si>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</si>
  <si>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</si>
  <si>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</si>
  <si>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</si>
  <si>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</si>
  <si>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</si>
  <si>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</si>
  <si>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</si>
  <si>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</si>
  <si>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</si>
  <si>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</si>
  <si>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</si>
  <si>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</si>
  <si>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</si>
  <si>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</si>
  <si>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</si>
  <si>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</si>
  <si>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</si>
  <si>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</si>
  <si>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</si>
  <si>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</si>
  <si>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</si>
  <si>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</si>
  <si>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</si>
  <si>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</si>
  <si>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</si>
  <si>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</si>
  <si>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</si>
  <si>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</si>
  <si>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</si>
  <si>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</si>
  <si>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</si>
  <si>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</si>
  <si>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</si>
  <si>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</si>
  <si>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</si>
  <si>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</si>
  <si>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</si>
  <si>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</si>
  <si>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</si>
  <si>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</si>
  <si>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</si>
  <si>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</si>
  <si>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</si>
  <si>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</si>
  <si>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</si>
  <si>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</si>
  <si>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</si>
  <si>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</si>
  <si>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</si>
  <si>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</si>
  <si>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</si>
  <si>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</si>
  <si>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</si>
  <si>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</si>
  <si>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</si>
  <si>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</si>
  <si>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</si>
  <si>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</si>
  <si>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</si>
  <si>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</si>
  <si>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</si>
  <si>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</si>
  <si>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</si>
  <si>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</si>
  <si>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</si>
  <si>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</si>
  <si>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</si>
  <si>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</si>
  <si>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</si>
  <si>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</si>
  <si>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</si>
  <si>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</si>
  <si>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</si>
  <si>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</si>
  <si>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</si>
  <si>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</si>
  <si>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</si>
  <si>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</si>
  <si>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</si>
  <si>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</si>
  <si>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</si>
  <si>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</si>
  <si>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</si>
  <si>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</si>
  <si>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</si>
  <si>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</si>
  <si>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</si>
  <si>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</si>
  <si>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</si>
  <si>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</si>
  <si>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</si>
  <si>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</si>
  <si>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</si>
  <si>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</si>
  <si>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</si>
  <si>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</si>
  <si>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</si>
  <si>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</si>
  <si>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</si>
  <si>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</si>
  <si>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</si>
  <si>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</si>
  <si>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</si>
  <si>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</si>
  <si>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</si>
  <si>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</si>
  <si>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</si>
  <si>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</si>
  <si>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</si>
  <si>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</si>
  <si>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</si>
  <si>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</si>
  <si>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</si>
  <si>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</si>
  <si>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</si>
  <si>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</si>
  <si>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</si>
  <si>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</si>
  <si>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</si>
  <si>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</si>
  <si>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</si>
  <si>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</si>
  <si>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</si>
  <si>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</si>
  <si>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</si>
  <si>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</si>
  <si>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</si>
  <si>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</si>
  <si>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</si>
  <si>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</si>
  <si>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</si>
  <si>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</si>
  <si>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</si>
  <si>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</si>
  <si>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</si>
  <si>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</si>
  <si>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</si>
  <si>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</si>
  <si>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</si>
  <si>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</si>
  <si>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</si>
  <si>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</si>
  <si>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</si>
  <si>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</si>
  <si>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</si>
  <si>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</si>
  <si>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</si>
  <si>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</si>
  <si>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</si>
  <si>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</si>
  <si>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</si>
  <si>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</si>
  <si>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</si>
  <si>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</si>
  <si>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</si>
  <si>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</si>
  <si>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</si>
  <si>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</si>
  <si>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</si>
  <si>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</si>
  <si>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</si>
  <si>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</si>
  <si>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</si>
  <si>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</si>
  <si>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</si>
  <si>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</si>
  <si>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</si>
  <si>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</si>
  <si>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</si>
  <si>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</si>
  <si>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</si>
  <si>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</si>
  <si>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</si>
  <si>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</si>
  <si>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</si>
  <si>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</si>
  <si>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</si>
  <si>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</si>
  <si>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</si>
  <si>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</si>
  <si>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</si>
  <si>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</si>
  <si>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</si>
  <si>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</si>
  <si>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</si>
  <si>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</si>
  <si>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</si>
  <si>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</si>
  <si>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</si>
  <si>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</si>
  <si>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</si>
  <si>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</si>
  <si>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</si>
  <si>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</si>
  <si>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</si>
  <si>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</si>
  <si>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</si>
  <si>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</si>
  <si>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</si>
  <si>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</si>
  <si>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</si>
  <si>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</si>
  <si>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</si>
  <si>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</si>
  <si>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</si>
  <si>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</si>
  <si>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</si>
  <si>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</si>
  <si>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</si>
  <si>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</si>
  <si>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</si>
  <si>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</si>
  <si>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</si>
  <si>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</si>
  <si>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</si>
  <si>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</si>
  <si>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</si>
  <si>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</si>
  <si>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</si>
  <si>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</si>
  <si>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</si>
  <si>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</si>
  <si>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</si>
  <si>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</si>
  <si>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</si>
  <si>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</si>
  <si>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</si>
  <si>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</si>
  <si>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</si>
  <si>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</si>
  <si>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</si>
  <si>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</si>
  <si>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</si>
  <si>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</si>
  <si>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</si>
  <si>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</si>
  <si>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</si>
  <si>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</si>
  <si>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</si>
  <si>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</si>
  <si>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</si>
  <si>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</si>
  <si>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</si>
  <si>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</si>
  <si>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</si>
  <si>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</si>
  <si>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</si>
  <si>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</si>
  <si>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</si>
  <si>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</si>
  <si>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</si>
  <si>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</si>
  <si>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</si>
  <si>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</si>
  <si>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</si>
  <si>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</si>
  <si>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</si>
  <si>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</si>
  <si>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</si>
  <si>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</si>
  <si>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</si>
  <si>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</si>
  <si>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</si>
  <si>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</si>
  <si>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</si>
  <si>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</si>
  <si>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</si>
  <si>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</si>
  <si>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</si>
  <si>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</si>
  <si>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</si>
  <si>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</si>
  <si>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</si>
  <si>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</si>
  <si>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</si>
  <si>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</si>
  <si>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</si>
  <si>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</si>
  <si>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</si>
  <si>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</si>
  <si>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</si>
  <si>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</si>
  <si>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</si>
  <si>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</si>
  <si>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</si>
  <si>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</si>
  <si>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</si>
  <si>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</si>
  <si>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</si>
  <si>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</si>
  <si>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</si>
  <si>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</si>
  <si>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</si>
  <si>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</si>
  <si>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</si>
  <si>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</si>
  <si>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</si>
  <si>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</si>
  <si>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</si>
  <si>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</si>
  <si>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</si>
  <si>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</si>
  <si>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</si>
  <si>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</si>
  <si>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</si>
  <si>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</si>
  <si>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</si>
  <si>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</si>
  <si>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</si>
  <si>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</si>
  <si>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</si>
  <si>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</si>
  <si>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</si>
  <si>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</si>
  <si>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</si>
  <si>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</si>
  <si>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</si>
  <si>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</si>
  <si>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</si>
  <si>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</si>
  <si>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</si>
  <si>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</si>
  <si>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</si>
  <si>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</si>
  <si>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</si>
  <si>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</si>
  <si>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</si>
  <si>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</si>
  <si>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</si>
  <si>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</si>
  <si>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</si>
  <si>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</si>
  <si>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</si>
  <si>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</si>
  <si>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</si>
  <si>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</si>
  <si>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</si>
  <si>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</si>
  <si>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</si>
  <si>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</si>
  <si>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</si>
  <si>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</si>
  <si>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</si>
  <si>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</si>
  <si>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</si>
  <si>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</si>
  <si>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</si>
  <si>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</si>
  <si>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</si>
  <si>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</si>
  <si>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</si>
  <si>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</si>
  <si>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</si>
  <si>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</si>
  <si>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</si>
  <si>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</si>
  <si>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</si>
  <si>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</si>
  <si>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</si>
  <si>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</si>
  <si>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</si>
  <si>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</si>
  <si>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</si>
  <si>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</si>
  <si>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</si>
  <si>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</si>
  <si>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</si>
  <si>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</si>
  <si>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</si>
  <si>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</si>
  <si>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</si>
  <si>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</si>
  <si>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</si>
  <si>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</si>
  <si>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</si>
  <si>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</si>
  <si>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</si>
  <si>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</si>
  <si>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</si>
  <si>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</si>
  <si>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</si>
  <si>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</si>
  <si>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</si>
  <si>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</si>
  <si>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</si>
  <si>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</si>
  <si>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</si>
  <si>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</si>
  <si>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</si>
  <si>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</si>
  <si>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</si>
  <si>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</si>
  <si>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</si>
  <si>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</si>
  <si>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</si>
  <si>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</si>
  <si>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</si>
  <si>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</si>
  <si>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</si>
  <si>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</si>
  <si>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</si>
  <si>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</si>
  <si>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</si>
  <si>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</si>
  <si>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</si>
  <si>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</si>
  <si>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</si>
  <si>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</si>
  <si>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</si>
  <si>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</si>
  <si>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</si>
  <si>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</si>
  <si>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</si>
  <si>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</si>
  <si>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</si>
  <si>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</si>
  <si>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</si>
  <si>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</si>
  <si>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</si>
  <si>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</si>
  <si>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</si>
  <si>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</si>
  <si>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</si>
  <si>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</si>
  <si>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</si>
  <si>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</si>
  <si>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</si>
  <si>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</si>
  <si>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</si>
  <si>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</si>
  <si>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</si>
  <si>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</si>
  <si>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</si>
  <si>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</si>
  <si>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</si>
  <si>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</si>
  <si>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</si>
  <si>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</si>
  <si>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</si>
  <si>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</si>
  <si>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</si>
  <si>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</si>
  <si>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</si>
  <si>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</si>
  <si>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</si>
  <si>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</si>
  <si>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</si>
  <si>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</si>
  <si>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</si>
  <si>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</si>
  <si>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</si>
  <si>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</si>
  <si>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</si>
  <si>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</si>
  <si>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</si>
  <si>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</si>
  <si>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</si>
  <si>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</si>
  <si>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</si>
  <si>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</si>
  <si>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</si>
  <si>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</si>
  <si>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</si>
  <si>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</si>
  <si>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</si>
  <si>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</si>
  <si>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</si>
  <si>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</si>
  <si>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</si>
  <si>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</si>
  <si>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</si>
  <si>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</si>
  <si>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</si>
  <si>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</si>
  <si>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</si>
  <si>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</si>
  <si>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</si>
  <si>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</si>
  <si>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</si>
  <si>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</si>
  <si>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</si>
  <si>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</si>
  <si>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</si>
  <si>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</si>
  <si>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</si>
  <si>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</si>
  <si>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</si>
  <si>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</si>
  <si>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</si>
  <si>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</si>
  <si>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</si>
  <si>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</si>
  <si>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</si>
  <si>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</si>
  <si>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</si>
  <si>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</si>
  <si>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</si>
  <si>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</si>
  <si>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</si>
  <si>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</si>
  <si>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</si>
  <si>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</si>
  <si>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</si>
  <si>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</si>
  <si>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</si>
  <si>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</si>
  <si>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</si>
  <si>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</si>
  <si>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</si>
  <si>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</si>
  <si>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</si>
  <si>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</si>
  <si>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</si>
  <si>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</si>
  <si>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</si>
  <si>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</si>
  <si>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</si>
  <si>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</si>
  <si>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</si>
  <si>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</si>
  <si>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</si>
  <si>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</si>
  <si>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</si>
  <si>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</si>
  <si>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</si>
  <si>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</si>
  <si>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</si>
  <si>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</si>
  <si>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</si>
  <si>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</si>
  <si>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</si>
  <si>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</si>
  <si>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</si>
  <si>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</si>
  <si>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</si>
  <si>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</si>
  <si>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</si>
  <si>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</si>
  <si>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</si>
  <si>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</si>
  <si>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</si>
  <si>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</si>
  <si>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</si>
  <si>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</si>
  <si>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</si>
  <si>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</si>
  <si>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</si>
  <si>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</si>
  <si>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</si>
  <si>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</si>
  <si>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</si>
  <si>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</si>
  <si>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</si>
  <si>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</si>
  <si>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</si>
  <si>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</si>
  <si>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</si>
  <si>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</si>
  <si>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</si>
  <si>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</si>
  <si>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</si>
  <si>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</si>
  <si>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</si>
  <si>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</si>
  <si>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</si>
  <si>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</si>
  <si>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</si>
  <si>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</si>
  <si>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</si>
  <si>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</si>
  <si>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</si>
  <si>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</si>
  <si>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</si>
  <si>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</si>
  <si>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</si>
  <si>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</si>
  <si>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</si>
  <si>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</si>
  <si>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</si>
  <si>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</si>
  <si>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</si>
  <si>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</si>
  <si>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</si>
  <si>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</si>
  <si>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</si>
  <si>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</si>
  <si>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</si>
  <si>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</si>
  <si>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</si>
  <si>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</si>
  <si>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</si>
  <si>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</si>
  <si>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</si>
  <si>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</si>
  <si>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</si>
  <si>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</si>
  <si>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</si>
  <si>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</si>
  <si>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</si>
  <si>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</si>
  <si>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</si>
  <si>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</si>
  <si>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</si>
  <si>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</si>
  <si>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</si>
  <si>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</si>
  <si>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</si>
  <si>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</si>
  <si>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</si>
  <si>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</si>
  <si>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</si>
  <si>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</si>
  <si>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</si>
  <si>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</si>
  <si>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</si>
  <si>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</si>
  <si>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</si>
  <si>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</si>
  <si>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</si>
  <si>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</si>
  <si>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</si>
  <si>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</si>
  <si>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</si>
  <si>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</si>
  <si>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</si>
  <si>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</si>
  <si>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</si>
  <si>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</si>
  <si>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</si>
  <si>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</si>
  <si>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</si>
  <si>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</si>
  <si>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</si>
  <si>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</si>
  <si>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</si>
  <si>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</si>
  <si>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</si>
  <si>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</si>
  <si>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</si>
  <si>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</si>
  <si>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</si>
  <si>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</si>
  <si>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</si>
  <si>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</si>
  <si>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</si>
  <si>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</si>
  <si>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</si>
  <si>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</si>
  <si>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</si>
  <si>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</si>
  <si>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</si>
  <si>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</si>
  <si>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</si>
  <si>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</si>
  <si>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</si>
  <si>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</si>
  <si>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</si>
  <si>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</si>
  <si>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</si>
  <si>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</si>
  <si>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</si>
  <si>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</si>
  <si>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</si>
  <si>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</si>
  <si>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</si>
  <si>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</si>
  <si>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</si>
  <si>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</si>
  <si>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</si>
  <si>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</si>
  <si>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</si>
  <si>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</si>
  <si>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</si>
  <si>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</si>
  <si>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</si>
  <si>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</si>
  <si>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</si>
  <si>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</si>
  <si>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</si>
  <si>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</si>
  <si>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</si>
  <si>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</si>
  <si>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</si>
  <si>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</si>
  <si>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</si>
  <si>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</si>
  <si>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</si>
  <si>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</si>
  <si>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</si>
  <si>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</si>
  <si>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</si>
  <si>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</si>
  <si>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</si>
  <si>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</si>
  <si>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</si>
  <si>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</si>
  <si>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</si>
  <si>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</si>
  <si>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</si>
  <si>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</si>
  <si>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</si>
  <si>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</si>
  <si>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</si>
  <si>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</si>
  <si>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</si>
  <si>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</si>
  <si>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</si>
  <si>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</si>
  <si>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</si>
  <si>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</si>
  <si>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</si>
  <si>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</si>
  <si>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</si>
  <si>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</si>
  <si>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</si>
  <si>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</si>
  <si>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</si>
  <si>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</si>
  <si>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</si>
  <si>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</si>
  <si>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</si>
  <si>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</si>
  <si>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</si>
  <si>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</si>
  <si>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</si>
  <si>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</si>
  <si>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</si>
  <si>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</si>
  <si>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</si>
  <si>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</si>
  <si>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</si>
  <si>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</si>
  <si>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</si>
  <si>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</si>
  <si>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</si>
  <si>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</si>
  <si>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</si>
  <si>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</si>
  <si>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</si>
  <si>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</si>
  <si>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</si>
  <si>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</si>
  <si>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</si>
  <si>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</si>
  <si>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</si>
  <si>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</si>
  <si>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</si>
  <si>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</si>
  <si>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</si>
  <si>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</si>
  <si>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</si>
  <si>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</si>
  <si>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</si>
  <si>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</si>
  <si>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</si>
  <si>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</si>
  <si>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</si>
  <si>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</si>
  <si>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</si>
  <si>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</si>
  <si>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</si>
  <si>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</si>
  <si>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</si>
  <si>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</si>
  <si>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</si>
  <si>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</si>
  <si>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</si>
  <si>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</si>
  <si>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</si>
  <si>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</si>
  <si>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</si>
  <si>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</si>
  <si>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</si>
  <si>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</si>
  <si>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</si>
  <si>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</si>
  <si>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</si>
  <si>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</si>
  <si>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</si>
  <si>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</si>
  <si>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</si>
  <si>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</si>
  <si>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</si>
  <si>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</si>
  <si>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</si>
  <si>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</si>
  <si>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</si>
  <si>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</si>
  <si>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</si>
  <si>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</si>
  <si>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</si>
  <si>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</si>
  <si>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</si>
  <si>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</si>
  <si>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</si>
  <si>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</si>
  <si>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</si>
  <si>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</si>
  <si>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</si>
  <si>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</si>
  <si>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</si>
  <si>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</si>
  <si>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</si>
  <si>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</si>
  <si>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</si>
  <si>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</si>
  <si>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</si>
  <si>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</si>
  <si>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</si>
  <si>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</si>
  <si>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</si>
  <si>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</si>
  <si>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</si>
  <si>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</si>
  <si>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</si>
  <si>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</si>
  <si>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</si>
  <si>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</si>
  <si>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</si>
  <si>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</si>
  <si>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</si>
  <si>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</si>
  <si>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</si>
  <si>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</si>
  <si>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</si>
  <si>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</si>
  <si>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</si>
  <si>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</si>
  <si>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</si>
  <si>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</si>
  <si>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</si>
  <si>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</si>
  <si>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</si>
  <si>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</si>
  <si>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</si>
  <si>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</si>
  <si>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</si>
  <si>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</si>
  <si>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</si>
  <si>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</si>
  <si>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</si>
  <si>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</si>
  <si>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</si>
  <si>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</si>
  <si>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</si>
  <si>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</si>
  <si>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</si>
  <si>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</si>
  <si>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</si>
  <si>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</si>
  <si>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</si>
  <si>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</si>
  <si>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</si>
  <si>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</si>
  <si>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</si>
  <si>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</si>
  <si>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</si>
  <si>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</si>
  <si>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</si>
  <si>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</si>
  <si>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</si>
  <si>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</si>
  <si>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</si>
  <si>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</si>
  <si>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</si>
  <si>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</si>
  <si>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</si>
  <si>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</si>
  <si>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</si>
  <si>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</si>
  <si>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</si>
  <si>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</si>
  <si>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</si>
  <si>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</si>
  <si>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</si>
  <si>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</si>
  <si>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</si>
  <si>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</si>
  <si>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</si>
  <si>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</si>
  <si>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</si>
  <si>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</si>
  <si>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</si>
  <si>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</si>
  <si>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</si>
  <si>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</si>
  <si>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</si>
  <si>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</si>
  <si>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</si>
  <si>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</si>
  <si>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</si>
  <si>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</si>
  <si>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</si>
  <si>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</si>
  <si>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</si>
  <si>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</si>
  <si>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</si>
  <si>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</si>
  <si>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</si>
  <si>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</si>
  <si>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</si>
  <si>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</si>
  <si>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</si>
  <si>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</si>
  <si>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</si>
  <si>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</si>
  <si>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</si>
  <si>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</si>
  <si>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</si>
  <si>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</si>
  <si>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</si>
  <si>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</si>
  <si>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</si>
  <si>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</si>
  <si>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</si>
  <si>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</si>
  <si>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</si>
  <si>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</si>
  <si>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</si>
  <si>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</si>
  <si>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</si>
  <si>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</si>
  <si>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</si>
  <si>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</si>
  <si>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</si>
  <si>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</si>
  <si>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</si>
  <si>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</si>
  <si>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</si>
  <si>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</si>
  <si>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</si>
  <si>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</si>
  <si>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</si>
  <si>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</si>
  <si>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</si>
  <si>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</si>
  <si>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</si>
  <si>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</si>
  <si>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</si>
  <si>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</si>
  <si>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</si>
  <si>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</si>
  <si>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</si>
  <si>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</si>
  <si>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</si>
  <si>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</si>
  <si>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</si>
  <si>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</si>
  <si>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</si>
  <si>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</si>
  <si>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</si>
  <si>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</si>
  <si>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</si>
  <si>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</si>
  <si>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</si>
  <si>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</si>
  <si>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</si>
  <si>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</si>
  <si>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</si>
  <si>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</si>
  <si>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</si>
  <si>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</si>
  <si>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</si>
  <si>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</si>
  <si>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</si>
  <si>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</si>
  <si>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</si>
  <si>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</si>
  <si>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</si>
  <si>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</si>
  <si>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</si>
  <si>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</si>
  <si>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</si>
  <si>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</si>
  <si>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</si>
  <si>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</si>
  <si>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</si>
  <si>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</si>
  <si>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</si>
  <si>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</si>
  <si>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</si>
  <si>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</si>
  <si>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</si>
  <si>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</si>
  <si>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</si>
  <si>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</si>
  <si>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</si>
  <si>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</si>
  <si>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</si>
  <si>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</si>
  <si>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</si>
  <si>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</si>
  <si>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</si>
  <si>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</si>
  <si>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</si>
  <si>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</si>
  <si>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</si>
  <si>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</si>
  <si>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</si>
  <si>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</si>
  <si>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</si>
  <si>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</si>
  <si>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</si>
  <si>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</si>
  <si>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</si>
  <si>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</si>
  <si>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</si>
  <si>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</si>
  <si>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</si>
  <si>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</si>
  <si>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</si>
  <si>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</si>
  <si>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</si>
  <si>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</si>
  <si>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</si>
  <si>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</si>
  <si>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</si>
  <si>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</si>
  <si>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</si>
  <si>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</si>
  <si>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</si>
  <si>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</si>
  <si>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</si>
  <si>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</si>
  <si>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</si>
  <si>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</si>
  <si>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</si>
  <si>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</si>
  <si>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</si>
  <si>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</si>
  <si>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</si>
  <si>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</si>
  <si>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</si>
  <si>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</si>
  <si>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</si>
  <si>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</si>
  <si>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</si>
  <si>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</si>
  <si>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</si>
  <si>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</si>
  <si>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</si>
  <si>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</si>
  <si>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</si>
  <si>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</si>
  <si>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</si>
  <si>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</si>
  <si>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</si>
  <si>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</si>
  <si>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</si>
  <si>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</si>
  <si>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</si>
  <si>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</si>
  <si>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</si>
  <si>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</si>
  <si>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</si>
  <si>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</si>
  <si>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</si>
  <si>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</si>
  <si>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</si>
  <si>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</si>
  <si>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</si>
  <si>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</si>
  <si>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</si>
  <si>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</si>
  <si>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</si>
  <si>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</si>
  <si>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</si>
  <si>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</si>
  <si>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</si>
  <si>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</si>
  <si>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</si>
  <si>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</si>
  <si>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</si>
  <si>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</si>
  <si>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</si>
  <si>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</si>
  <si>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</si>
  <si>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</si>
  <si>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</si>
  <si>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</si>
  <si>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</si>
  <si>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</si>
  <si>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</si>
  <si>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</si>
  <si>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</si>
  <si>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</si>
  <si>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</si>
  <si>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</si>
  <si>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</si>
  <si>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</si>
  <si>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</si>
  <si>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</si>
  <si>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</si>
  <si>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</si>
  <si>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</si>
  <si>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</si>
  <si>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</si>
  <si>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</si>
  <si>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</si>
  <si>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</si>
  <si>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</si>
  <si>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</si>
  <si>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</si>
  <si>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</si>
  <si>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</si>
  <si>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</si>
  <si>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</si>
  <si>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</si>
  <si>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</si>
  <si>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</si>
  <si>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</si>
  <si>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</si>
  <si>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</si>
  <si>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</si>
  <si>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</si>
  <si>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</si>
  <si>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</si>
  <si>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</si>
  <si>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</si>
  <si>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</si>
  <si>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</si>
  <si>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</si>
  <si>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</si>
  <si>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</si>
  <si>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</si>
  <si>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</si>
  <si>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</si>
  <si>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</si>
  <si>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</si>
  <si>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</si>
  <si>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</si>
  <si>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</si>
  <si>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</si>
  <si>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</si>
  <si>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</si>
  <si>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</si>
  <si>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</si>
  <si>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</si>
  <si>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</si>
  <si>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</si>
  <si>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</si>
  <si>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</si>
  <si>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</si>
  <si>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</si>
  <si>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</si>
  <si>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</si>
  <si>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</si>
  <si>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</si>
  <si>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</si>
  <si>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</si>
  <si>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</si>
  <si>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</si>
  <si>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</si>
  <si>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</si>
  <si>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</si>
  <si>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</si>
  <si>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</si>
  <si>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</si>
  <si>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</si>
  <si>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</si>
  <si>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</si>
  <si>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</si>
  <si>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</si>
  <si>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</si>
  <si>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</si>
  <si>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</si>
  <si>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</si>
  <si>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</si>
  <si>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</si>
  <si>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</si>
  <si>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</si>
  <si>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</si>
  <si>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</si>
  <si>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</si>
  <si>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</si>
  <si>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</si>
  <si>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</si>
  <si>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</si>
  <si>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</si>
  <si>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</si>
  <si>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</si>
  <si>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</si>
  <si>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</si>
  <si>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</si>
  <si>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</si>
  <si>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</si>
  <si>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</si>
  <si>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</si>
  <si>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</si>
  <si>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</si>
  <si>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</si>
  <si>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</si>
  <si>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</si>
  <si>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</si>
  <si>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</si>
  <si>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</si>
  <si>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</si>
  <si>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</si>
  <si>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</si>
  <si>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</si>
  <si>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</si>
  <si>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</si>
  <si>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</si>
  <si>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</si>
  <si>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</si>
  <si>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</si>
  <si>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</si>
  <si>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</si>
  <si>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</si>
  <si>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</si>
  <si>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</si>
  <si>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</si>
  <si>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</si>
  <si>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</si>
  <si>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</si>
  <si>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</si>
  <si>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</si>
  <si>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</si>
  <si>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</si>
  <si>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</si>
  <si>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</si>
  <si>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</si>
  <si>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</si>
  <si>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</si>
  <si>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</si>
  <si>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</si>
  <si>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</si>
  <si>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</si>
  <si>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</si>
  <si>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</si>
  <si>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</si>
  <si>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</si>
  <si>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</si>
  <si>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</si>
  <si>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</si>
  <si>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</si>
  <si>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</si>
  <si>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</si>
  <si>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</si>
  <si>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</si>
  <si>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</si>
  <si>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</si>
  <si>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</si>
  <si>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</si>
  <si>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</si>
  <si>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</si>
  <si>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</si>
  <si>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</si>
  <si>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</si>
  <si>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</si>
  <si>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</si>
  <si>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</si>
  <si>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</si>
  <si>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</si>
  <si>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</si>
  <si>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</si>
  <si>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</si>
  <si>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</si>
  <si>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</si>
  <si>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</si>
  <si>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</si>
  <si>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</si>
  <si>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</si>
  <si>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</si>
  <si>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</si>
  <si>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</si>
  <si>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</si>
  <si>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</si>
  <si>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</si>
  <si>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</si>
  <si>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</si>
  <si>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</si>
  <si>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</si>
  <si>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</si>
  <si>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</si>
  <si>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</si>
  <si>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</si>
  <si>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</si>
  <si>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</si>
  <si>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</si>
  <si>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</si>
  <si>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</si>
  <si>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</si>
  <si>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</si>
  <si>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</si>
  <si>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</si>
  <si>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</si>
  <si>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</si>
  <si>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</si>
  <si>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</si>
  <si>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</si>
  <si>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</si>
  <si>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</si>
  <si>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</si>
  <si>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</si>
  <si>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</si>
  <si>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</si>
  <si>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</si>
  <si>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</si>
  <si>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</si>
  <si>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</si>
  <si>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</si>
  <si>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</si>
  <si>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</si>
  <si>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</si>
  <si>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</si>
  <si>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</si>
  <si>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</si>
  <si>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</si>
  <si>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</si>
  <si>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</si>
  <si>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</si>
  <si>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</si>
  <si>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</si>
  <si>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</si>
  <si>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</si>
  <si>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</si>
  <si>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</si>
  <si>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</si>
  <si>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</si>
  <si>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</si>
  <si>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</si>
  <si>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</si>
  <si>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</si>
  <si>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</si>
  <si>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</si>
  <si>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</si>
  <si>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</si>
  <si>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</si>
  <si>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</si>
  <si>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</si>
  <si>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</si>
  <si>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</si>
  <si>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</si>
  <si>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</si>
  <si>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</si>
  <si>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</si>
  <si>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</si>
  <si>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</si>
  <si>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</si>
  <si>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</si>
  <si>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</si>
  <si>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</si>
  <si>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</si>
  <si>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</si>
  <si>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</si>
  <si>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</si>
  <si>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</si>
  <si>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</si>
  <si>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</si>
  <si>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</si>
  <si>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</si>
  <si>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</si>
  <si>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</si>
  <si>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</si>
  <si>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</si>
  <si>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</si>
  <si>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</si>
  <si>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</si>
  <si>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</si>
  <si>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</si>
  <si>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</si>
  <si>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</si>
  <si>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</si>
  <si>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</si>
  <si>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</si>
  <si>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</si>
  <si>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</si>
  <si>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</si>
  <si>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</si>
  <si>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</si>
  <si>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</si>
  <si>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</si>
  <si>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</si>
  <si>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</si>
  <si>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</si>
  <si>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</si>
  <si>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</si>
  <si>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</si>
  <si>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</si>
  <si>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</si>
  <si>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</si>
  <si>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</si>
  <si>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</si>
  <si>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</si>
  <si>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</si>
  <si>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</si>
  <si>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</si>
  <si>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</si>
  <si>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</si>
  <si>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</si>
  <si>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</si>
  <si>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</si>
  <si>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</si>
  <si>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</si>
  <si>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</si>
  <si>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</si>
  <si>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</si>
  <si>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</si>
  <si>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</si>
  <si>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</si>
  <si>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</si>
  <si>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</si>
  <si>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</si>
  <si>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</si>
  <si>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</si>
  <si>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</si>
  <si>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</si>
  <si>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</si>
  <si>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</si>
  <si>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</si>
  <si>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</si>
  <si>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</si>
  <si>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</si>
  <si>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</si>
  <si>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</si>
  <si>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</si>
  <si>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</si>
  <si>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</si>
  <si>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</si>
  <si>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</si>
  <si>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</si>
  <si>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</si>
  <si>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</si>
  <si>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</si>
  <si>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</si>
  <si>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</si>
  <si>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</si>
  <si>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</si>
  <si>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</si>
  <si>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</si>
  <si>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</si>
  <si>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</si>
  <si>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</si>
  <si>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</si>
  <si>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</si>
  <si>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</si>
  <si>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</si>
  <si>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</si>
  <si>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</si>
  <si>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</si>
  <si>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</si>
  <si>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</si>
  <si>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</si>
  <si>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</si>
  <si>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</si>
  <si>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</si>
  <si>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</si>
  <si>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</si>
  <si>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</si>
  <si>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</si>
  <si>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</si>
  <si>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</si>
  <si>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</si>
  <si>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</si>
  <si>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</si>
  <si>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</si>
  <si>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</si>
  <si>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</si>
  <si>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</si>
  <si>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</si>
  <si>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</si>
  <si>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</si>
  <si>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</si>
  <si>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</si>
  <si>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</si>
  <si>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</si>
  <si>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</si>
  <si>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</si>
  <si>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</si>
  <si>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</si>
  <si>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</si>
  <si>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</si>
  <si>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</si>
  <si>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</si>
  <si>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</si>
  <si>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</si>
  <si>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</si>
  <si>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</si>
  <si>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</si>
  <si>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</si>
  <si>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</si>
  <si>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</si>
  <si>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</si>
  <si>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</si>
  <si>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</si>
  <si>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</si>
  <si>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</si>
  <si>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</si>
  <si>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</si>
  <si>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</si>
  <si>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</si>
  <si>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</si>
  <si>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</si>
  <si>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</si>
  <si>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</si>
  <si>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</si>
  <si>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</si>
  <si>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</si>
  <si>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</si>
  <si>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</si>
  <si>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</si>
  <si>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</si>
  <si>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</si>
  <si>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</si>
  <si>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</si>
  <si>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</si>
  <si>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</si>
  <si>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</si>
  <si>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</si>
  <si>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</si>
  <si>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</si>
  <si>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</si>
  <si>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</si>
  <si>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</si>
  <si>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</si>
  <si>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</si>
  <si>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</si>
  <si>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</si>
  <si>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</si>
  <si>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</si>
  <si>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</si>
  <si>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</si>
  <si>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</si>
  <si>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</si>
  <si>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</si>
  <si>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</si>
  <si>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</si>
  <si>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</si>
  <si>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</si>
  <si>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</si>
  <si>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</si>
  <si>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</si>
  <si>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</si>
  <si>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</si>
  <si>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</si>
  <si>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</si>
  <si>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</si>
  <si>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</si>
  <si>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</si>
  <si>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</si>
  <si>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</si>
  <si>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</si>
  <si>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</si>
  <si>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</si>
  <si>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</si>
  <si>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</si>
  <si>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</si>
  <si>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</si>
  <si>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</si>
  <si>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</si>
  <si>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</si>
  <si>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</si>
  <si>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</si>
  <si>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</si>
  <si>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</si>
  <si>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</si>
  <si>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</si>
  <si>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</si>
  <si>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</si>
  <si>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</si>
  <si>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</si>
  <si>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</si>
  <si>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</si>
  <si>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</si>
  <si>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</si>
  <si>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</si>
  <si>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</si>
  <si>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</si>
  <si>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</si>
  <si>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</si>
  <si>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</si>
  <si>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</si>
  <si>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</si>
  <si>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</si>
  <si>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</si>
  <si>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</si>
  <si>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</si>
  <si>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</si>
  <si>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</si>
  <si>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</si>
  <si>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</si>
  <si>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</si>
  <si>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</si>
  <si>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</si>
  <si>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</si>
  <si>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</si>
  <si>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</si>
  <si>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</si>
  <si>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</si>
  <si>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</si>
  <si>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</si>
  <si>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</si>
  <si>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</si>
  <si>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</si>
  <si>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</si>
  <si>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</si>
  <si>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</si>
  <si>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</si>
  <si>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</si>
  <si>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</si>
  <si>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</si>
  <si>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</si>
  <si>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</si>
  <si>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</si>
  <si>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</si>
  <si>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</si>
  <si>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</si>
  <si>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</si>
  <si>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</si>
  <si>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</si>
  <si>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</si>
  <si>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</si>
  <si>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</si>
  <si>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</si>
  <si>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</si>
  <si>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</si>
  <si>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</si>
  <si>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</si>
  <si>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</si>
  <si>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</si>
  <si>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</si>
  <si>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</si>
  <si>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</si>
  <si>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</si>
  <si>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</si>
  <si>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</si>
  <si>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</si>
  <si>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</si>
  <si>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</si>
  <si>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</si>
  <si>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</si>
  <si>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</si>
  <si>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</si>
  <si>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</si>
  <si>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</si>
  <si>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</si>
  <si>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</si>
  <si>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</si>
  <si>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</si>
  <si>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</si>
  <si>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</si>
  <si>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</si>
  <si>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</si>
  <si>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</si>
  <si>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</si>
  <si>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</si>
  <si>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</si>
  <si>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</si>
  <si>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</si>
  <si>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</si>
  <si>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</si>
  <si>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</si>
  <si>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</si>
  <si>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</si>
  <si>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</si>
  <si>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</si>
  <si>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</si>
  <si>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</si>
  <si>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</si>
  <si>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</si>
  <si>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</si>
  <si>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</si>
  <si>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</si>
  <si>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</si>
  <si>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</si>
  <si>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</si>
  <si>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</si>
  <si>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</si>
  <si>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</si>
  <si>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</si>
  <si>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</si>
  <si>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</si>
  <si>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</si>
  <si>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</si>
  <si>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</si>
  <si>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</si>
  <si>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</si>
  <si>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</si>
  <si>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</si>
  <si>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</si>
  <si>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</si>
  <si>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</si>
  <si>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</si>
  <si>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</si>
  <si>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</si>
  <si>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</si>
  <si>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</si>
  <si>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</si>
  <si>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</si>
  <si>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</si>
  <si>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</si>
  <si>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</si>
  <si>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</si>
  <si>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</si>
  <si>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</si>
  <si>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</si>
  <si>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</si>
  <si>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</si>
  <si>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</si>
  <si>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</si>
  <si>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</si>
  <si>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</si>
  <si>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</si>
  <si>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</si>
  <si>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</si>
  <si>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</si>
  <si>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</si>
  <si>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</si>
  <si>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</si>
  <si>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</si>
  <si>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</si>
  <si>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</si>
  <si>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</si>
  <si>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</si>
  <si>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</si>
  <si>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</si>
  <si>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</si>
  <si>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</si>
  <si>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</si>
  <si>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</si>
  <si>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</si>
  <si>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</si>
  <si>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</si>
  <si>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</si>
  <si>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</si>
  <si>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</si>
  <si>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</si>
  <si>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</si>
  <si>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</si>
  <si>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</si>
  <si>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</si>
  <si>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</si>
  <si>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</si>
  <si>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</si>
  <si>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</si>
  <si>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</si>
  <si>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</si>
  <si>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</si>
  <si>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</si>
  <si>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</si>
  <si>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</si>
  <si>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</si>
  <si>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</si>
  <si>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</si>
  <si>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</si>
  <si>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</si>
  <si>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</si>
  <si>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</si>
  <si>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</si>
  <si>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</si>
  <si>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</si>
  <si>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</si>
  <si>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</si>
  <si>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</si>
  <si>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</si>
  <si>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</si>
  <si>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</si>
  <si>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</si>
  <si>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</si>
  <si>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</si>
  <si>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</si>
  <si>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</si>
  <si>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</si>
  <si>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</si>
  <si>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</si>
  <si>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</si>
  <si>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</si>
  <si>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</si>
  <si>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</si>
  <si>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</si>
  <si>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</si>
  <si>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</si>
  <si>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</si>
  <si>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</si>
  <si>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</si>
  <si>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</si>
  <si>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</si>
  <si>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</si>
  <si>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</si>
  <si>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</si>
  <si>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</si>
  <si>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</si>
  <si>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</si>
  <si>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</si>
  <si>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</si>
  <si>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</si>
  <si>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</si>
  <si>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</si>
  <si>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</si>
  <si>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</si>
  <si>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</si>
  <si>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</si>
  <si>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</si>
  <si>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</si>
  <si>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</si>
  <si>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</si>
  <si>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</si>
  <si>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</si>
  <si>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</si>
  <si>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</si>
  <si>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</si>
  <si>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</si>
  <si>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</si>
  <si>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</si>
  <si>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</si>
  <si>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</si>
  <si>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</si>
  <si>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</si>
  <si>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</si>
  <si>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</si>
  <si>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</si>
  <si>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</si>
  <si>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</si>
  <si>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</si>
  <si>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</si>
  <si>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</si>
  <si>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</si>
  <si>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</si>
  <si>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</si>
  <si>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</si>
  <si>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</si>
  <si>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</si>
  <si>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</si>
  <si>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</si>
  <si>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</si>
  <si>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</si>
  <si>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</si>
  <si>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</si>
  <si>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</si>
  <si>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</si>
  <si>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</si>
  <si>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</si>
  <si>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</si>
  <si>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</si>
  <si>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</si>
  <si>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</si>
  <si>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</si>
  <si>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</si>
  <si>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</si>
  <si>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</si>
  <si>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</si>
  <si>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</si>
  <si>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</si>
  <si>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</si>
  <si>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</si>
  <si>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</si>
  <si>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</si>
  <si>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</si>
  <si>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</si>
  <si>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</si>
  <si>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</si>
  <si>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</si>
  <si>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</si>
  <si>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</si>
  <si>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</si>
  <si>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</si>
  <si>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</si>
  <si>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</si>
  <si>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</si>
  <si>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</si>
  <si>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</si>
  <si>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</si>
  <si>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</si>
  <si>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</si>
  <si>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</si>
  <si>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</si>
  <si>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</si>
  <si>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</si>
  <si>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</si>
  <si>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</si>
  <si>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</si>
  <si>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</si>
  <si>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</si>
  <si>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</si>
  <si>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</si>
  <si>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</si>
  <si>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</si>
  <si>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</si>
  <si>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</si>
  <si>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</si>
  <si>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</si>
  <si>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</si>
  <si>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</si>
  <si>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</si>
  <si>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</si>
  <si>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</si>
  <si>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</si>
  <si>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</si>
  <si>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</si>
  <si>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</si>
  <si>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</si>
  <si>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</si>
  <si>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</si>
  <si>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</si>
  <si>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</si>
  <si>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</si>
  <si>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</si>
  <si>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</si>
  <si>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</si>
  <si>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</si>
  <si>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</si>
  <si>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</si>
  <si>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</si>
  <si>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</si>
  <si>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</si>
  <si>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</si>
  <si>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</si>
  <si>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</si>
  <si>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</si>
  <si>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</si>
  <si>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</si>
  <si>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</si>
  <si>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</si>
  <si>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</si>
  <si>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</si>
  <si>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</si>
  <si>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</si>
  <si>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</si>
  <si>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</si>
  <si>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</si>
  <si>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</si>
  <si>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</si>
  <si>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</si>
  <si>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</si>
  <si>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</si>
  <si>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</si>
  <si>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</si>
  <si>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</si>
  <si>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</si>
  <si>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</si>
  <si>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</si>
  <si>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</si>
  <si>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</si>
  <si>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</si>
  <si>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</si>
  <si>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</si>
  <si>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</si>
  <si>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</si>
  <si>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</si>
  <si>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</si>
  <si>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</si>
  <si>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</si>
  <si>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</si>
  <si>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</si>
  <si>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</si>
  <si>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</si>
  <si>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</si>
  <si>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</si>
  <si>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</si>
  <si>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</si>
  <si>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</si>
  <si>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</si>
  <si>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</si>
  <si>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</si>
  <si>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</si>
  <si>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</si>
  <si>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</si>
  <si>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</si>
  <si>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</si>
  <si>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</si>
  <si>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</si>
  <si>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</si>
  <si>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</si>
  <si>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</si>
  <si>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</si>
  <si>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</si>
  <si>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</si>
  <si>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</si>
  <si>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</si>
  <si>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</si>
  <si>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</si>
  <si>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</si>
  <si>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</si>
  <si>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</si>
  <si>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</si>
  <si>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</si>
  <si>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</si>
  <si>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</si>
  <si>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</si>
  <si>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</si>
  <si>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</si>
  <si>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</si>
  <si>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</si>
  <si>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</si>
  <si>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</si>
  <si>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</si>
  <si>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</si>
  <si>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</si>
  <si>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</si>
  <si>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</si>
  <si>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</si>
  <si>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</si>
  <si>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</si>
  <si>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</si>
  <si>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</si>
  <si>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</si>
  <si>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</si>
  <si>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</si>
  <si>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</si>
  <si>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</si>
  <si>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</si>
  <si>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</si>
  <si>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</si>
  <si>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</si>
  <si>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</si>
  <si>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</si>
  <si>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</si>
  <si>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</si>
  <si>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</si>
  <si>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</si>
  <si>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</si>
  <si>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</si>
  <si>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</si>
  <si>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</si>
  <si>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</si>
  <si>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</si>
  <si>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</si>
  <si>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</si>
  <si>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</si>
  <si>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</si>
  <si>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</si>
  <si>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</si>
  <si>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</si>
  <si>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</si>
  <si>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</si>
  <si>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</si>
  <si>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</si>
  <si>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</si>
  <si>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</si>
  <si>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</si>
  <si>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</si>
  <si>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</si>
  <si>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</si>
  <si>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</si>
  <si>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</si>
  <si>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</si>
  <si>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</si>
  <si>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</si>
  <si>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</si>
  <si>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</si>
  <si>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</si>
  <si>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</si>
  <si>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</si>
  <si>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</si>
  <si>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</si>
  <si>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</si>
  <si>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</si>
  <si>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</si>
  <si>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</si>
  <si>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</si>
  <si>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</si>
  <si>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</si>
  <si>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</si>
  <si>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</si>
  <si>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</si>
  <si>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</si>
  <si>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</si>
  <si>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</si>
  <si>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</si>
  <si>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</si>
  <si>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</si>
  <si>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</si>
  <si>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</si>
  <si>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</si>
  <si>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</si>
  <si>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</si>
  <si>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</si>
  <si>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</si>
  <si>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</si>
  <si>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</si>
  <si>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</si>
  <si>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</si>
  <si>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</si>
  <si>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</si>
  <si>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</si>
  <si>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</si>
  <si>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</si>
  <si>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</si>
  <si>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</si>
  <si>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</si>
  <si>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</si>
  <si>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</si>
  <si>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</si>
  <si>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</si>
  <si>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</si>
  <si>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</si>
  <si>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</si>
  <si>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</si>
  <si>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</si>
  <si>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</si>
  <si>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</si>
  <si>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</si>
  <si>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</si>
  <si>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</si>
  <si>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</si>
  <si>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</si>
  <si>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</si>
  <si>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</si>
  <si>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</si>
  <si>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</si>
  <si>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</si>
  <si>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</si>
  <si>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</si>
  <si>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</si>
  <si>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</si>
  <si>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</si>
  <si>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</si>
  <si>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</si>
  <si>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</si>
  <si>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</si>
  <si>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</si>
  <si>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</si>
  <si>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</si>
  <si>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</si>
  <si>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</si>
  <si>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</si>
  <si>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</si>
  <si>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</si>
  <si>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</si>
  <si>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</si>
  <si>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</si>
  <si>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</si>
  <si>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</si>
  <si>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</si>
  <si>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</si>
  <si>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</si>
  <si>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</si>
  <si>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</si>
  <si>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</si>
  <si>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</si>
  <si>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</si>
  <si>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</si>
  <si>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</si>
  <si>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</si>
  <si>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</si>
  <si>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</si>
  <si>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</si>
  <si>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</si>
  <si>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</si>
  <si>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</si>
  <si>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</si>
  <si>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</si>
  <si>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</si>
  <si>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</si>
  <si>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</si>
  <si>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</si>
  <si>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</si>
  <si>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</si>
  <si>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</si>
  <si>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</si>
  <si>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</si>
  <si>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</si>
  <si>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</si>
  <si>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</si>
  <si>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</si>
  <si>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</si>
  <si>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</si>
  <si>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</si>
  <si>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</si>
  <si>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</si>
  <si>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</si>
  <si>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</si>
  <si>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</si>
  <si>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</si>
  <si>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</si>
  <si>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</si>
  <si>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</si>
  <si>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</si>
  <si>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</si>
  <si>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</si>
  <si>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</si>
  <si>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</si>
  <si>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</si>
  <si>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</si>
  <si>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</si>
  <si>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</si>
  <si>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</si>
  <si>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</si>
  <si>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</si>
  <si>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</si>
  <si>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</si>
  <si>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</si>
  <si>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</si>
  <si>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</si>
  <si>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</si>
  <si>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</si>
  <si>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</si>
  <si>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</si>
  <si>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</si>
  <si>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</si>
  <si>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</si>
  <si>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</si>
  <si>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</si>
  <si>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</si>
  <si>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</si>
  <si>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</si>
  <si>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</si>
  <si>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</si>
  <si>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</si>
  <si>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</si>
  <si>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</si>
  <si>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</si>
  <si>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</si>
  <si>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</si>
  <si>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</si>
  <si>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</si>
  <si>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</si>
  <si>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</si>
  <si>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</si>
  <si>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</si>
  <si>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</si>
  <si>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</si>
  <si>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</si>
  <si>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</si>
  <si>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</si>
  <si>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</si>
  <si>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</si>
  <si>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</si>
  <si>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</si>
  <si>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</si>
  <si>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</si>
  <si>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</si>
  <si>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</si>
  <si>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</si>
  <si>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</si>
  <si>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</si>
  <si>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</si>
  <si>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</si>
  <si>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</si>
  <si>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</si>
  <si>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</si>
  <si>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</si>
  <si>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</si>
  <si>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</si>
  <si>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</si>
  <si>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</si>
  <si>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</si>
  <si>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</si>
  <si>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</si>
  <si>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</si>
  <si>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</si>
  <si>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</si>
  <si>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</si>
  <si>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</si>
  <si>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</si>
  <si>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</si>
  <si>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</si>
  <si>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</si>
  <si>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</si>
  <si>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</si>
  <si>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</si>
  <si>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</si>
  <si>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</si>
  <si>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</si>
  <si>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</si>
  <si>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</si>
  <si>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</si>
  <si>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</si>
  <si>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</si>
  <si>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</si>
  <si>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</si>
  <si>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</si>
  <si>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</si>
  <si>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</si>
  <si>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</si>
  <si>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</si>
  <si>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</si>
  <si>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</si>
  <si>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</si>
  <si>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</si>
  <si>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</si>
  <si>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</si>
  <si>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</si>
  <si>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</si>
  <si>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</si>
  <si>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</si>
  <si>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</si>
  <si>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</si>
  <si>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</si>
  <si>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</si>
  <si>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</si>
  <si>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</si>
  <si>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</si>
  <si>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</si>
  <si>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</si>
  <si>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</si>
  <si>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</si>
  <si>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</si>
  <si>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</si>
  <si>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</si>
  <si>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</si>
  <si>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</si>
  <si>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</si>
  <si>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</si>
  <si>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</si>
  <si>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</si>
  <si>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</si>
  <si>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</si>
  <si>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</si>
  <si>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</si>
  <si>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</si>
  <si>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</si>
  <si>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</si>
  <si>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</si>
  <si>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</si>
  <si>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</si>
  <si>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</si>
  <si>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</si>
  <si>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</si>
  <si>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</si>
  <si>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</si>
  <si>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</si>
  <si>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</si>
  <si>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</si>
  <si>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</si>
  <si>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</si>
  <si>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</si>
  <si>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</si>
  <si>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</si>
  <si>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</si>
  <si>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</si>
  <si>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</si>
  <si>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</si>
  <si>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</si>
  <si>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</si>
  <si>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</si>
  <si>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</si>
  <si>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</si>
  <si>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</si>
  <si>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</si>
  <si>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</si>
  <si>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</si>
  <si>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</si>
  <si>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</si>
  <si>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</si>
  <si>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</si>
  <si>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</si>
  <si>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</si>
  <si>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</si>
  <si>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</si>
  <si>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</si>
  <si>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</si>
  <si>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</si>
  <si>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</si>
  <si>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</si>
  <si>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</si>
  <si>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</si>
  <si>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</si>
  <si>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</si>
  <si>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</si>
  <si>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</si>
  <si>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</si>
  <si>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</si>
  <si>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</si>
  <si>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</si>
  <si>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</si>
  <si>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</si>
  <si>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</si>
  <si>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</si>
  <si>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</si>
  <si>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</si>
  <si>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</si>
  <si>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</si>
  <si>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</si>
  <si>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</si>
  <si>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</si>
  <si>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</si>
  <si>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</si>
  <si>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</si>
  <si>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</si>
  <si>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</si>
  <si>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</si>
  <si>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</si>
  <si>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</si>
  <si>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</si>
  <si>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</si>
  <si>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</si>
  <si>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</si>
  <si>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</si>
  <si>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</si>
  <si>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</si>
  <si>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</si>
  <si>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</si>
  <si>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</si>
  <si>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</si>
  <si>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</si>
  <si>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</si>
  <si>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</si>
  <si>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</si>
  <si>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</si>
  <si>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</si>
  <si>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</si>
  <si>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</si>
  <si>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</si>
  <si>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</si>
  <si>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</si>
  <si>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</si>
  <si>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</si>
  <si>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</si>
  <si>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</si>
  <si>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</si>
  <si>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</si>
  <si>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</si>
  <si>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</si>
  <si>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</si>
  <si>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</si>
  <si>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</si>
  <si>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</si>
  <si>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</si>
  <si>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</si>
  <si>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</si>
  <si>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</si>
  <si>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</si>
  <si>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</si>
  <si>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</si>
  <si>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</si>
  <si>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</si>
  <si>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</si>
  <si>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</si>
  <si>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</si>
  <si>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</si>
  <si>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</si>
  <si>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</si>
  <si>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</si>
  <si>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</si>
  <si>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</si>
  <si>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</si>
  <si>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</si>
  <si>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</si>
  <si>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</si>
  <si>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</si>
  <si>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</si>
  <si>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</si>
  <si>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</si>
  <si>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</si>
  <si>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</si>
  <si>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</si>
  <si>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</si>
  <si>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</si>
  <si>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</si>
  <si>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</si>
  <si>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</si>
  <si>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</si>
  <si>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</si>
  <si>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</si>
  <si>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</si>
  <si>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</si>
  <si>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</si>
  <si>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</si>
  <si>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</si>
  <si>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</si>
  <si>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</si>
  <si>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</si>
  <si>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</si>
  <si>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</si>
  <si>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</si>
  <si>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</si>
  <si>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</si>
  <si>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</si>
  <si>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</si>
  <si>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</si>
  <si>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</si>
  <si>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</si>
  <si>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</si>
  <si>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</si>
  <si>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</si>
  <si>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</si>
  <si>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</si>
  <si>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</si>
  <si>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</si>
  <si>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</si>
  <si>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</si>
  <si>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</si>
  <si>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</si>
  <si>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</si>
  <si>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</si>
  <si>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</si>
  <si>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</si>
  <si>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</si>
  <si>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</si>
  <si>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</si>
  <si>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</si>
  <si>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</si>
  <si>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</si>
  <si>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</si>
  <si>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</si>
  <si>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</si>
  <si>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</si>
  <si>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</si>
  <si>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</si>
  <si>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</si>
  <si>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</si>
  <si>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</si>
  <si>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</si>
  <si>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</si>
  <si>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</si>
  <si>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</si>
  <si>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</si>
  <si>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</si>
  <si>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</si>
  <si>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</si>
  <si>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</si>
  <si>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</si>
  <si>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</si>
  <si>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</si>
  <si>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</si>
  <si>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</si>
  <si>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</si>
  <si>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</si>
  <si>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</si>
  <si>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</si>
  <si>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</si>
  <si>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</si>
  <si>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</si>
  <si>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</si>
  <si>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</si>
  <si>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</si>
  <si>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</si>
  <si>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</si>
  <si>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</si>
  <si>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</si>
  <si>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</si>
  <si>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</si>
  <si>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</si>
  <si>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</si>
  <si>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</si>
  <si>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</si>
  <si>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</si>
  <si>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</si>
  <si>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</si>
  <si>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</si>
  <si>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</si>
  <si>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</si>
  <si>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</si>
  <si>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</si>
  <si>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</si>
  <si>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</si>
  <si>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</si>
  <si>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</si>
  <si>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</si>
  <si>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</si>
  <si>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</si>
  <si>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</si>
  <si>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</si>
  <si>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</si>
  <si>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</si>
  <si>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</si>
  <si>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</si>
  <si>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</si>
  <si>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</si>
  <si>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</si>
  <si>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</si>
  <si>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</si>
  <si>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</si>
  <si>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</si>
  <si>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</si>
  <si>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</si>
  <si>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</si>
  <si>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</si>
  <si>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</si>
  <si>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</si>
  <si>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</si>
  <si>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</si>
  <si>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</si>
  <si>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</si>
  <si>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</si>
  <si>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</si>
  <si>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</si>
  <si>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</si>
  <si>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</si>
  <si>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</si>
  <si>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</si>
  <si>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</si>
  <si>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</si>
  <si>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</si>
  <si>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</si>
  <si>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</si>
  <si>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</si>
  <si>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</si>
  <si>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</si>
  <si>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</si>
  <si>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</si>
  <si>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</si>
  <si>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</si>
  <si>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</si>
  <si>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</si>
  <si>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</si>
  <si>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</si>
  <si>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</si>
  <si>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</si>
  <si>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</si>
  <si>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</si>
  <si>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</si>
  <si>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</si>
  <si>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</si>
  <si>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</si>
  <si>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</si>
  <si>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</si>
  <si>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</si>
  <si>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</si>
  <si>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</si>
  <si>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</si>
  <si>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</si>
  <si>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</si>
  <si>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</si>
  <si>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</si>
  <si>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</si>
  <si>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</si>
  <si>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</si>
  <si>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</si>
  <si>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</si>
  <si>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</si>
  <si>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</si>
  <si>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</si>
  <si>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</si>
  <si>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</si>
  <si>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</si>
  <si>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</si>
  <si>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</si>
  <si>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</si>
  <si>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</si>
  <si>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</si>
  <si>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</si>
  <si>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</si>
  <si>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</si>
  <si>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</si>
  <si>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</si>
  <si>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</si>
  <si>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</si>
  <si>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</si>
  <si>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</si>
  <si>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</si>
  <si>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</si>
  <si>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</si>
  <si>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</si>
  <si>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</si>
  <si>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</si>
  <si>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</si>
  <si>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</si>
  <si>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</si>
  <si>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</si>
  <si>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</si>
  <si>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</si>
  <si>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</si>
  <si>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</si>
  <si>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</si>
  <si>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</si>
  <si>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</si>
  <si>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</si>
  <si>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</si>
  <si>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</si>
  <si>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</si>
  <si>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</si>
  <si>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</si>
  <si>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</si>
  <si>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</si>
  <si>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</si>
  <si>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</si>
  <si>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</si>
  <si>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</si>
  <si>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</si>
  <si>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</si>
  <si>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</si>
  <si>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</si>
  <si>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</si>
  <si>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</si>
  <si>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</si>
  <si>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</si>
  <si>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</si>
  <si>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</si>
  <si>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</si>
  <si>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</si>
  <si>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</si>
  <si>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</si>
  <si>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</si>
  <si>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</si>
  <si>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</si>
  <si>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</si>
  <si>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</si>
  <si>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</si>
  <si>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</si>
  <si>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</si>
  <si>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</si>
  <si>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</si>
  <si>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</si>
  <si>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</si>
  <si>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</si>
  <si>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</si>
  <si>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</si>
  <si>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</si>
  <si>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</si>
  <si>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</si>
  <si>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</si>
  <si>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</si>
  <si>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</si>
  <si>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</si>
  <si>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</si>
  <si>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</si>
  <si>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</si>
  <si>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</si>
  <si>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</si>
  <si>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</si>
  <si>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</si>
  <si>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</si>
  <si>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</si>
  <si>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</si>
  <si>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</si>
  <si>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</si>
  <si>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</si>
  <si>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</si>
  <si>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</si>
  <si>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</si>
  <si>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</si>
  <si>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</si>
  <si>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</si>
  <si>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</si>
  <si>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</si>
  <si>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</si>
  <si>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</si>
  <si>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</si>
  <si>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</si>
  <si>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</si>
  <si>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</si>
  <si>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</si>
  <si>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</si>
  <si>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</si>
  <si>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</si>
  <si>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</si>
  <si>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</si>
  <si>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</si>
  <si>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</si>
  <si>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</si>
  <si>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</si>
  <si>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</si>
  <si>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</si>
  <si>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</si>
  <si>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</si>
  <si>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</si>
  <si>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</si>
  <si>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</si>
  <si>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</si>
  <si>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</si>
  <si>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</si>
  <si>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</si>
  <si>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</si>
  <si>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</si>
  <si>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</si>
  <si>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</si>
  <si>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</si>
  <si>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</si>
  <si>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</si>
  <si>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</si>
  <si>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</si>
  <si>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</si>
  <si>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</si>
  <si>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</si>
  <si>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</si>
  <si>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</si>
  <si>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</si>
  <si>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</si>
  <si>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</si>
  <si>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</si>
  <si>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</si>
  <si>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</si>
  <si>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</si>
  <si>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</si>
  <si>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</si>
  <si>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</si>
  <si>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</si>
  <si>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</si>
  <si>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</si>
  <si>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</si>
  <si>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</si>
  <si>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</si>
  <si>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</si>
  <si>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</si>
  <si>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</si>
  <si>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</si>
  <si>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</si>
  <si>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</si>
  <si>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</si>
  <si>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</si>
  <si>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</si>
  <si>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</si>
  <si>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</si>
  <si>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</si>
  <si>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</si>
  <si>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</si>
  <si>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</si>
  <si>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</si>
  <si>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</si>
  <si>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</si>
  <si>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</si>
  <si>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</si>
  <si>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</si>
  <si>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</si>
  <si>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</si>
  <si>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</si>
  <si>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</si>
  <si>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</si>
  <si>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</si>
  <si>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</si>
  <si>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</si>
  <si>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</si>
  <si>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</si>
  <si>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</si>
  <si>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</si>
  <si>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</si>
  <si>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</si>
  <si>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</si>
  <si>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</si>
  <si>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</si>
  <si>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</si>
  <si>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</si>
  <si>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</si>
  <si>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</si>
  <si>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</si>
  <si>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</si>
  <si>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</si>
  <si>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</si>
  <si>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</si>
  <si>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</si>
  <si>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</si>
  <si>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</si>
  <si>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</si>
  <si>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</si>
  <si>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</si>
  <si>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</si>
  <si>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</si>
  <si>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</si>
  <si>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</si>
  <si>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</si>
  <si>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</si>
  <si>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</si>
  <si>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</si>
  <si>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</si>
  <si>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</si>
  <si>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</si>
  <si>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</si>
  <si>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</si>
  <si>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</si>
  <si>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</si>
  <si>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</si>
  <si>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</si>
  <si>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</si>
  <si>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</si>
  <si>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</si>
  <si>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</si>
  <si>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</si>
  <si>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</si>
  <si>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</si>
  <si>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</si>
  <si>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</si>
  <si>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</si>
  <si>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</si>
  <si>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</si>
  <si>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</si>
  <si>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</si>
  <si>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</si>
  <si>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</si>
  <si>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</si>
  <si>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</si>
  <si>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</si>
  <si>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</si>
  <si>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</si>
  <si>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</si>
  <si>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</si>
  <si>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</si>
  <si>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</si>
  <si>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</si>
  <si>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</si>
  <si>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</si>
  <si>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</si>
  <si>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</si>
  <si>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</si>
  <si>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</si>
  <si>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</si>
  <si>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</si>
  <si>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</si>
  <si>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</si>
  <si>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</si>
  <si>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</si>
  <si>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</si>
  <si>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</si>
  <si>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</si>
  <si>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</si>
  <si>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</si>
  <si>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</si>
  <si>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</si>
  <si>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</si>
  <si>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</si>
  <si>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</si>
  <si>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</si>
  <si>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</si>
  <si>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</si>
  <si>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</si>
  <si>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</si>
  <si>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</si>
  <si>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</si>
  <si>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</si>
  <si>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</si>
  <si>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</si>
  <si>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</si>
  <si>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</si>
  <si>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</si>
  <si>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</si>
  <si>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</si>
  <si>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</si>
  <si>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</si>
  <si>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</si>
  <si>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</si>
  <si>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</si>
  <si>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</si>
  <si>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</si>
  <si>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</si>
  <si>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</si>
  <si>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</si>
  <si>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</si>
  <si>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</si>
  <si>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</si>
  <si>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</si>
  <si>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</si>
  <si>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</si>
  <si>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</si>
  <si>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</si>
  <si>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</si>
  <si>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</si>
  <si>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</si>
  <si>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</si>
  <si>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</si>
  <si>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</si>
  <si>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</si>
  <si>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</si>
  <si>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</si>
  <si>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</si>
  <si>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</si>
  <si>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</si>
  <si>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</si>
  <si>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</si>
  <si>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</si>
  <si>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</si>
  <si>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</si>
  <si>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</si>
  <si>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</si>
  <si>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</si>
  <si>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</si>
  <si>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</si>
  <si>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</si>
  <si>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</si>
  <si>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</si>
  <si>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</si>
  <si>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</si>
  <si>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</si>
  <si>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</si>
  <si>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</si>
  <si>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</si>
  <si>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</si>
  <si>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</si>
  <si>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</si>
  <si>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</si>
  <si>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</si>
  <si>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</si>
  <si>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</si>
  <si>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</si>
  <si>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</si>
  <si>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</si>
  <si>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</si>
  <si>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</si>
  <si>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</si>
  <si>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</si>
  <si>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</si>
  <si>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</si>
  <si>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</si>
  <si>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</si>
  <si>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</si>
  <si>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</si>
  <si>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</si>
  <si>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</si>
  <si>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</si>
  <si>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</si>
  <si>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</si>
  <si>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</si>
  <si>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</si>
  <si>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</si>
  <si>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</si>
  <si>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</si>
  <si>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</si>
  <si>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</si>
  <si>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</si>
  <si>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</si>
  <si>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</si>
  <si>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</si>
  <si>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</si>
  <si>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</si>
  <si>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</si>
  <si>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</si>
  <si>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</si>
  <si>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</si>
  <si>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</si>
  <si>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</si>
  <si>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</si>
  <si>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</si>
  <si>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</si>
  <si>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</si>
  <si>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</si>
  <si>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</si>
  <si>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</si>
  <si>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</si>
  <si>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</si>
  <si>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</si>
  <si>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</si>
  <si>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</si>
  <si>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</si>
  <si>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</si>
  <si>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</si>
  <si>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</si>
  <si>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</si>
  <si>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</si>
  <si>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</si>
  <si>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</si>
  <si>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</si>
  <si>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</si>
  <si>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</si>
  <si>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</si>
  <si>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</si>
  <si>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</si>
  <si>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</si>
  <si>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</si>
  <si>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</si>
  <si>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</si>
  <si>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</si>
  <si>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</si>
  <si>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</si>
  <si>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</si>
  <si>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</si>
  <si>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</si>
  <si>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</si>
  <si>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</si>
  <si>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</si>
  <si>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</si>
  <si>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</si>
  <si>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</si>
  <si>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</si>
  <si>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</si>
  <si>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</si>
  <si>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</si>
  <si>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</si>
  <si>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</si>
  <si>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</si>
  <si>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</si>
  <si>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</si>
  <si>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</si>
  <si>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</si>
  <si>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</si>
  <si>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</si>
  <si>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</si>
  <si>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</si>
  <si>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</si>
  <si>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</si>
  <si>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</si>
  <si>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</si>
  <si>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</si>
  <si>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</si>
  <si>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</si>
  <si>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</si>
  <si>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</si>
  <si>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</si>
  <si>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</si>
  <si>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</si>
  <si>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</si>
  <si>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</si>
  <si>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</si>
  <si>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</si>
  <si>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</si>
  <si>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</si>
  <si>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</si>
  <si>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</si>
  <si>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</si>
  <si>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</si>
  <si>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</si>
  <si>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</si>
  <si>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</si>
  <si>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</si>
  <si>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</si>
  <si>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</si>
  <si>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</si>
  <si>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</si>
  <si>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</si>
  <si>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</si>
  <si>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</si>
  <si>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</si>
  <si>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</si>
  <si>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</si>
  <si>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</si>
  <si>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</si>
  <si>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</si>
  <si>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</si>
  <si>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</si>
  <si>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</si>
  <si>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</si>
  <si>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</si>
  <si>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</si>
  <si>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</si>
  <si>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</si>
  <si>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</si>
  <si>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</si>
  <si>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</si>
  <si>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</si>
  <si>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</si>
  <si>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</si>
  <si>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</si>
  <si>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</si>
  <si>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</si>
  <si>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</si>
  <si>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</si>
  <si>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</si>
  <si>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</si>
  <si>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</si>
  <si>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</si>
  <si>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</si>
  <si>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</si>
  <si>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</si>
  <si>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</si>
  <si>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</si>
  <si>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</si>
  <si>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</si>
  <si>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</si>
  <si>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</si>
  <si>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</si>
  <si>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</si>
  <si>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</si>
  <si>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</si>
  <si>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</si>
  <si>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</si>
  <si>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</si>
  <si>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</si>
  <si>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</si>
  <si>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</si>
  <si>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</si>
  <si>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</si>
  <si>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</si>
  <si>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</si>
  <si>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</si>
  <si>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</si>
  <si>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</si>
  <si>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</si>
  <si>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</si>
  <si>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</si>
  <si>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</si>
  <si>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</si>
  <si>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</si>
  <si>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</si>
  <si>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</si>
  <si>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</si>
  <si>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</si>
  <si>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</si>
  <si>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</si>
  <si>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</si>
  <si>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</si>
  <si>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</si>
  <si>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</si>
  <si>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</si>
  <si>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</si>
  <si>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</si>
  <si>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</si>
  <si>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</si>
  <si>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</si>
  <si>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</si>
  <si>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</si>
  <si>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</si>
  <si>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</si>
  <si>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</si>
  <si>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</si>
  <si>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</si>
  <si>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</si>
  <si>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</si>
  <si>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</si>
  <si>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</si>
  <si>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</si>
  <si>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</si>
  <si>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</si>
  <si>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</si>
  <si>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</si>
  <si>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</si>
  <si>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</si>
  <si>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</si>
  <si>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</si>
  <si>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</si>
  <si>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</si>
  <si>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</si>
  <si>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</si>
  <si>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</si>
  <si>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</si>
  <si>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</si>
  <si>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</si>
  <si>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</si>
  <si>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</si>
  <si>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</si>
  <si>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</si>
  <si>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</si>
  <si>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</si>
  <si>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</si>
  <si>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</si>
  <si>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</si>
  <si>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</si>
  <si>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</si>
  <si>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</si>
  <si>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</si>
  <si>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</si>
  <si>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</si>
  <si>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</si>
  <si>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</si>
  <si>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</si>
  <si>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</si>
  <si>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</si>
  <si>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</si>
  <si>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</si>
  <si>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</si>
  <si>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</si>
  <si>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</si>
  <si>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</si>
  <si>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</si>
  <si>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</si>
  <si>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</si>
  <si>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</si>
  <si>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</si>
  <si>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</si>
  <si>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</si>
  <si>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</si>
  <si>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</si>
  <si>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</si>
  <si>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</si>
  <si>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</si>
  <si>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</si>
  <si>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</si>
  <si>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</si>
  <si>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</si>
  <si>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</si>
  <si>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</si>
  <si>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</si>
  <si>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</si>
  <si>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</si>
  <si>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</si>
  <si>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</si>
  <si>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</si>
  <si>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</si>
  <si>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</si>
  <si>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</si>
  <si>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</si>
  <si>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</si>
  <si>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</si>
  <si>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</si>
  <si>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</si>
  <si>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</si>
  <si>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</si>
  <si>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</si>
  <si>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</si>
  <si>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</si>
  <si>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</si>
  <si>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</si>
  <si>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</si>
  <si>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</si>
  <si>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</si>
  <si>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</si>
  <si>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</si>
  <si>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</si>
  <si>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</si>
  <si>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</si>
  <si>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</si>
  <si>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</si>
  <si>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</si>
  <si>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</si>
  <si>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</si>
  <si>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</si>
  <si>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</si>
  <si>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</si>
  <si>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</si>
  <si>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</si>
  <si>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</si>
  <si>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</si>
  <si>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</si>
  <si>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</si>
  <si>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</si>
  <si>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</si>
  <si>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</si>
  <si>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</si>
  <si>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</si>
  <si>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</si>
  <si>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</si>
  <si>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</si>
  <si>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</si>
  <si>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</si>
  <si>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</si>
  <si>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</si>
  <si>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</si>
  <si>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</si>
  <si>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</si>
  <si>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</si>
  <si>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</si>
  <si>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</si>
  <si>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</si>
  <si>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</si>
  <si>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</si>
  <si>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</si>
  <si>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</si>
  <si>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</si>
  <si>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</si>
  <si>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</si>
  <si>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</si>
  <si>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</si>
  <si>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</si>
  <si>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</si>
  <si>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</si>
  <si>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</si>
  <si>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</si>
  <si>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</si>
  <si>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</si>
  <si>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</si>
  <si>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</si>
  <si>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</si>
  <si>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</si>
  <si>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</si>
  <si>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</si>
  <si>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</si>
  <si>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</si>
  <si>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</si>
  <si>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</si>
  <si>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</si>
  <si>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</si>
  <si>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</si>
  <si>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</si>
  <si>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</si>
  <si>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</si>
  <si>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</si>
  <si>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</si>
  <si>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</si>
  <si>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</si>
  <si>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</si>
  <si>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</si>
  <si>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</si>
  <si>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</si>
  <si>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</si>
  <si>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</si>
  <si>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</si>
  <si>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</si>
  <si>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</si>
  <si>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</si>
  <si>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</si>
  <si>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</si>
  <si>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</si>
  <si>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</si>
  <si>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</si>
  <si>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</si>
  <si>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</si>
  <si>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</si>
  <si>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</si>
  <si>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</si>
  <si>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</si>
  <si>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</si>
  <si>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</si>
  <si>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</si>
  <si>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</si>
  <si>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</si>
  <si>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</si>
  <si>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</si>
  <si>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</si>
  <si>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</si>
  <si>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</si>
  <si>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</si>
  <si>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</si>
  <si>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</si>
  <si>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</si>
  <si>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</si>
  <si>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</si>
  <si>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</si>
  <si>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</si>
  <si>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</si>
  <si>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</si>
  <si>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</si>
  <si>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</si>
  <si>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</si>
  <si>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</si>
  <si>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</si>
  <si>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</si>
  <si>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</si>
  <si>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</si>
  <si>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</si>
  <si>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</si>
  <si>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</si>
  <si>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</si>
  <si>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</si>
  <si>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</si>
  <si>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</si>
  <si>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</si>
  <si>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</si>
  <si>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</si>
  <si>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</si>
  <si>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</si>
  <si>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</si>
  <si>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</si>
  <si>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</si>
  <si>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</si>
  <si>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</si>
  <si>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</si>
  <si>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</si>
  <si>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</si>
  <si>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</si>
  <si>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</si>
  <si>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</si>
  <si>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</si>
  <si>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</si>
  <si>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</si>
  <si>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</si>
  <si>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</si>
  <si>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</si>
  <si>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</si>
  <si>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</si>
  <si>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</si>
  <si>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</si>
  <si>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</si>
  <si>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</si>
  <si>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</si>
  <si>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</si>
  <si>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</si>
  <si>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</si>
  <si>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</si>
  <si>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</si>
  <si>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</si>
  <si>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</si>
  <si>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</si>
  <si>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</si>
  <si>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</si>
  <si>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</si>
  <si>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</si>
  <si>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</si>
  <si>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</si>
  <si>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</si>
  <si>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</si>
  <si>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</si>
  <si>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</si>
  <si>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</si>
  <si>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</si>
  <si>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</si>
  <si>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</si>
  <si>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</si>
  <si>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</si>
  <si>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</si>
  <si>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</si>
  <si>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</si>
  <si>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</si>
  <si>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</si>
  <si>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</si>
  <si>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</si>
  <si>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</si>
  <si>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</si>
  <si>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</si>
  <si>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</si>
  <si>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</si>
  <si>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</si>
  <si>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</si>
  <si>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</si>
  <si>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</si>
  <si>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</si>
  <si>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</si>
  <si>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</si>
  <si>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</si>
  <si>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</si>
  <si>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</si>
  <si>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</si>
  <si>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</si>
  <si>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</si>
  <si>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</si>
  <si>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</si>
  <si>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</si>
  <si>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</si>
  <si>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</si>
  <si>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</si>
  <si>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</si>
  <si>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</si>
  <si>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</si>
  <si>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</si>
  <si>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</si>
  <si>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</si>
  <si>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</si>
  <si>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</si>
  <si>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</si>
  <si>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</si>
  <si>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</si>
  <si>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</si>
  <si>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</si>
  <si>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</si>
  <si>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</si>
  <si>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</si>
  <si>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</si>
  <si>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</si>
  <si>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</si>
  <si>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</si>
  <si>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</si>
  <si>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</si>
  <si>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</si>
  <si>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</si>
  <si>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</si>
  <si>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</si>
  <si>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</si>
  <si>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</si>
  <si>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</si>
  <si>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</si>
  <si>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</si>
  <si>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</si>
  <si>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</si>
  <si>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</si>
  <si>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</si>
  <si>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</si>
  <si>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</si>
  <si>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</si>
  <si>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</si>
  <si>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</si>
  <si>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</si>
  <si>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</si>
  <si>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</si>
  <si>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</si>
  <si>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</si>
  <si>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</si>
  <si>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</si>
  <si>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</si>
  <si>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</si>
  <si>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</si>
  <si>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</si>
  <si>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</si>
  <si>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</si>
  <si>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</si>
  <si>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</si>
  <si>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</si>
  <si>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</si>
  <si>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</si>
  <si>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</si>
  <si>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</si>
  <si>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</si>
  <si>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</si>
  <si>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</si>
  <si>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</si>
  <si>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</si>
  <si>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</si>
  <si>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</si>
  <si>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</si>
  <si>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</si>
  <si>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</si>
  <si>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</si>
  <si>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</si>
  <si>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</si>
  <si>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</si>
  <si>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</si>
  <si>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</si>
  <si>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</si>
  <si>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</si>
  <si>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</si>
  <si>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</si>
  <si>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</si>
  <si>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</si>
  <si>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</si>
  <si>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</si>
  <si>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</si>
  <si>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</si>
  <si>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</si>
  <si>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</si>
  <si>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</si>
  <si>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</si>
  <si>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</si>
  <si>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</si>
  <si>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</si>
  <si>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</si>
  <si>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</si>
  <si>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</si>
  <si>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</si>
  <si>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</si>
  <si>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</si>
  <si>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</si>
  <si>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</si>
  <si>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</si>
  <si>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</si>
  <si>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</si>
  <si>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</si>
  <si>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</si>
  <si>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</si>
  <si>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</si>
  <si>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</si>
  <si>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</si>
  <si>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</si>
  <si>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</si>
  <si>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</si>
  <si>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</si>
  <si>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</si>
  <si>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</si>
  <si>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</si>
  <si>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</si>
  <si>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</si>
  <si>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</si>
  <si>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</si>
  <si>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</si>
  <si>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</si>
  <si>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</si>
  <si>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</si>
  <si>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</si>
  <si>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</si>
  <si>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</si>
  <si>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</si>
  <si>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</si>
  <si>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</si>
  <si>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</si>
  <si>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</si>
  <si>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</si>
  <si>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</si>
  <si>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</si>
  <si>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</si>
  <si>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</si>
  <si>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</si>
  <si>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</si>
  <si>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</si>
  <si>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</si>
  <si>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</si>
  <si>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</si>
  <si>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</si>
  <si>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</si>
  <si>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</si>
  <si>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</si>
  <si>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</si>
  <si>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</si>
  <si>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</si>
  <si>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</si>
  <si>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</si>
  <si>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</si>
  <si>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</si>
  <si>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</si>
  <si>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</si>
  <si>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</si>
  <si>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</si>
  <si>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</si>
  <si>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</si>
  <si>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</si>
  <si>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</si>
  <si>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</si>
  <si>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</si>
  <si>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</si>
  <si>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</si>
  <si>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</si>
  <si>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</si>
  <si>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</si>
  <si>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</si>
  <si>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</si>
  <si>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</si>
  <si>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</si>
  <si>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</si>
  <si>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</si>
  <si>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</si>
  <si>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</si>
  <si>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</si>
  <si>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</si>
  <si>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</si>
  <si>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</si>
  <si>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</si>
  <si>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</si>
  <si>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</si>
  <si>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</si>
  <si>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</si>
  <si>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</si>
  <si>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</si>
  <si>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</si>
  <si>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</si>
  <si>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</si>
  <si>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</si>
  <si>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</si>
  <si>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</si>
  <si>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</si>
  <si>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</si>
  <si>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</si>
  <si>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</si>
  <si>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</si>
  <si>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</si>
  <si>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</si>
  <si>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</si>
  <si>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</si>
  <si>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</si>
  <si>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</si>
  <si>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</si>
  <si>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</si>
  <si>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</si>
  <si>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</si>
  <si>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</si>
  <si>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</si>
  <si>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</si>
  <si>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</si>
  <si>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</si>
  <si>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</si>
  <si>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</si>
  <si>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</si>
  <si>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</si>
  <si>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</si>
  <si>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</si>
  <si>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</si>
  <si>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</si>
  <si>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</si>
  <si>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</si>
  <si>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</si>
  <si>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</si>
  <si>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</si>
  <si>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</si>
  <si>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</si>
  <si>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</si>
  <si>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</si>
  <si>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</si>
  <si>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</si>
  <si>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</si>
  <si>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</si>
  <si>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</si>
  <si>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</si>
  <si>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</si>
  <si>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</si>
  <si>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</si>
  <si>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</si>
  <si>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</si>
  <si>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</si>
  <si>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</si>
  <si>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</si>
  <si>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</si>
  <si>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</si>
  <si>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</si>
  <si>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</si>
  <si>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</si>
  <si>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</si>
  <si>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</si>
  <si>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</si>
  <si>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</si>
  <si>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</si>
  <si>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</si>
  <si>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</si>
  <si>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</si>
  <si>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</si>
  <si>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</si>
  <si>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</si>
  <si>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</si>
  <si>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</si>
  <si>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</si>
  <si>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</si>
  <si>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</si>
  <si>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</si>
  <si>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</si>
  <si>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</si>
  <si>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</si>
  <si>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</si>
  <si>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</si>
  <si>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</si>
  <si>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</si>
  <si>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</si>
  <si>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</si>
  <si>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</si>
  <si>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</si>
  <si>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</si>
  <si>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</si>
  <si>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</si>
  <si>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</si>
  <si>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</si>
  <si>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</si>
  <si>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</si>
  <si>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</si>
  <si>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</si>
  <si>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</si>
  <si>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</si>
  <si>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</si>
  <si>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</si>
  <si>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</si>
  <si>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</si>
  <si>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</si>
  <si>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</si>
  <si>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</si>
  <si>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</si>
  <si>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</si>
  <si>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</si>
  <si>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</si>
  <si>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</si>
  <si>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</si>
  <si>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</si>
  <si>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</si>
  <si>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</si>
  <si>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</si>
  <si>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</si>
  <si>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</si>
  <si>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</si>
  <si>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</si>
  <si>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</si>
  <si>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</si>
  <si>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</si>
  <si>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</si>
  <si>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</si>
  <si>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</si>
  <si>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</si>
  <si>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</si>
  <si>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</si>
  <si>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</si>
  <si>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</si>
  <si>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</si>
  <si>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</si>
  <si>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</si>
  <si>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</si>
  <si>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</si>
  <si>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</si>
  <si>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</si>
  <si>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</si>
  <si>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</si>
  <si>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</si>
  <si>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</si>
  <si>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</si>
  <si>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</si>
  <si>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</si>
  <si>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</si>
  <si>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</si>
  <si>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</si>
  <si>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</si>
  <si>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</si>
  <si>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</si>
  <si>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</si>
  <si>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</si>
  <si>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</si>
  <si>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</si>
  <si>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</si>
  <si>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</si>
  <si>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</si>
  <si>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</si>
  <si>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</si>
  <si>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</si>
  <si>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</si>
  <si>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</si>
  <si>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</si>
  <si>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</si>
  <si>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</si>
  <si>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</si>
  <si>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</si>
  <si>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</si>
  <si>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</si>
  <si>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</si>
  <si>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</si>
  <si>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</si>
  <si>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</si>
  <si>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</si>
  <si>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</si>
  <si>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</si>
  <si>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</si>
  <si>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</si>
  <si>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</si>
  <si>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</si>
  <si>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</si>
  <si>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</si>
  <si>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</si>
  <si>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</si>
  <si>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</si>
  <si>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</si>
  <si>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</si>
  <si>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</si>
  <si>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</si>
  <si>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</si>
  <si>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</si>
  <si>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</si>
  <si>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</si>
  <si>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</si>
  <si>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</si>
  <si>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</si>
  <si>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</si>
  <si>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</si>
  <si>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</si>
  <si>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</si>
  <si>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</si>
  <si>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</si>
  <si>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</si>
  <si>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</si>
  <si>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</si>
  <si>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</si>
  <si>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</si>
  <si>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</si>
  <si>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</si>
  <si>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</si>
  <si>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</si>
  <si>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</si>
  <si>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</si>
  <si>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</si>
  <si>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</si>
  <si>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</si>
  <si>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</si>
  <si>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</si>
  <si>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</si>
  <si>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</si>
  <si>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</si>
  <si>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</si>
  <si>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</si>
  <si>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</si>
  <si>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</si>
  <si>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</si>
  <si>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</si>
  <si>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</si>
  <si>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</si>
  <si>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</si>
  <si>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</si>
  <si>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</si>
  <si>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</si>
  <si>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</si>
  <si>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</si>
  <si>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</si>
  <si>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</si>
  <si>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</si>
  <si>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</si>
  <si>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</si>
  <si>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</si>
  <si>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</si>
  <si>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</si>
  <si>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</si>
  <si>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</si>
  <si>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</si>
  <si>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</si>
  <si>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</si>
  <si>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</si>
  <si>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</si>
  <si>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</si>
  <si>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</si>
  <si>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</si>
  <si>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</si>
  <si>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</si>
  <si>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</si>
  <si>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</si>
  <si>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</si>
  <si>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</si>
  <si>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</si>
  <si>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</si>
  <si>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</si>
  <si>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</si>
  <si>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</si>
  <si>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</si>
  <si>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</si>
  <si>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</si>
  <si>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</si>
  <si>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</si>
  <si>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</si>
  <si>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</si>
  <si>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</si>
  <si>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</si>
  <si>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</si>
  <si>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</si>
  <si>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</si>
  <si>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</si>
  <si>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</si>
  <si>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</si>
  <si>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</si>
  <si>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</si>
  <si>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</si>
  <si>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</si>
  <si>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</si>
  <si>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</si>
  <si>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</si>
  <si>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</si>
  <si>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</si>
  <si>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</si>
  <si>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</si>
  <si>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</si>
  <si>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</si>
  <si>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</si>
  <si>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</si>
  <si>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</si>
  <si>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</si>
  <si>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</si>
  <si>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</si>
  <si>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</si>
  <si>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</si>
  <si>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</si>
  <si>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</si>
  <si>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</si>
  <si>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</si>
  <si>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</si>
  <si>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</si>
  <si>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</si>
  <si>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</si>
  <si>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</si>
  <si>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</si>
  <si>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</si>
  <si>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</si>
  <si>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</si>
  <si>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</si>
  <si>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</si>
  <si>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</si>
  <si>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</si>
  <si>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</si>
  <si>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</si>
  <si>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</si>
  <si>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</si>
  <si>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</si>
  <si>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</si>
  <si>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</si>
  <si>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</si>
  <si>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</si>
  <si>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</si>
  <si>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</si>
  <si>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</si>
  <si>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</si>
  <si>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</si>
  <si>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</si>
  <si>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</si>
  <si>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</si>
  <si>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</si>
  <si>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</si>
  <si>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</si>
  <si>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</si>
  <si>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</si>
  <si>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</si>
  <si>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</si>
  <si>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</si>
  <si>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</si>
  <si>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</si>
  <si>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</si>
  <si>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</si>
  <si>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</si>
  <si>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</si>
  <si>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</si>
  <si>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</si>
  <si>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</si>
  <si>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</si>
  <si>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</si>
  <si>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</si>
  <si>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</si>
  <si>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</si>
  <si>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</si>
  <si>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</si>
  <si>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</si>
  <si>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</si>
  <si>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</si>
  <si>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</si>
  <si>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</si>
  <si>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</si>
  <si>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</si>
  <si>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</si>
  <si>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</si>
  <si>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</si>
  <si>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</si>
  <si>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</si>
  <si>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</si>
  <si>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</si>
  <si>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</si>
  <si>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</si>
  <si>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</si>
  <si>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</si>
  <si>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</si>
  <si>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</si>
  <si>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</si>
  <si>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</si>
  <si>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</si>
  <si>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</si>
  <si>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</si>
  <si>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</si>
  <si>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</si>
  <si>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</si>
  <si>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</si>
  <si>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</si>
  <si>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</si>
  <si>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</si>
  <si>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</si>
  <si>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</si>
  <si>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</si>
  <si>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</si>
  <si>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</si>
  <si>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</si>
  <si>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</si>
  <si>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</si>
  <si>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</si>
  <si>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</si>
  <si>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</si>
  <si>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</si>
  <si>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</si>
  <si>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</si>
  <si>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</si>
  <si>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</si>
  <si>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</si>
  <si>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</si>
  <si>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</si>
  <si>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</si>
  <si>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</si>
  <si>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</si>
  <si>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</si>
  <si>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</si>
  <si>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</si>
  <si>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</si>
  <si>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</si>
  <si>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</si>
  <si>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</si>
  <si>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</si>
  <si>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</si>
  <si>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</si>
  <si>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</si>
  <si>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</si>
  <si>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</si>
  <si>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</si>
  <si>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</si>
  <si>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</si>
  <si>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</si>
  <si>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</si>
  <si>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</si>
  <si>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</si>
  <si>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</si>
  <si>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</si>
  <si>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</si>
  <si>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</si>
  <si>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</si>
  <si>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</si>
  <si>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</si>
  <si>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</si>
  <si>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</si>
  <si>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</si>
  <si>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</si>
  <si>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</si>
  <si>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</si>
  <si>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</si>
  <si>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</si>
  <si>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</si>
  <si>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</si>
  <si>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</si>
  <si>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</si>
  <si>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</si>
  <si>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</si>
  <si>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</si>
  <si>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</si>
  <si>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</si>
  <si>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</si>
  <si>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</si>
  <si>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</si>
  <si>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</si>
  <si>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</si>
  <si>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</si>
  <si>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</si>
  <si>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</si>
  <si>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</si>
  <si>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</si>
  <si>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</si>
  <si>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</si>
  <si>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</si>
  <si>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</si>
  <si>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</si>
  <si>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</si>
  <si>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</si>
  <si>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</si>
  <si>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</si>
  <si>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</si>
  <si>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</si>
  <si>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</si>
  <si>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</si>
  <si>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</si>
  <si>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</si>
  <si>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</si>
  <si>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</si>
  <si>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</si>
  <si>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</si>
  <si>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</si>
  <si>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</si>
  <si>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</si>
  <si>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</si>
  <si>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</si>
  <si>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</si>
  <si>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</si>
  <si>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</si>
  <si>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</si>
  <si>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</si>
  <si>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</si>
  <si>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</si>
  <si>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</si>
  <si>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</si>
  <si>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</si>
  <si>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</si>
  <si>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</si>
  <si>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</si>
  <si>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</si>
  <si>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</si>
  <si>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</si>
  <si>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</si>
  <si>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</si>
  <si>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</si>
  <si>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</si>
  <si>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</si>
  <si>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</si>
  <si>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</si>
  <si>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</si>
  <si>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</si>
  <si>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</si>
  <si>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</si>
  <si>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</si>
  <si>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</si>
  <si>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</si>
  <si>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</si>
  <si>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</si>
  <si>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</si>
  <si>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</si>
  <si>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</si>
  <si>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</si>
  <si>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</si>
  <si>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</si>
  <si>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</si>
  <si>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</si>
  <si>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</si>
  <si>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</si>
  <si>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</si>
  <si>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</si>
  <si>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</si>
  <si>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</si>
  <si>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</si>
  <si>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</si>
  <si>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</si>
  <si>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</si>
  <si>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</si>
  <si>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</si>
  <si>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</si>
  <si>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</si>
  <si>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</si>
  <si>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</si>
  <si>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</si>
  <si>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</si>
  <si>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</si>
  <si>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</si>
  <si>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</si>
  <si>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</si>
  <si>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</si>
  <si>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</si>
  <si>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</si>
  <si>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</si>
  <si>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</si>
  <si>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</si>
  <si>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</si>
  <si>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</si>
  <si>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</si>
  <si>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</si>
  <si>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</si>
  <si>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</si>
  <si>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</si>
  <si>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</si>
  <si>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</si>
  <si>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</si>
  <si>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</si>
  <si>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</si>
  <si>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</si>
  <si>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</si>
  <si>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</si>
  <si>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</si>
  <si>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</si>
  <si>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</si>
  <si>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</si>
  <si>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</si>
  <si>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</si>
  <si>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</si>
  <si>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</si>
  <si>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</si>
  <si>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</si>
  <si>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</si>
  <si>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</si>
  <si>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</si>
  <si>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</si>
  <si>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</si>
  <si>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</si>
  <si>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</si>
  <si>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</si>
  <si>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</si>
  <si>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</si>
  <si>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</si>
  <si>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</si>
  <si>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</si>
  <si>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</si>
  <si>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</si>
  <si>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</si>
  <si>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</si>
  <si>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</si>
  <si>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</si>
  <si>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</si>
  <si>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</si>
  <si>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</si>
  <si>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</si>
  <si>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</si>
  <si>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</si>
  <si>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</si>
  <si>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</si>
  <si>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</si>
  <si>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</si>
  <si>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</si>
  <si>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</si>
  <si>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</si>
  <si>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</si>
  <si>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</si>
  <si>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</si>
  <si>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</si>
  <si>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</si>
  <si>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</si>
  <si>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</si>
  <si>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</si>
  <si>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</si>
  <si>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</si>
  <si>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</si>
  <si>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</si>
  <si>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</si>
  <si>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</si>
  <si>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</si>
  <si>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</si>
  <si>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</si>
  <si>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</si>
  <si>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</si>
  <si>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</si>
  <si>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</si>
  <si>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</si>
  <si>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</si>
  <si>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</si>
  <si>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</si>
  <si>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</si>
  <si>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</si>
  <si>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</si>
  <si>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</si>
  <si>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</si>
  <si>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</si>
  <si>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</si>
  <si>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</si>
  <si>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</si>
  <si>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</si>
  <si>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</si>
  <si>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</si>
  <si>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</si>
  <si>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</si>
  <si>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</si>
  <si>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</si>
  <si>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</si>
  <si>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</si>
  <si>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</si>
  <si>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</si>
  <si>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</si>
  <si>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</si>
  <si>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</si>
  <si>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</si>
  <si>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</si>
  <si>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</si>
  <si>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</si>
  <si>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</si>
  <si>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</si>
  <si>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</si>
  <si>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</si>
  <si>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</si>
  <si>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</si>
  <si>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</si>
  <si>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</si>
  <si>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</si>
  <si>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</si>
  <si>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</si>
  <si>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</si>
  <si>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</si>
  <si>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</si>
  <si>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</si>
  <si>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</si>
  <si>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</si>
  <si>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</si>
  <si>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</si>
  <si>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</si>
  <si>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</si>
  <si>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</si>
  <si>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</si>
  <si>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</si>
  <si>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</si>
  <si>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</si>
  <si>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</si>
  <si>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</si>
  <si>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</si>
  <si>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</si>
  <si>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</si>
  <si>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</si>
  <si>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</si>
  <si>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</si>
  <si>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</si>
  <si>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</si>
  <si>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</si>
  <si>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</si>
  <si>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</si>
  <si>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</si>
  <si>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</si>
  <si>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</si>
  <si>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</si>
  <si>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</si>
  <si>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</si>
  <si>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</si>
  <si>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</si>
  <si>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</si>
  <si>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</si>
  <si>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</si>
  <si>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</si>
  <si>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</si>
  <si>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</si>
  <si>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</si>
  <si>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</si>
  <si>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</si>
  <si>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</si>
  <si>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</si>
  <si>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</si>
  <si>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</si>
  <si>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</si>
  <si>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</si>
  <si>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</si>
  <si>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</si>
  <si>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</si>
  <si>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</si>
  <si>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</si>
  <si>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</si>
  <si>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</si>
  <si>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</si>
  <si>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</si>
  <si>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</si>
  <si>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</si>
  <si>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</si>
  <si>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</si>
  <si>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</si>
  <si>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</si>
  <si>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</si>
  <si>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</si>
  <si>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</si>
  <si>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</si>
  <si>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</si>
  <si>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</si>
  <si>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</si>
  <si>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</si>
  <si>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</si>
  <si>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</si>
  <si>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</si>
  <si>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</si>
  <si>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</si>
  <si>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</si>
  <si>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</si>
  <si>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</si>
  <si>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</si>
  <si>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</si>
  <si>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</si>
  <si>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</si>
  <si>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</si>
  <si>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</si>
  <si>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</si>
  <si>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</si>
  <si>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</si>
  <si>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</si>
  <si>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</si>
  <si>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</si>
  <si>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</si>
  <si>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</si>
  <si>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</si>
  <si>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</si>
  <si>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</si>
  <si>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</si>
  <si>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</si>
  <si>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</si>
  <si>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</si>
  <si>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</si>
  <si>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</si>
  <si>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</si>
  <si>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</si>
  <si>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</si>
  <si>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</si>
  <si>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</si>
  <si>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</si>
  <si>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</si>
  <si>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</si>
  <si>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</si>
  <si>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</si>
  <si>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</si>
  <si>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</si>
  <si>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</si>
  <si>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</si>
  <si>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</si>
  <si>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</si>
  <si>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</si>
  <si>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</si>
  <si>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</si>
  <si>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</si>
  <si>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</si>
  <si>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</si>
  <si>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</si>
  <si>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</si>
  <si>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</si>
  <si>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</si>
  <si>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</si>
  <si>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</si>
  <si>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</si>
  <si>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</si>
  <si>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</si>
  <si>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</si>
  <si>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</si>
  <si>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</si>
  <si>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</si>
  <si>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</si>
  <si>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</si>
  <si>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</si>
  <si>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</si>
  <si>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</si>
  <si>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</si>
  <si>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</si>
  <si>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</si>
  <si>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</si>
  <si>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</si>
  <si>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</si>
  <si>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</si>
  <si>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</si>
  <si>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</si>
  <si>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</si>
  <si>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</si>
  <si>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</si>
  <si>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</si>
  <si>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</si>
  <si>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</si>
  <si>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</si>
  <si>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</si>
  <si>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</si>
  <si>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</si>
  <si>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</si>
  <si>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</si>
  <si>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</si>
  <si>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</si>
  <si>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</si>
  <si>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</si>
  <si>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</si>
  <si>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</si>
  <si>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</si>
  <si>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</si>
  <si>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</si>
  <si>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</si>
  <si>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</si>
  <si>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</si>
  <si>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</si>
  <si>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</si>
  <si>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</si>
  <si>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</si>
  <si>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</si>
  <si>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</si>
  <si>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</si>
  <si>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</si>
  <si>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</si>
  <si>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</si>
  <si>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</si>
  <si>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</si>
  <si>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</si>
  <si>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</si>
  <si>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</si>
  <si>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</si>
  <si>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</si>
  <si>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</si>
  <si>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</si>
  <si>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</si>
  <si>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</si>
  <si>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</si>
  <si>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</si>
  <si>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</si>
  <si>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</si>
  <si>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</si>
  <si>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</si>
  <si>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</si>
  <si>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</si>
  <si>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</si>
  <si>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</si>
  <si>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</si>
  <si>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</si>
  <si>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</si>
  <si>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</si>
  <si>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</si>
  <si>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</si>
  <si>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</si>
  <si>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</si>
  <si>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</si>
  <si>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</si>
  <si>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</si>
  <si>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</si>
  <si>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</si>
  <si>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</si>
  <si>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</si>
  <si>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</si>
  <si>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</si>
  <si>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</si>
  <si>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</si>
  <si>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</si>
  <si>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</si>
  <si>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</si>
  <si>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</si>
  <si>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</si>
  <si>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</si>
  <si>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</si>
  <si>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</si>
  <si>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</si>
  <si>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</si>
  <si>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</si>
  <si>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</si>
  <si>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</si>
  <si>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</si>
  <si>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</si>
  <si>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</si>
  <si>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</si>
  <si>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</si>
  <si>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</si>
  <si>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</si>
  <si>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</si>
  <si>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</si>
  <si>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</si>
  <si>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</si>
  <si>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</si>
  <si>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</si>
  <si>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</si>
  <si>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</si>
  <si>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</si>
  <si>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</si>
  <si>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</si>
  <si>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</si>
  <si>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</si>
  <si>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</si>
  <si>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</si>
  <si>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</si>
  <si>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</si>
  <si>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</si>
  <si>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</si>
  <si>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</si>
  <si>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</si>
  <si>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</si>
  <si>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</si>
  <si>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</si>
  <si>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</si>
  <si>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</si>
  <si>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</si>
  <si>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</si>
  <si>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</si>
  <si>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</si>
  <si>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</si>
  <si>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</si>
  <si>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</si>
  <si>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</si>
  <si>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</si>
  <si>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</si>
  <si>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</si>
  <si>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</si>
  <si>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</si>
  <si>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</si>
  <si>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</si>
  <si>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</si>
  <si>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</si>
  <si>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</si>
  <si>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</si>
  <si>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</si>
  <si>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</si>
  <si>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</si>
  <si>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</si>
  <si>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</si>
  <si>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</si>
  <si>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</si>
  <si>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</si>
  <si>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</si>
  <si>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</si>
  <si>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</si>
  <si>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</si>
  <si>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</si>
  <si>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</si>
  <si>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</si>
  <si>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</si>
  <si>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</si>
  <si>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</si>
  <si>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</si>
  <si>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</si>
  <si>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</si>
  <si>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</si>
  <si>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</si>
  <si>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</si>
  <si>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</si>
  <si>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</si>
  <si>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</si>
  <si>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</si>
  <si>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</si>
  <si>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</si>
  <si>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</si>
  <si>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</si>
  <si>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</si>
  <si>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</si>
  <si>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</si>
  <si>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</si>
  <si>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</si>
  <si>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</si>
  <si>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</si>
  <si>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</si>
  <si>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</si>
  <si>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</si>
  <si>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</si>
  <si>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</si>
  <si>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</si>
  <si>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</si>
  <si>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</si>
  <si>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</si>
  <si>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</si>
  <si>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</si>
  <si>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</si>
  <si>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</si>
  <si>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</si>
  <si>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</si>
  <si>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</si>
  <si>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</si>
  <si>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</si>
  <si>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</si>
  <si>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</si>
  <si>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</si>
  <si>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</si>
  <si>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</si>
  <si>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</si>
  <si>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</si>
  <si>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</si>
  <si>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</si>
  <si>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</si>
  <si>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</si>
  <si>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</si>
  <si>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</si>
  <si>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</si>
  <si>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</si>
  <si>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</si>
  <si>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</si>
  <si>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</si>
  <si>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</si>
  <si>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</si>
  <si>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</si>
  <si>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</si>
  <si>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</si>
  <si>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</si>
  <si>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</si>
  <si>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</si>
  <si>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</si>
  <si>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</si>
  <si>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</si>
  <si>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</si>
  <si>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</si>
  <si>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</si>
  <si>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</si>
  <si>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</si>
  <si>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</si>
  <si>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</si>
  <si>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</si>
  <si>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</si>
  <si>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</si>
  <si>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</si>
  <si>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</si>
  <si>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</si>
  <si>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</si>
  <si>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</si>
  <si>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</si>
  <si>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</si>
  <si>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</si>
  <si>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</si>
  <si>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</si>
  <si>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</si>
  <si>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</si>
  <si>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</si>
  <si>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</si>
  <si>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</si>
  <si>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</si>
  <si>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</si>
  <si>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</si>
  <si>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</si>
  <si>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</si>
  <si>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</si>
  <si>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</si>
  <si>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</si>
  <si>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</si>
  <si>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</si>
  <si>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</si>
  <si>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</si>
  <si>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</si>
  <si>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</si>
  <si>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</si>
  <si>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</si>
  <si>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</si>
  <si>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</si>
  <si>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</si>
  <si>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</si>
  <si>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</si>
  <si>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</si>
  <si>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</si>
  <si>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</si>
  <si>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</si>
  <si>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</si>
  <si>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</si>
  <si>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</si>
  <si>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</si>
  <si>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</si>
  <si>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</si>
  <si>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</si>
  <si>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</si>
  <si>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</si>
  <si>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</si>
  <si>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</si>
  <si>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</si>
  <si>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</si>
  <si>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</si>
  <si>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</si>
  <si>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</si>
  <si>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</si>
  <si>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</si>
  <si>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</si>
  <si>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</si>
  <si>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</si>
  <si>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</si>
  <si>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</si>
  <si>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</si>
  <si>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</si>
  <si>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</si>
  <si>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</si>
  <si>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</si>
  <si>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</si>
  <si>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</si>
  <si>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</si>
  <si>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</si>
  <si>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</si>
  <si>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</si>
  <si>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</si>
  <si>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</si>
  <si>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</si>
  <si>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</si>
  <si>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</si>
  <si>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</si>
  <si>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</si>
  <si>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</si>
  <si>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</si>
  <si>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</si>
  <si>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</si>
  <si>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</si>
  <si>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</si>
  <si>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</si>
  <si>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</si>
  <si>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</si>
  <si>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</si>
  <si>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</si>
  <si>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</si>
  <si>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</si>
  <si>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</si>
  <si>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</si>
  <si>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</si>
  <si>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</si>
  <si>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</si>
  <si>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</si>
  <si>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</si>
  <si>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</si>
  <si>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</si>
  <si>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</si>
  <si>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</si>
  <si>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</si>
  <si>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</si>
  <si>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</si>
  <si>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</si>
  <si>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</si>
  <si>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</si>
  <si>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</si>
  <si>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</si>
  <si>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</si>
  <si>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</si>
  <si>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</si>
  <si>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</si>
  <si>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</si>
  <si>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</si>
  <si>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</si>
  <si>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</si>
  <si>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</si>
  <si>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</si>
  <si>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</si>
  <si>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</si>
  <si>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</si>
  <si>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</si>
  <si>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</si>
  <si>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</si>
  <si>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</si>
  <si>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</si>
  <si>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</si>
  <si>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</si>
  <si>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</si>
  <si>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</si>
  <si>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</si>
  <si>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</si>
  <si>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</si>
  <si>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</si>
  <si>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</si>
  <si>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</si>
  <si>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</si>
  <si>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</si>
  <si>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</si>
  <si>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</si>
  <si>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</si>
  <si>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</si>
  <si>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</si>
  <si>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</si>
  <si>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</si>
  <si>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</si>
  <si>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</si>
  <si>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</si>
  <si>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</si>
  <si>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</si>
  <si>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</si>
  <si>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</si>
  <si>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</si>
  <si>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</si>
  <si>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</si>
  <si>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</si>
  <si>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</si>
  <si>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</si>
  <si>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</si>
  <si>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</si>
  <si>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</si>
  <si>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</si>
  <si>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</si>
  <si>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</si>
  <si>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</si>
  <si>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</si>
  <si>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</si>
  <si>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</si>
  <si>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</si>
  <si>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</si>
  <si>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</si>
  <si>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</si>
  <si>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</si>
  <si>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</si>
  <si>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</si>
  <si>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</si>
  <si>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</si>
  <si>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</si>
  <si>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</si>
  <si>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</si>
  <si>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</si>
  <si>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</si>
  <si>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</si>
  <si>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</si>
  <si>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</si>
  <si>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</si>
  <si>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</si>
  <si>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</si>
  <si>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</si>
  <si>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</si>
  <si>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</si>
  <si>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</si>
  <si>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</si>
  <si>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</si>
  <si>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</si>
  <si>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</si>
  <si>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</si>
  <si>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</si>
  <si>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</si>
  <si>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</si>
  <si>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</si>
  <si>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</si>
  <si>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</si>
  <si>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</si>
  <si>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</si>
  <si>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</si>
  <si>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</si>
  <si>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</si>
  <si>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</si>
  <si>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</si>
  <si>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</si>
  <si>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</si>
  <si>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</si>
  <si>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</si>
  <si>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</si>
  <si>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</si>
  <si>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</si>
  <si>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</si>
  <si>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</si>
  <si>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</si>
  <si>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</si>
  <si>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</si>
  <si>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</si>
  <si>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</si>
  <si>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</si>
  <si>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</si>
  <si>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</si>
  <si>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</si>
  <si>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</si>
  <si>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</si>
  <si>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</si>
  <si>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</si>
  <si>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</si>
  <si>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</si>
  <si>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</si>
  <si>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</si>
  <si>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</si>
  <si>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</si>
  <si>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</si>
  <si>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</si>
  <si>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</si>
  <si>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</si>
  <si>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</si>
  <si>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</si>
  <si>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</si>
  <si>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</si>
  <si>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</si>
  <si>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</si>
  <si>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</si>
  <si>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</si>
  <si>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</si>
  <si>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</si>
  <si>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</si>
  <si>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</si>
  <si>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</si>
  <si>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</si>
  <si>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</si>
  <si>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</si>
  <si>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</si>
  <si>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</si>
  <si>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</si>
  <si>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</si>
  <si>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</si>
  <si>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</si>
  <si>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</si>
  <si>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</si>
  <si>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</si>
  <si>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</si>
  <si>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</si>
  <si>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</si>
  <si>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</si>
  <si>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</si>
  <si>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</si>
  <si>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</si>
  <si>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</si>
  <si>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</si>
  <si>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</si>
  <si>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</si>
  <si>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</si>
  <si>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</si>
  <si>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</si>
  <si>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</si>
  <si>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</si>
  <si>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</si>
  <si>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</si>
  <si>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</si>
  <si>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</si>
  <si>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</si>
  <si>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</si>
  <si>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</si>
  <si>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</si>
  <si>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</si>
  <si>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</si>
  <si>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</si>
  <si>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</si>
  <si>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</si>
  <si>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</si>
  <si>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</si>
  <si>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</si>
  <si>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</si>
  <si>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</si>
  <si>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</si>
  <si>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</si>
  <si>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</si>
  <si>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</si>
  <si>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</si>
  <si>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</si>
  <si>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</si>
  <si>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</si>
  <si>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</si>
  <si>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</si>
  <si>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</si>
  <si>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</si>
  <si>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</si>
  <si>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</si>
  <si>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</si>
  <si>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</si>
  <si>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</si>
  <si>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</si>
  <si>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</si>
  <si>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</si>
  <si>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</si>
  <si>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</si>
  <si>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</si>
  <si>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</si>
  <si>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</si>
  <si>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</si>
  <si>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</si>
  <si>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</si>
  <si>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</si>
  <si>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</si>
  <si>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</si>
  <si>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</si>
  <si>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</si>
  <si>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</si>
  <si>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</si>
  <si>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</si>
  <si>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</si>
  <si>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</si>
  <si>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</si>
  <si>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</si>
  <si>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</si>
  <si>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</si>
  <si>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</si>
  <si>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</si>
  <si>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</si>
  <si>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</si>
  <si>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</si>
  <si>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</si>
  <si>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</si>
  <si>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</si>
  <si>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</si>
  <si>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</si>
  <si>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</si>
  <si>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</si>
  <si>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</si>
  <si>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</si>
  <si>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</si>
  <si>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</si>
  <si>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</si>
  <si>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</si>
  <si>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</si>
  <si>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</si>
  <si>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</si>
  <si>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</si>
  <si>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</si>
  <si>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</si>
  <si>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</si>
  <si>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</si>
  <si>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</si>
  <si>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</si>
  <si>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</si>
  <si>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</si>
  <si>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</si>
  <si>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</si>
  <si>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</si>
  <si>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</si>
  <si>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</si>
  <si>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</si>
  <si>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</si>
  <si>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</si>
  <si>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</si>
  <si>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</si>
  <si>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</si>
  <si>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</si>
  <si>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</si>
  <si>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</si>
  <si>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</si>
  <si>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</si>
  <si>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</si>
  <si>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</si>
  <si>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</si>
  <si>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</si>
  <si>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</si>
  <si>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</si>
  <si>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</si>
  <si>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</si>
  <si>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</si>
  <si>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</si>
  <si>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</si>
  <si>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</si>
  <si>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</si>
  <si>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</si>
  <si>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</si>
  <si>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</si>
  <si>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</si>
  <si>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</si>
  <si>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</si>
  <si>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</si>
  <si>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</si>
  <si>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</si>
  <si>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</si>
  <si>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</si>
  <si>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</si>
  <si>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</si>
  <si>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</si>
  <si>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</si>
  <si>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</si>
  <si>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</si>
  <si>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</si>
  <si>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</si>
  <si>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</si>
  <si>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</si>
  <si>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</si>
  <si>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</si>
  <si>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</si>
  <si>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</si>
  <si>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</si>
  <si>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</si>
  <si>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</si>
  <si>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</si>
  <si>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</si>
  <si>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</si>
  <si>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</si>
  <si>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</si>
  <si>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</si>
  <si>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</si>
  <si>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</si>
  <si>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</si>
  <si>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</si>
  <si>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</si>
  <si>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</si>
  <si>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</si>
  <si>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</si>
  <si>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</si>
  <si>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</si>
  <si>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</si>
  <si>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</si>
  <si>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</si>
  <si>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</si>
  <si>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</si>
  <si>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</si>
  <si>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</si>
  <si>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</si>
  <si>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</si>
  <si>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</si>
  <si>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</si>
  <si>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</si>
  <si>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</si>
  <si>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</si>
  <si>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</si>
  <si>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</si>
  <si>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</si>
  <si>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</si>
  <si>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</si>
  <si>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</si>
  <si>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</si>
  <si>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</si>
  <si>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</si>
  <si>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</si>
  <si>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</si>
  <si>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</si>
  <si>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</si>
  <si>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</si>
  <si>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</si>
  <si>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</si>
  <si>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</si>
  <si>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</si>
  <si>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</si>
  <si>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</si>
  <si>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</si>
  <si>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</si>
  <si>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</si>
  <si>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</si>
  <si>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</si>
  <si>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</si>
  <si>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</si>
  <si>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</si>
  <si>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</si>
  <si>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</si>
  <si>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</si>
  <si>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</si>
  <si>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</si>
  <si>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</si>
  <si>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</si>
  <si>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</si>
  <si>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</si>
  <si>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</si>
  <si>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</si>
  <si>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</si>
  <si>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</si>
  <si>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</si>
  <si>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</si>
  <si>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</si>
  <si>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</si>
  <si>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</si>
  <si>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</si>
  <si>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</si>
  <si>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</si>
  <si>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</si>
  <si>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</si>
  <si>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</si>
  <si>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</si>
  <si>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</si>
  <si>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</si>
  <si>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</si>
  <si>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</si>
  <si>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</si>
  <si>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</si>
  <si>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</si>
  <si>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</si>
  <si>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</si>
  <si>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</si>
  <si>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</si>
  <si>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</si>
  <si>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</si>
  <si>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</si>
  <si>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</si>
  <si>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</si>
  <si>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</si>
  <si>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</si>
  <si>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</si>
  <si>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</si>
  <si>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</si>
  <si>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</si>
  <si>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</si>
  <si>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</si>
  <si>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</si>
  <si>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</si>
  <si>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</si>
  <si>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</si>
  <si>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</si>
  <si>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</si>
  <si>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</si>
  <si>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</si>
  <si>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</si>
  <si>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</si>
  <si>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</si>
  <si>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</si>
  <si>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</si>
  <si>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</si>
  <si>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</si>
  <si>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</si>
  <si>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</si>
  <si>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</si>
  <si>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</si>
  <si>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</si>
  <si>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</si>
  <si>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</si>
  <si>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</si>
  <si>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</si>
  <si>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</si>
  <si>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</si>
  <si>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</si>
  <si>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</si>
  <si>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</si>
  <si>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</si>
  <si>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</si>
  <si>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</si>
  <si>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</si>
  <si>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</si>
  <si>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</si>
  <si>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</si>
  <si>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</si>
  <si>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</si>
  <si>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</si>
  <si>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</si>
  <si>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</si>
  <si>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</si>
  <si>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</si>
  <si>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</si>
  <si>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</si>
  <si>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</si>
  <si>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</si>
  <si>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</si>
  <si>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</si>
  <si>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</si>
  <si>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</si>
  <si>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</si>
  <si>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</si>
  <si>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</si>
  <si>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</si>
  <si>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</si>
  <si>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</si>
  <si>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</si>
  <si>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</si>
  <si>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</si>
  <si>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</si>
  <si>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</si>
  <si>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</si>
  <si>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</si>
  <si>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</si>
  <si>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</si>
  <si>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</si>
  <si>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</si>
  <si>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</si>
  <si>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</si>
  <si>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</si>
  <si>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</si>
  <si>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</si>
  <si>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</si>
  <si>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</si>
  <si>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</si>
  <si>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</si>
  <si>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</si>
  <si>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</si>
  <si>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</si>
  <si>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</si>
  <si>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</si>
  <si>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</si>
  <si>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</si>
  <si>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</si>
  <si>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</si>
  <si>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</si>
  <si>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</si>
  <si>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</si>
  <si>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</si>
  <si>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</si>
  <si>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</si>
  <si>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</si>
  <si>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</si>
  <si>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</si>
  <si>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</si>
  <si>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</si>
  <si>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</si>
  <si>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</si>
  <si>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</si>
  <si>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</si>
  <si>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</si>
  <si>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</si>
  <si>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</si>
  <si>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</si>
  <si>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</si>
  <si>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</si>
  <si>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</si>
  <si>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</si>
  <si>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</si>
  <si>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</si>
  <si>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</si>
  <si>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</si>
  <si>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</si>
  <si>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</si>
  <si>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</si>
  <si>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</si>
  <si>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</si>
  <si>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</si>
  <si>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</si>
  <si>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</si>
  <si>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</si>
  <si>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</si>
  <si>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</si>
  <si>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</si>
  <si>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</si>
  <si>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</si>
  <si>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</si>
  <si>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</si>
  <si>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</si>
  <si>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</si>
  <si>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</si>
  <si>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</si>
  <si>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</si>
  <si>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</si>
  <si>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</si>
  <si>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</si>
  <si>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</si>
  <si>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</si>
  <si>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</si>
  <si>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</si>
  <si>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</si>
  <si>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</si>
  <si>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</si>
  <si>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</si>
  <si>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</si>
  <si>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</si>
  <si>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</si>
  <si>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</si>
  <si>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</si>
  <si>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</si>
  <si>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</si>
  <si>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</si>
  <si>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</si>
  <si>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</si>
  <si>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</si>
  <si>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</si>
  <si>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</si>
  <si>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</si>
  <si>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</si>
  <si>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</si>
  <si>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</si>
  <si>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</si>
  <si>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</si>
  <si>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</si>
  <si>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</si>
  <si>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</si>
  <si>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</si>
  <si>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</si>
  <si>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</si>
  <si>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</si>
  <si>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</si>
  <si>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</si>
  <si>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</si>
  <si>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</si>
  <si>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</si>
  <si>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</si>
  <si>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</si>
  <si>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</si>
  <si>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</si>
  <si>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</si>
  <si>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</si>
  <si>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</si>
  <si>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</si>
  <si>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</si>
  <si>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</si>
  <si>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</si>
  <si>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</si>
  <si>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</si>
  <si>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</si>
  <si>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</si>
  <si>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</si>
  <si>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</si>
  <si>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</si>
  <si>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</si>
  <si>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</si>
  <si>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</si>
  <si>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</si>
  <si>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</si>
  <si>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</si>
  <si>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</si>
  <si>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</si>
  <si>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</si>
  <si>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</si>
  <si>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</si>
  <si>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</si>
  <si>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</si>
  <si>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</si>
  <si>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</si>
  <si>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</si>
  <si>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</si>
  <si>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</si>
  <si>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</si>
  <si>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</si>
  <si>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</si>
  <si>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</si>
  <si>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</si>
  <si>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</si>
  <si>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</si>
  <si>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</si>
  <si>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</si>
  <si>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</si>
  <si>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</si>
  <si>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</si>
  <si>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</si>
  <si>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</si>
  <si>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</si>
  <si>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</si>
  <si>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</si>
  <si>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</si>
  <si>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</si>
  <si>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</si>
  <si>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</si>
  <si>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</si>
  <si>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</si>
  <si>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</si>
  <si>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</si>
  <si>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</si>
  <si>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</si>
  <si>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</si>
  <si>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</si>
  <si>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</si>
  <si>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</si>
  <si>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</si>
  <si>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</si>
  <si>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</si>
  <si>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</si>
  <si>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</si>
  <si>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</si>
  <si>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</si>
  <si>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</si>
  <si>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</si>
  <si>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</si>
  <si>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</si>
  <si>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</si>
  <si>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</si>
  <si>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</si>
  <si>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</si>
  <si>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</si>
  <si>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</si>
  <si>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</si>
  <si>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</si>
  <si>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</si>
  <si>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</si>
  <si>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</si>
  <si>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</si>
  <si>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</si>
  <si>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</si>
  <si>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</si>
  <si>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</si>
  <si>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</si>
  <si>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</si>
  <si>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</si>
  <si>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</si>
  <si>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</si>
  <si>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</si>
  <si>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</si>
  <si>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</si>
  <si>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</si>
  <si>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</si>
  <si>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</si>
  <si>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</si>
  <si>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</si>
  <si>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</si>
  <si>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</si>
  <si>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</si>
  <si>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</si>
  <si>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</si>
  <si>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</si>
  <si>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</si>
  <si>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</si>
  <si>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</si>
  <si>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</si>
  <si>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</si>
  <si>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</si>
  <si>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</si>
  <si>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</si>
  <si>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</si>
  <si>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</si>
  <si>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</si>
  <si>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</si>
  <si>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</si>
  <si>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</si>
  <si>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</si>
  <si>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</si>
  <si>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</si>
  <si>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</si>
  <si>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</si>
  <si>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</si>
  <si>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</si>
  <si>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</si>
  <si>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</si>
  <si>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</si>
  <si>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</si>
  <si>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</si>
  <si>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</si>
  <si>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</si>
  <si>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</si>
  <si>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</si>
  <si>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</si>
  <si>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</si>
  <si>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</si>
  <si>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</si>
  <si>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</si>
  <si>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</si>
  <si>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</si>
  <si>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</si>
  <si>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</si>
  <si>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</si>
  <si>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</si>
  <si>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</si>
  <si>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</si>
  <si>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</si>
  <si>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</si>
  <si>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</si>
  <si>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</si>
  <si>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</si>
  <si>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</si>
  <si>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</si>
  <si>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</si>
  <si>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</si>
  <si>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</si>
  <si>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</si>
  <si>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</si>
  <si>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</si>
  <si>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</si>
  <si>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</si>
  <si>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</si>
  <si>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</si>
  <si>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</si>
  <si>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</si>
  <si>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</si>
  <si>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</si>
  <si>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</si>
  <si>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</si>
  <si>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</si>
  <si>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</si>
  <si>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</si>
  <si>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</si>
  <si>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</si>
  <si>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</si>
  <si>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</si>
  <si>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</si>
  <si>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</si>
  <si>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</si>
  <si>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</si>
  <si>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</si>
  <si>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</si>
  <si>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</si>
  <si>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</si>
  <si>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</si>
  <si>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</si>
  <si>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</si>
  <si>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</si>
  <si>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</si>
  <si>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</si>
  <si>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</si>
  <si>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</si>
  <si>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</si>
  <si>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</si>
  <si>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</si>
  <si>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</si>
  <si>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</si>
  <si>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</si>
  <si>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</si>
  <si>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</si>
  <si>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</si>
  <si>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</si>
  <si>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</si>
  <si>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</si>
  <si>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</si>
  <si>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</si>
  <si>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</si>
  <si>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</si>
  <si>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</si>
  <si>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</si>
  <si>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</si>
  <si>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</si>
  <si>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</si>
  <si>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</si>
  <si>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</si>
  <si>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</si>
  <si>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</si>
  <si>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</si>
  <si>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</si>
  <si>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</si>
  <si>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</si>
  <si>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</si>
  <si>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</si>
  <si>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</si>
  <si>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</si>
  <si>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</si>
  <si>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</si>
  <si>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</si>
  <si>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</si>
  <si>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</si>
  <si>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</si>
  <si>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</si>
  <si>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</si>
  <si>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</si>
  <si>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</si>
  <si>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</si>
  <si>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</si>
  <si>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</si>
  <si>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</si>
  <si>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</si>
  <si>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</si>
  <si>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</si>
  <si>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</si>
  <si>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</si>
  <si>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</si>
  <si>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</si>
  <si>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</si>
  <si>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</si>
  <si>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</si>
  <si>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</si>
  <si>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</si>
  <si>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</si>
  <si>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</si>
  <si>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</si>
  <si>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</si>
  <si>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</si>
  <si>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</si>
  <si>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</si>
  <si>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</si>
  <si>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</si>
  <si>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</si>
  <si>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</si>
  <si>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</si>
  <si>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</si>
  <si>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</si>
  <si>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</si>
  <si>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</si>
  <si>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</si>
  <si>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</si>
  <si>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</si>
  <si>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</si>
  <si>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</si>
  <si>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</si>
  <si>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</si>
  <si>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</si>
  <si>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</si>
  <si>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</si>
  <si>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</si>
  <si>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</si>
  <si>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</si>
  <si>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</si>
  <si>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</si>
  <si>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</si>
  <si>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</si>
  <si>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</si>
  <si>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</si>
  <si>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</si>
  <si>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</si>
  <si>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</si>
  <si>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</si>
  <si>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</si>
  <si>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</si>
  <si>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</si>
  <si>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</si>
  <si>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</si>
  <si>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</si>
  <si>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</si>
  <si>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</si>
  <si>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</si>
  <si>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</si>
  <si>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</si>
  <si>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</si>
  <si>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</si>
  <si>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</si>
  <si>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</si>
  <si>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</si>
  <si>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</si>
  <si>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</si>
  <si>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</si>
  <si>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</si>
  <si>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</si>
  <si>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</si>
  <si>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</si>
  <si>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</si>
  <si>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</si>
  <si>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</si>
  <si>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</si>
  <si>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</si>
  <si>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</si>
  <si>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</si>
  <si>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</si>
  <si>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</si>
  <si>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</si>
  <si>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</si>
  <si>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</si>
  <si>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</si>
  <si>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</si>
  <si>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</si>
  <si>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</si>
  <si>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</si>
  <si>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</si>
  <si>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</si>
  <si>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</si>
  <si>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</si>
  <si>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</si>
  <si>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</si>
  <si>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</si>
  <si>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</si>
  <si>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</si>
  <si>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</si>
  <si>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</si>
  <si>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</si>
  <si>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</si>
  <si>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</si>
  <si>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</si>
  <si>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</si>
  <si>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</si>
  <si>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</si>
  <si>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Count of outcomes</t>
  </si>
  <si>
    <t>(All)</t>
  </si>
  <si>
    <t>Row Labels</t>
  </si>
  <si>
    <t>Grand Total</t>
  </si>
  <si>
    <t>Column Labels</t>
  </si>
  <si>
    <t>Date Created Conversion</t>
  </si>
  <si>
    <t>End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</si>
  <si>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</si>
  <si>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</si>
  <si>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</si>
  <si>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</si>
  <si>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</si>
  <si>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</si>
  <si>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</si>
  <si>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</si>
  <si>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</si>
  <si>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</si>
  <si>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</si>
  <si>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</si>
  <si>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</si>
  <si>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</si>
  <si>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Cutting  Off Kate Bush</t>
  </si>
  <si>
    <t>The Hitchhiker's Guid to the Family</t>
  </si>
  <si>
    <t>Succesful</t>
  </si>
  <si>
    <t xml:space="preserve">Failed </t>
  </si>
  <si>
    <t>Mean Goal</t>
  </si>
  <si>
    <t>Mdeian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</si>
  <si>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</si>
  <si>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</si>
  <si>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</si>
  <si>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</si>
  <si>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</si>
  <si>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</si>
  <si>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</si>
  <si>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</si>
  <si>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</si>
  <si>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Goal</t>
  </si>
  <si>
    <t>Number of Failed</t>
  </si>
  <si>
    <t xml:space="preserve">Number of Canceled </t>
  </si>
  <si>
    <t>Total Project</t>
  </si>
  <si>
    <t>Percentage Failed</t>
  </si>
  <si>
    <t>Percentage Canceled</t>
  </si>
  <si>
    <t xml:space="preserve">Number of Successful </t>
  </si>
  <si>
    <t>Percentage Successful</t>
  </si>
  <si>
    <t>Less than 1000</t>
  </si>
  <si>
    <t>1000 to 4999</t>
  </si>
  <si>
    <t>5000 to 9999</t>
  </si>
  <si>
    <t>10000 to 14999</t>
  </si>
  <si>
    <t>15000 to 19000</t>
  </si>
  <si>
    <t>20000 to 24999</t>
  </si>
  <si>
    <t>25000 to 29999</t>
  </si>
  <si>
    <t>30000 to 34999</t>
  </si>
  <si>
    <t>35000 to 39999</t>
  </si>
  <si>
    <t>40000 to 44999</t>
  </si>
  <si>
    <t>45000 to 49999</t>
  </si>
  <si>
    <t>greather than 50000</t>
  </si>
  <si>
    <t>&lt; = less than</t>
  </si>
  <si>
    <t xml:space="preserve">&gt; = greather than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</si>
</sst>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165" fontId="0" fillId="0" borderId="0" xfId="1" applyNumberFormat="1" applyFont="1" applyAlignment="1">
      <alignment wrapText="1"/>
    </xf>
    <xf numFmtId="167" fontId="0" fillId="0" borderId="0" xfId="0" applyNumberFormat="1"/>
    <xf numFmtId="10" fontId="0" fillId="0" borderId="0" xfId="0" applyNumberFormat="1"/>
  </cellXfs>
  <cellStyles count="2">
    <cellStyle name="Comma" xfId="1" builtinId="3"/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 Comes based on Goals'!$B$17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 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19000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 Comes based on Goals'!$B$18:$B$29</c:f>
              <c:numCache>
                <c:formatCode>0.00%</c:formatCode>
                <c:ptCount val="12"/>
                <c:pt idx="0">
                  <c:v>1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0.29729729729729731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F-7A41-BE3E-1C84CD0AD445}"/>
            </c:ext>
          </c:extLst>
        </c:ser>
        <c:ser>
          <c:idx val="1"/>
          <c:order val="1"/>
          <c:tx>
            <c:strRef>
              <c:f>'Out Comes based on Goals'!$C$17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 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19000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 Comes based on Goals'!$C$18:$C$29</c:f>
              <c:numCache>
                <c:formatCode>0.00%</c:formatCode>
                <c:ptCount val="12"/>
                <c:pt idx="0">
                  <c:v>0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0.70270270270270274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F-7A41-BE3E-1C84CD0AD445}"/>
            </c:ext>
          </c:extLst>
        </c:ser>
        <c:ser>
          <c:idx val="2"/>
          <c:order val="2"/>
          <c:tx>
            <c:strRef>
              <c:f>'Out Comes based on Goals'!$D$17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 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19000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 Comes based on Goals'!$D$18:$D$29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F-7A41-BE3E-1C84CD0AD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041999"/>
        <c:axId val="768043647"/>
      </c:lineChart>
      <c:catAx>
        <c:axId val="76804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43647"/>
        <c:crosses val="autoZero"/>
        <c:auto val="1"/>
        <c:lblAlgn val="ctr"/>
        <c:lblOffset val="100"/>
        <c:noMultiLvlLbl val="0"/>
      </c:catAx>
      <c:valAx>
        <c:axId val="7680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4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700022934026448E-2"/>
          <c:y val="0.15128826856931693"/>
          <c:w val="0.75416371497252166"/>
          <c:h val="0.7242128603104213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E-D94E-B5F4-07F73CBF02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E-D94E-B5F4-07F73CBF02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E-D94E-B5F4-07F73CBF0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0399759"/>
        <c:axId val="1040401407"/>
      </c:lineChart>
      <c:catAx>
        <c:axId val="104039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01407"/>
        <c:crosses val="autoZero"/>
        <c:auto val="1"/>
        <c:lblAlgn val="ctr"/>
        <c:lblOffset val="100"/>
        <c:noMultiLvlLbl val="0"/>
      </c:catAx>
      <c:valAx>
        <c:axId val="104040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9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A-C44E-9328-A91B00A62B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1A-C44E-9328-A91B00A62B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1A-C44E-9328-A91B00A62B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A-C44E-9328-A91B00A62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9022815"/>
        <c:axId val="1369024463"/>
      </c:barChart>
      <c:catAx>
        <c:axId val="136902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24463"/>
        <c:crosses val="autoZero"/>
        <c:auto val="1"/>
        <c:lblAlgn val="ctr"/>
        <c:lblOffset val="100"/>
        <c:noMultiLvlLbl val="0"/>
      </c:catAx>
      <c:valAx>
        <c:axId val="13690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2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[Kickstarter_Challenge_Final.xlsx]SubCatagory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D-DA42-9182-6106B112AC94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2D-DA42-9182-6106B112AC94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72D-DA42-9182-6106B112A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9682143"/>
        <c:axId val="909683791"/>
      </c:barChart>
      <c:catAx>
        <c:axId val="90968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83791"/>
        <c:crosses val="autoZero"/>
        <c:auto val="1"/>
        <c:lblAlgn val="ctr"/>
        <c:lblOffset val="100"/>
        <c:noMultiLvlLbl val="0"/>
      </c:catAx>
      <c:valAx>
        <c:axId val="90968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8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0-B549-AC73-DB126C23142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80-B549-AC73-DB126C23142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80-B549-AC73-DB126C23142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80-B549-AC73-DB126C231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211119"/>
        <c:axId val="920212767"/>
      </c:lineChart>
      <c:catAx>
        <c:axId val="92021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12767"/>
        <c:crosses val="autoZero"/>
        <c:auto val="1"/>
        <c:lblAlgn val="ctr"/>
        <c:lblOffset val="100"/>
        <c:noMultiLvlLbl val="0"/>
      </c:catAx>
      <c:valAx>
        <c:axId val="92021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1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15</xdr:row>
      <xdr:rowOff>146050</xdr:rowOff>
    </xdr:from>
    <xdr:to>
      <xdr:col>8</xdr:col>
      <xdr:colOff>495300</xdr:colOff>
      <xdr:row>30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49C07-8F94-8F4F-A0BE-EC9066F0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1</xdr:row>
      <xdr:rowOff>101600</xdr:rowOff>
    </xdr:from>
    <xdr:to>
      <xdr:col>12</xdr:col>
      <xdr:colOff>774700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6177D-C7BA-D24F-B92E-4CABF838D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1</xdr:row>
      <xdr:rowOff>171450</xdr:rowOff>
    </xdr:from>
    <xdr:to>
      <xdr:col>12</xdr:col>
      <xdr:colOff>298450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45937-921C-A641-B74D-3F156B337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31750</xdr:rowOff>
    </xdr:from>
    <xdr:to>
      <xdr:col>12</xdr:col>
      <xdr:colOff>450850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C3F5C-21B2-A544-9135-6CBE7CB74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50800</xdr:rowOff>
    </xdr:from>
    <xdr:to>
      <xdr:col>11</xdr:col>
      <xdr:colOff>635000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DF5CB-2A3C-CD44-8614-9818181BC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irk" refreshedDate="44247.679429050928" createdVersion="6" refreshedVersion="6" minRefreshableVersion="3" recordCount="4114" xr:uid="{36599FD6-DF12-B548-9929-BB60A9271CFE}">
  <cacheSource type="worksheet">
    <worksheetSource ref="A1:R4115" sheet="Kickstarter Sub play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irk" refreshedDate="44247.70988263889" createdVersion="6" refreshedVersion="6" minRefreshableVersion="3" recordCount="4114" xr:uid="{DEFAB969-DBEC-AA4A-9C3E-3FC555C9B290}">
  <cacheSource type="worksheet">
    <worksheetSource ref="A1:T4115" sheet="Kickstarter Sub play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irk" refreshedDate="44248.576123842591" createdVersion="6" refreshedVersion="6" minRefreshableVersion="3" recordCount="4114" xr:uid="{A37BC38C-FFB4-3542-8393-CB6A6CF02359}">
  <cacheSource type="worksheet">
    <worksheetSource ref="A1:U4115" sheet="Kickstarter Sub play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8C54D-2DA4-2845-A2A4-59A6055EBF6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rer_outcomes_Vs Launch" altTextSummary="Title 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D1281-A35B-ED4A-8491-12F5E10149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047D1-04C9-F947-975C-41632BE481E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07315-42AF-3049-BDA0-0443AB74659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8F9B-3C52-904A-8A86-9742BEE70A05}">
  <dimension ref="A1:U4115"/>
  <sheetViews>
    <sheetView zoomScale="95" zoomScaleNormal="95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5" bestFit="1" customWidth="1"/>
    <col min="17" max="17" width="21.1640625" bestFit="1" customWidth="1"/>
    <col min="19" max="19" width="20.5" bestFit="1" customWidth="1"/>
    <col min="20" max="20" width="17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ref="U2925:U2931" si="230"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ref="U2934:U2938" si="231">YEAR(S2934)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3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3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3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3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ref="U2940:U3003" si="232"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32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32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32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32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32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32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3">ROUND(E2947/D2947*100,0)</f>
        <v>0</v>
      </c>
      <c r="P2947">
        <f t="shared" ref="P2947:P3010" si="234">IFERROR(ROUND(E2947/L2947,2),0)</f>
        <v>0</v>
      </c>
      <c r="Q2947" t="s">
        <v>8315</v>
      </c>
      <c r="R2947" t="s">
        <v>8355</v>
      </c>
      <c r="S2947" s="12">
        <f t="shared" ref="S2947:S3010" si="235">(((J2947/60)/60)/24)+DATE(1970,1,1)</f>
        <v>42118.139583333337</v>
      </c>
      <c r="T2947" s="12">
        <f t="shared" ref="T2947:T3010" si="236">(((I2947/60)/60)/24)+DATE(1970,1,1)</f>
        <v>42148.139583333337</v>
      </c>
      <c r="U2947">
        <f t="shared" si="232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4"/>
        <v>1</v>
      </c>
      <c r="Q2948" t="s">
        <v>8315</v>
      </c>
      <c r="R2948" t="s">
        <v>8355</v>
      </c>
      <c r="S2948" s="12">
        <f t="shared" si="235"/>
        <v>42567.531157407408</v>
      </c>
      <c r="T2948" s="12">
        <f t="shared" si="236"/>
        <v>42597.531157407408</v>
      </c>
      <c r="U2948">
        <f t="shared" si="232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4"/>
        <v>82.46</v>
      </c>
      <c r="Q2949" t="s">
        <v>8315</v>
      </c>
      <c r="R2949" t="s">
        <v>8355</v>
      </c>
      <c r="S2949" s="12">
        <f t="shared" si="235"/>
        <v>42649.562118055561</v>
      </c>
      <c r="T2949" s="12">
        <f t="shared" si="236"/>
        <v>42698.715972222228</v>
      </c>
      <c r="U2949">
        <f t="shared" si="232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4"/>
        <v>2.67</v>
      </c>
      <c r="Q2950" t="s">
        <v>8315</v>
      </c>
      <c r="R2950" t="s">
        <v>8355</v>
      </c>
      <c r="S2950" s="12">
        <f t="shared" si="235"/>
        <v>42097.649224537032</v>
      </c>
      <c r="T2950" s="12">
        <f t="shared" si="236"/>
        <v>42157.649224537032</v>
      </c>
      <c r="U2950">
        <f t="shared" si="232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4"/>
        <v>12.5</v>
      </c>
      <c r="Q2951" t="s">
        <v>8315</v>
      </c>
      <c r="R2951" t="s">
        <v>8355</v>
      </c>
      <c r="S2951" s="12">
        <f t="shared" si="235"/>
        <v>42297.823113425926</v>
      </c>
      <c r="T2951" s="12">
        <f t="shared" si="236"/>
        <v>42327.864780092597</v>
      </c>
      <c r="U2951">
        <f t="shared" si="232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4"/>
        <v>0</v>
      </c>
      <c r="Q2952" t="s">
        <v>8315</v>
      </c>
      <c r="R2952" t="s">
        <v>8355</v>
      </c>
      <c r="S2952" s="12">
        <f t="shared" si="235"/>
        <v>42362.36518518519</v>
      </c>
      <c r="T2952" s="12">
        <f t="shared" si="236"/>
        <v>42392.36518518519</v>
      </c>
      <c r="U2952">
        <f t="shared" si="232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4"/>
        <v>18.899999999999999</v>
      </c>
      <c r="Q2953" t="s">
        <v>8315</v>
      </c>
      <c r="R2953" t="s">
        <v>8355</v>
      </c>
      <c r="S2953" s="12">
        <f t="shared" si="235"/>
        <v>41872.802928240737</v>
      </c>
      <c r="T2953" s="12">
        <f t="shared" si="236"/>
        <v>41917.802928240737</v>
      </c>
      <c r="U2953">
        <f t="shared" si="232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4"/>
        <v>200.63</v>
      </c>
      <c r="Q2954" t="s">
        <v>8315</v>
      </c>
      <c r="R2954" t="s">
        <v>8355</v>
      </c>
      <c r="S2954" s="12">
        <f t="shared" si="235"/>
        <v>42628.690266203703</v>
      </c>
      <c r="T2954" s="12">
        <f t="shared" si="236"/>
        <v>42660.166666666672</v>
      </c>
      <c r="U2954">
        <f t="shared" si="232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4"/>
        <v>201.67</v>
      </c>
      <c r="Q2955" t="s">
        <v>8315</v>
      </c>
      <c r="R2955" t="s">
        <v>8355</v>
      </c>
      <c r="S2955" s="12">
        <f t="shared" si="235"/>
        <v>42255.791909722218</v>
      </c>
      <c r="T2955" s="12">
        <f t="shared" si="236"/>
        <v>42285.791909722218</v>
      </c>
      <c r="U2955">
        <f t="shared" si="232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4"/>
        <v>0</v>
      </c>
      <c r="Q2956" t="s">
        <v>8315</v>
      </c>
      <c r="R2956" t="s">
        <v>8355</v>
      </c>
      <c r="S2956" s="12">
        <f t="shared" si="235"/>
        <v>42790.583368055552</v>
      </c>
      <c r="T2956" s="12">
        <f t="shared" si="236"/>
        <v>42810.541701388895</v>
      </c>
      <c r="U2956">
        <f t="shared" si="232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4"/>
        <v>65</v>
      </c>
      <c r="Q2957" t="s">
        <v>8315</v>
      </c>
      <c r="R2957" t="s">
        <v>8355</v>
      </c>
      <c r="S2957" s="12">
        <f t="shared" si="235"/>
        <v>42141.741307870368</v>
      </c>
      <c r="T2957" s="12">
        <f t="shared" si="236"/>
        <v>42171.741307870368</v>
      </c>
      <c r="U2957">
        <f t="shared" si="232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4"/>
        <v>66.099999999999994</v>
      </c>
      <c r="Q2958" t="s">
        <v>8315</v>
      </c>
      <c r="R2958" t="s">
        <v>8355</v>
      </c>
      <c r="S2958" s="12">
        <f t="shared" si="235"/>
        <v>42464.958912037036</v>
      </c>
      <c r="T2958" s="12">
        <f t="shared" si="236"/>
        <v>42494.958912037036</v>
      </c>
      <c r="U2958">
        <f t="shared" si="232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4"/>
        <v>93.33</v>
      </c>
      <c r="Q2959" t="s">
        <v>8315</v>
      </c>
      <c r="R2959" t="s">
        <v>8355</v>
      </c>
      <c r="S2959" s="12">
        <f t="shared" si="235"/>
        <v>42031.011249999996</v>
      </c>
      <c r="T2959" s="12">
        <f t="shared" si="236"/>
        <v>42090.969583333332</v>
      </c>
      <c r="U2959">
        <f t="shared" si="232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4"/>
        <v>0</v>
      </c>
      <c r="Q2960" t="s">
        <v>8315</v>
      </c>
      <c r="R2960" t="s">
        <v>8355</v>
      </c>
      <c r="S2960" s="12">
        <f t="shared" si="235"/>
        <v>42438.779131944444</v>
      </c>
      <c r="T2960" s="12">
        <f t="shared" si="236"/>
        <v>42498.73746527778</v>
      </c>
      <c r="U2960">
        <f t="shared" si="232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4"/>
        <v>0</v>
      </c>
      <c r="Q2961" t="s">
        <v>8315</v>
      </c>
      <c r="R2961" t="s">
        <v>8355</v>
      </c>
      <c r="S2961" s="12">
        <f t="shared" si="235"/>
        <v>42498.008391203708</v>
      </c>
      <c r="T2961" s="12">
        <f t="shared" si="236"/>
        <v>42528.008391203708</v>
      </c>
      <c r="U2961">
        <f t="shared" si="232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4"/>
        <v>0</v>
      </c>
      <c r="Q2962" t="s">
        <v>8315</v>
      </c>
      <c r="R2962" t="s">
        <v>8355</v>
      </c>
      <c r="S2962" s="12">
        <f t="shared" si="235"/>
        <v>41863.757210648146</v>
      </c>
      <c r="T2962" s="12">
        <f t="shared" si="236"/>
        <v>41893.757210648146</v>
      </c>
      <c r="U2962">
        <f t="shared" si="232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4"/>
        <v>50.75</v>
      </c>
      <c r="Q2963" t="s">
        <v>8315</v>
      </c>
      <c r="R2963" t="s">
        <v>8316</v>
      </c>
      <c r="S2963" s="12">
        <f t="shared" si="235"/>
        <v>42061.212488425925</v>
      </c>
      <c r="T2963" s="12">
        <f t="shared" si="236"/>
        <v>42089.166666666672</v>
      </c>
      <c r="U2963">
        <f t="shared" si="232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4"/>
        <v>60.9</v>
      </c>
      <c r="Q2964" t="s">
        <v>8315</v>
      </c>
      <c r="R2964" t="s">
        <v>8316</v>
      </c>
      <c r="S2964" s="12">
        <f t="shared" si="235"/>
        <v>42036.24428240741</v>
      </c>
      <c r="T2964" s="12">
        <f t="shared" si="236"/>
        <v>42064.290972222225</v>
      </c>
      <c r="U2964">
        <f t="shared" si="232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4"/>
        <v>109.03</v>
      </c>
      <c r="Q2965" t="s">
        <v>8315</v>
      </c>
      <c r="R2965" t="s">
        <v>8316</v>
      </c>
      <c r="S2965" s="12">
        <f t="shared" si="235"/>
        <v>42157.470185185186</v>
      </c>
      <c r="T2965" s="12">
        <f t="shared" si="236"/>
        <v>42187.470185185186</v>
      </c>
      <c r="U2965">
        <f t="shared" si="232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4"/>
        <v>25.69</v>
      </c>
      <c r="Q2966" t="s">
        <v>8315</v>
      </c>
      <c r="R2966" t="s">
        <v>8316</v>
      </c>
      <c r="S2966" s="12">
        <f t="shared" si="235"/>
        <v>41827.909942129627</v>
      </c>
      <c r="T2966" s="12">
        <f t="shared" si="236"/>
        <v>41857.897222222222</v>
      </c>
      <c r="U2966">
        <f t="shared" si="232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4"/>
        <v>41.92</v>
      </c>
      <c r="Q2967" t="s">
        <v>8315</v>
      </c>
      <c r="R2967" t="s">
        <v>8316</v>
      </c>
      <c r="S2967" s="12">
        <f t="shared" si="235"/>
        <v>42162.729548611111</v>
      </c>
      <c r="T2967" s="12">
        <f t="shared" si="236"/>
        <v>42192.729548611111</v>
      </c>
      <c r="U2967">
        <f t="shared" si="232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4"/>
        <v>88.77</v>
      </c>
      <c r="Q2968" t="s">
        <v>8315</v>
      </c>
      <c r="R2968" t="s">
        <v>8316</v>
      </c>
      <c r="S2968" s="12">
        <f t="shared" si="235"/>
        <v>42233.738564814819</v>
      </c>
      <c r="T2968" s="12">
        <f t="shared" si="236"/>
        <v>42263.738564814819</v>
      </c>
      <c r="U2968">
        <f t="shared" si="232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4"/>
        <v>80.23</v>
      </c>
      <c r="Q2969" t="s">
        <v>8315</v>
      </c>
      <c r="R2969" t="s">
        <v>8316</v>
      </c>
      <c r="S2969" s="12">
        <f t="shared" si="235"/>
        <v>42042.197824074072</v>
      </c>
      <c r="T2969" s="12">
        <f t="shared" si="236"/>
        <v>42072.156157407408</v>
      </c>
      <c r="U2969">
        <f t="shared" si="232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4"/>
        <v>78.94</v>
      </c>
      <c r="Q2970" t="s">
        <v>8315</v>
      </c>
      <c r="R2970" t="s">
        <v>8316</v>
      </c>
      <c r="S2970" s="12">
        <f t="shared" si="235"/>
        <v>42585.523842592593</v>
      </c>
      <c r="T2970" s="12">
        <f t="shared" si="236"/>
        <v>42599.165972222225</v>
      </c>
      <c r="U2970">
        <f t="shared" si="232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4"/>
        <v>95.59</v>
      </c>
      <c r="Q2971" t="s">
        <v>8315</v>
      </c>
      <c r="R2971" t="s">
        <v>8316</v>
      </c>
      <c r="S2971" s="12">
        <f t="shared" si="235"/>
        <v>42097.786493055552</v>
      </c>
      <c r="T2971" s="12">
        <f t="shared" si="236"/>
        <v>42127.952083333337</v>
      </c>
      <c r="U2971">
        <f t="shared" si="232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4"/>
        <v>69.89</v>
      </c>
      <c r="Q2972" t="s">
        <v>8315</v>
      </c>
      <c r="R2972" t="s">
        <v>8316</v>
      </c>
      <c r="S2972" s="12">
        <f t="shared" si="235"/>
        <v>41808.669571759259</v>
      </c>
      <c r="T2972" s="12">
        <f t="shared" si="236"/>
        <v>41838.669571759259</v>
      </c>
      <c r="U2972">
        <f t="shared" si="232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4"/>
        <v>74.53</v>
      </c>
      <c r="Q2973" t="s">
        <v>8315</v>
      </c>
      <c r="R2973" t="s">
        <v>8316</v>
      </c>
      <c r="S2973" s="12">
        <f t="shared" si="235"/>
        <v>41852.658310185187</v>
      </c>
      <c r="T2973" s="12">
        <f t="shared" si="236"/>
        <v>41882.658310185187</v>
      </c>
      <c r="U2973">
        <f t="shared" si="232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4"/>
        <v>123.94</v>
      </c>
      <c r="Q2974" t="s">
        <v>8315</v>
      </c>
      <c r="R2974" t="s">
        <v>8316</v>
      </c>
      <c r="S2974" s="12">
        <f t="shared" si="235"/>
        <v>42694.110185185185</v>
      </c>
      <c r="T2974" s="12">
        <f t="shared" si="236"/>
        <v>42709.041666666672</v>
      </c>
      <c r="U2974">
        <f t="shared" si="232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4"/>
        <v>264.85000000000002</v>
      </c>
      <c r="Q2975" t="s">
        <v>8315</v>
      </c>
      <c r="R2975" t="s">
        <v>8316</v>
      </c>
      <c r="S2975" s="12">
        <f t="shared" si="235"/>
        <v>42341.818379629629</v>
      </c>
      <c r="T2975" s="12">
        <f t="shared" si="236"/>
        <v>42370.166666666672</v>
      </c>
      <c r="U2975">
        <f t="shared" si="232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4"/>
        <v>58.62</v>
      </c>
      <c r="Q2976" t="s">
        <v>8315</v>
      </c>
      <c r="R2976" t="s">
        <v>8316</v>
      </c>
      <c r="S2976" s="12">
        <f t="shared" si="235"/>
        <v>41880.061006944445</v>
      </c>
      <c r="T2976" s="12">
        <f t="shared" si="236"/>
        <v>41908.065972222219</v>
      </c>
      <c r="U2976">
        <f t="shared" si="232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4"/>
        <v>70.88</v>
      </c>
      <c r="Q2977" t="s">
        <v>8315</v>
      </c>
      <c r="R2977" t="s">
        <v>8316</v>
      </c>
      <c r="S2977" s="12">
        <f t="shared" si="235"/>
        <v>41941.683865740742</v>
      </c>
      <c r="T2977" s="12">
        <f t="shared" si="236"/>
        <v>41970.125</v>
      </c>
      <c r="U2977">
        <f t="shared" si="232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4"/>
        <v>8.57</v>
      </c>
      <c r="Q2978" t="s">
        <v>8315</v>
      </c>
      <c r="R2978" t="s">
        <v>8316</v>
      </c>
      <c r="S2978" s="12">
        <f t="shared" si="235"/>
        <v>42425.730671296296</v>
      </c>
      <c r="T2978" s="12">
        <f t="shared" si="236"/>
        <v>42442.5</v>
      </c>
      <c r="U2978">
        <f t="shared" si="232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4"/>
        <v>113.57</v>
      </c>
      <c r="Q2979" t="s">
        <v>8315</v>
      </c>
      <c r="R2979" t="s">
        <v>8316</v>
      </c>
      <c r="S2979" s="12">
        <f t="shared" si="235"/>
        <v>42026.88118055556</v>
      </c>
      <c r="T2979" s="12">
        <f t="shared" si="236"/>
        <v>42086.093055555553</v>
      </c>
      <c r="U2979">
        <f t="shared" si="232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4"/>
        <v>60.69</v>
      </c>
      <c r="Q2980" t="s">
        <v>8315</v>
      </c>
      <c r="R2980" t="s">
        <v>8316</v>
      </c>
      <c r="S2980" s="12">
        <f t="shared" si="235"/>
        <v>41922.640590277777</v>
      </c>
      <c r="T2980" s="12">
        <f t="shared" si="236"/>
        <v>41932.249305555553</v>
      </c>
      <c r="U2980">
        <f t="shared" si="232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4"/>
        <v>110.22</v>
      </c>
      <c r="Q2981" t="s">
        <v>8315</v>
      </c>
      <c r="R2981" t="s">
        <v>8316</v>
      </c>
      <c r="S2981" s="12">
        <f t="shared" si="235"/>
        <v>41993.824340277773</v>
      </c>
      <c r="T2981" s="12">
        <f t="shared" si="236"/>
        <v>42010.25</v>
      </c>
      <c r="U2981">
        <f t="shared" si="232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4"/>
        <v>136.46</v>
      </c>
      <c r="Q2982" t="s">
        <v>8315</v>
      </c>
      <c r="R2982" t="s">
        <v>8316</v>
      </c>
      <c r="S2982" s="12">
        <f t="shared" si="235"/>
        <v>42219.915856481486</v>
      </c>
      <c r="T2982" s="12">
        <f t="shared" si="236"/>
        <v>42240.083333333328</v>
      </c>
      <c r="U2982">
        <f t="shared" si="232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4"/>
        <v>53.16</v>
      </c>
      <c r="Q2983" t="s">
        <v>8315</v>
      </c>
      <c r="R2983" t="s">
        <v>8355</v>
      </c>
      <c r="S2983" s="12">
        <f t="shared" si="235"/>
        <v>42225.559675925921</v>
      </c>
      <c r="T2983" s="12">
        <f t="shared" si="236"/>
        <v>42270.559675925921</v>
      </c>
      <c r="U2983">
        <f t="shared" si="232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4"/>
        <v>86.49</v>
      </c>
      <c r="Q2984" t="s">
        <v>8315</v>
      </c>
      <c r="R2984" t="s">
        <v>8355</v>
      </c>
      <c r="S2984" s="12">
        <f t="shared" si="235"/>
        <v>42381.686840277776</v>
      </c>
      <c r="T2984" s="12">
        <f t="shared" si="236"/>
        <v>42411.686840277776</v>
      </c>
      <c r="U2984">
        <f t="shared" si="232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4"/>
        <v>155.24</v>
      </c>
      <c r="Q2985" t="s">
        <v>8315</v>
      </c>
      <c r="R2985" t="s">
        <v>8355</v>
      </c>
      <c r="S2985" s="12">
        <f t="shared" si="235"/>
        <v>41894.632361111115</v>
      </c>
      <c r="T2985" s="12">
        <f t="shared" si="236"/>
        <v>41954.674027777779</v>
      </c>
      <c r="U2985">
        <f t="shared" si="232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4"/>
        <v>115.08</v>
      </c>
      <c r="Q2986" t="s">
        <v>8315</v>
      </c>
      <c r="R2986" t="s">
        <v>8355</v>
      </c>
      <c r="S2986" s="12">
        <f t="shared" si="235"/>
        <v>42576.278715277775</v>
      </c>
      <c r="T2986" s="12">
        <f t="shared" si="236"/>
        <v>42606.278715277775</v>
      </c>
      <c r="U2986">
        <f t="shared" si="232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4"/>
        <v>109.59</v>
      </c>
      <c r="Q2987" t="s">
        <v>8315</v>
      </c>
      <c r="R2987" t="s">
        <v>8355</v>
      </c>
      <c r="S2987" s="12">
        <f t="shared" si="235"/>
        <v>42654.973703703698</v>
      </c>
      <c r="T2987" s="12">
        <f t="shared" si="236"/>
        <v>42674.166666666672</v>
      </c>
      <c r="U2987">
        <f t="shared" si="232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4"/>
        <v>45.21</v>
      </c>
      <c r="Q2988" t="s">
        <v>8315</v>
      </c>
      <c r="R2988" t="s">
        <v>8355</v>
      </c>
      <c r="S2988" s="12">
        <f t="shared" si="235"/>
        <v>42431.500069444446</v>
      </c>
      <c r="T2988" s="12">
        <f t="shared" si="236"/>
        <v>42491.458402777775</v>
      </c>
      <c r="U2988">
        <f t="shared" si="232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4"/>
        <v>104.15</v>
      </c>
      <c r="Q2989" t="s">
        <v>8315</v>
      </c>
      <c r="R2989" t="s">
        <v>8355</v>
      </c>
      <c r="S2989" s="12">
        <f t="shared" si="235"/>
        <v>42627.307303240741</v>
      </c>
      <c r="T2989" s="12">
        <f t="shared" si="236"/>
        <v>42656</v>
      </c>
      <c r="U2989">
        <f t="shared" si="232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4"/>
        <v>35.71</v>
      </c>
      <c r="Q2990" t="s">
        <v>8315</v>
      </c>
      <c r="R2990" t="s">
        <v>8355</v>
      </c>
      <c r="S2990" s="12">
        <f t="shared" si="235"/>
        <v>42511.362048611118</v>
      </c>
      <c r="T2990" s="12">
        <f t="shared" si="236"/>
        <v>42541.362048611118</v>
      </c>
      <c r="U2990">
        <f t="shared" si="232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4"/>
        <v>97</v>
      </c>
      <c r="Q2991" t="s">
        <v>8315</v>
      </c>
      <c r="R2991" t="s">
        <v>8355</v>
      </c>
      <c r="S2991" s="12">
        <f t="shared" si="235"/>
        <v>42337.02039351852</v>
      </c>
      <c r="T2991" s="12">
        <f t="shared" si="236"/>
        <v>42359.207638888889</v>
      </c>
      <c r="U2991">
        <f t="shared" si="232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4"/>
        <v>370.37</v>
      </c>
      <c r="Q2992" t="s">
        <v>8315</v>
      </c>
      <c r="R2992" t="s">
        <v>8355</v>
      </c>
      <c r="S2992" s="12">
        <f t="shared" si="235"/>
        <v>42341.57430555555</v>
      </c>
      <c r="T2992" s="12">
        <f t="shared" si="236"/>
        <v>42376.57430555555</v>
      </c>
      <c r="U2992">
        <f t="shared" si="232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4"/>
        <v>94.41</v>
      </c>
      <c r="Q2993" t="s">
        <v>8315</v>
      </c>
      <c r="R2993" t="s">
        <v>8355</v>
      </c>
      <c r="S2993" s="12">
        <f t="shared" si="235"/>
        <v>42740.837152777778</v>
      </c>
      <c r="T2993" s="12">
        <f t="shared" si="236"/>
        <v>42762.837152777778</v>
      </c>
      <c r="U2993">
        <f t="shared" si="232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4"/>
        <v>48.98</v>
      </c>
      <c r="Q2994" t="s">
        <v>8315</v>
      </c>
      <c r="R2994" t="s">
        <v>8355</v>
      </c>
      <c r="S2994" s="12">
        <f t="shared" si="235"/>
        <v>42622.767476851848</v>
      </c>
      <c r="T2994" s="12">
        <f t="shared" si="236"/>
        <v>42652.767476851848</v>
      </c>
      <c r="U2994">
        <f t="shared" si="232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4"/>
        <v>45.59</v>
      </c>
      <c r="Q2995" t="s">
        <v>8315</v>
      </c>
      <c r="R2995" t="s">
        <v>8355</v>
      </c>
      <c r="S2995" s="12">
        <f t="shared" si="235"/>
        <v>42390.838738425926</v>
      </c>
      <c r="T2995" s="12">
        <f t="shared" si="236"/>
        <v>42420.838738425926</v>
      </c>
      <c r="U2995">
        <f t="shared" si="232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4"/>
        <v>23.28</v>
      </c>
      <c r="Q2996" t="s">
        <v>8315</v>
      </c>
      <c r="R2996" t="s">
        <v>8355</v>
      </c>
      <c r="S2996" s="12">
        <f t="shared" si="235"/>
        <v>41885.478842592594</v>
      </c>
      <c r="T2996" s="12">
        <f t="shared" si="236"/>
        <v>41915.478842592594</v>
      </c>
      <c r="U2996">
        <f t="shared" si="232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4"/>
        <v>63.23</v>
      </c>
      <c r="Q2997" t="s">
        <v>8315</v>
      </c>
      <c r="R2997" t="s">
        <v>8355</v>
      </c>
      <c r="S2997" s="12">
        <f t="shared" si="235"/>
        <v>42724.665173611109</v>
      </c>
      <c r="T2997" s="12">
        <f t="shared" si="236"/>
        <v>42754.665173611109</v>
      </c>
      <c r="U2997">
        <f t="shared" si="232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4"/>
        <v>153.52000000000001</v>
      </c>
      <c r="Q2998" t="s">
        <v>8315</v>
      </c>
      <c r="R2998" t="s">
        <v>8355</v>
      </c>
      <c r="S2998" s="12">
        <f t="shared" si="235"/>
        <v>42090.912500000006</v>
      </c>
      <c r="T2998" s="12">
        <f t="shared" si="236"/>
        <v>42150.912500000006</v>
      </c>
      <c r="U2998">
        <f t="shared" si="232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4"/>
        <v>90.2</v>
      </c>
      <c r="Q2999" t="s">
        <v>8315</v>
      </c>
      <c r="R2999" t="s">
        <v>8355</v>
      </c>
      <c r="S2999" s="12">
        <f t="shared" si="235"/>
        <v>42775.733715277776</v>
      </c>
      <c r="T2999" s="12">
        <f t="shared" si="236"/>
        <v>42793.207638888889</v>
      </c>
      <c r="U2999">
        <f t="shared" si="232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4"/>
        <v>118.97</v>
      </c>
      <c r="Q3000" t="s">
        <v>8315</v>
      </c>
      <c r="R3000" t="s">
        <v>8355</v>
      </c>
      <c r="S3000" s="12">
        <f t="shared" si="235"/>
        <v>41778.193622685183</v>
      </c>
      <c r="T3000" s="12">
        <f t="shared" si="236"/>
        <v>41806.184027777781</v>
      </c>
      <c r="U3000">
        <f t="shared" si="232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4"/>
        <v>80.25</v>
      </c>
      <c r="Q3001" t="s">
        <v>8315</v>
      </c>
      <c r="R3001" t="s">
        <v>8355</v>
      </c>
      <c r="S3001" s="12">
        <f t="shared" si="235"/>
        <v>42780.740277777775</v>
      </c>
      <c r="T3001" s="12">
        <f t="shared" si="236"/>
        <v>42795.083333333328</v>
      </c>
      <c r="U3001">
        <f t="shared" si="232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4"/>
        <v>62.5</v>
      </c>
      <c r="Q3002" t="s">
        <v>8315</v>
      </c>
      <c r="R3002" t="s">
        <v>8355</v>
      </c>
      <c r="S3002" s="12">
        <f t="shared" si="235"/>
        <v>42752.827199074076</v>
      </c>
      <c r="T3002" s="12">
        <f t="shared" si="236"/>
        <v>42766.75</v>
      </c>
      <c r="U3002">
        <f t="shared" si="232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4"/>
        <v>131.38</v>
      </c>
      <c r="Q3003" t="s">
        <v>8315</v>
      </c>
      <c r="R3003" t="s">
        <v>8355</v>
      </c>
      <c r="S3003" s="12">
        <f t="shared" si="235"/>
        <v>42534.895625000005</v>
      </c>
      <c r="T3003" s="12">
        <f t="shared" si="236"/>
        <v>42564.895625000005</v>
      </c>
      <c r="U3003">
        <f t="shared" si="232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4"/>
        <v>73.03</v>
      </c>
      <c r="Q3004" t="s">
        <v>8315</v>
      </c>
      <c r="R3004" t="s">
        <v>8355</v>
      </c>
      <c r="S3004" s="12">
        <f t="shared" si="235"/>
        <v>41239.83625</v>
      </c>
      <c r="T3004" s="12">
        <f t="shared" si="236"/>
        <v>41269.83625</v>
      </c>
      <c r="U3004">
        <f t="shared" ref="U3004:U3067" si="237"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4"/>
        <v>178.53</v>
      </c>
      <c r="Q3005" t="s">
        <v>8315</v>
      </c>
      <c r="R3005" t="s">
        <v>8355</v>
      </c>
      <c r="S3005" s="12">
        <f t="shared" si="235"/>
        <v>42398.849259259259</v>
      </c>
      <c r="T3005" s="12">
        <f t="shared" si="236"/>
        <v>42430.249305555553</v>
      </c>
      <c r="U3005">
        <f t="shared" si="23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4"/>
        <v>162.91</v>
      </c>
      <c r="Q3006" t="s">
        <v>8315</v>
      </c>
      <c r="R3006" t="s">
        <v>8355</v>
      </c>
      <c r="S3006" s="12">
        <f t="shared" si="235"/>
        <v>41928.881064814814</v>
      </c>
      <c r="T3006" s="12">
        <f t="shared" si="236"/>
        <v>41958.922731481478</v>
      </c>
      <c r="U3006">
        <f t="shared" si="23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4"/>
        <v>108.24</v>
      </c>
      <c r="Q3007" t="s">
        <v>8315</v>
      </c>
      <c r="R3007" t="s">
        <v>8355</v>
      </c>
      <c r="S3007" s="12">
        <f t="shared" si="235"/>
        <v>41888.674826388888</v>
      </c>
      <c r="T3007" s="12">
        <f t="shared" si="236"/>
        <v>41918.674826388888</v>
      </c>
      <c r="U3007">
        <f t="shared" si="23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4"/>
        <v>88.87</v>
      </c>
      <c r="Q3008" t="s">
        <v>8315</v>
      </c>
      <c r="R3008" t="s">
        <v>8355</v>
      </c>
      <c r="S3008" s="12">
        <f t="shared" si="235"/>
        <v>41957.756840277783</v>
      </c>
      <c r="T3008" s="12">
        <f t="shared" si="236"/>
        <v>41987.756840277783</v>
      </c>
      <c r="U3008">
        <f t="shared" si="23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4"/>
        <v>54</v>
      </c>
      <c r="Q3009" t="s">
        <v>8315</v>
      </c>
      <c r="R3009" t="s">
        <v>8355</v>
      </c>
      <c r="S3009" s="12">
        <f t="shared" si="235"/>
        <v>42098.216238425928</v>
      </c>
      <c r="T3009" s="12">
        <f t="shared" si="236"/>
        <v>42119.216238425928</v>
      </c>
      <c r="U3009">
        <f t="shared" si="23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3"/>
        <v>101</v>
      </c>
      <c r="P3010">
        <f t="shared" si="234"/>
        <v>116.73</v>
      </c>
      <c r="Q3010" t="s">
        <v>8315</v>
      </c>
      <c r="R3010" t="s">
        <v>8355</v>
      </c>
      <c r="S3010" s="12">
        <f t="shared" si="235"/>
        <v>42360.212025462963</v>
      </c>
      <c r="T3010" s="12">
        <f t="shared" si="236"/>
        <v>42390.212025462963</v>
      </c>
      <c r="U3010">
        <f t="shared" si="23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8">ROUND(E3011/D3011*100,0)</f>
        <v>120</v>
      </c>
      <c r="P3011">
        <f t="shared" ref="P3011:P3074" si="239">IFERROR(ROUND(E3011/L3011,2),0)</f>
        <v>233.9</v>
      </c>
      <c r="Q3011" t="s">
        <v>8315</v>
      </c>
      <c r="R3011" t="s">
        <v>8355</v>
      </c>
      <c r="S3011" s="12">
        <f t="shared" ref="S3011:S3074" si="240">(((J3011/60)/60)/24)+DATE(1970,1,1)</f>
        <v>41939.569907407407</v>
      </c>
      <c r="T3011" s="12">
        <f t="shared" ref="T3011:T3074" si="241">(((I3011/60)/60)/24)+DATE(1970,1,1)</f>
        <v>41969.611574074079</v>
      </c>
      <c r="U3011">
        <f t="shared" si="237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9"/>
        <v>158</v>
      </c>
      <c r="Q3012" t="s">
        <v>8315</v>
      </c>
      <c r="R3012" t="s">
        <v>8355</v>
      </c>
      <c r="S3012" s="12">
        <f t="shared" si="240"/>
        <v>41996.832395833335</v>
      </c>
      <c r="T3012" s="12">
        <f t="shared" si="241"/>
        <v>42056.832395833335</v>
      </c>
      <c r="U3012">
        <f t="shared" si="237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9"/>
        <v>14.84</v>
      </c>
      <c r="Q3013" t="s">
        <v>8315</v>
      </c>
      <c r="R3013" t="s">
        <v>8355</v>
      </c>
      <c r="S3013" s="12">
        <f t="shared" si="240"/>
        <v>42334.468935185185</v>
      </c>
      <c r="T3013" s="12">
        <f t="shared" si="241"/>
        <v>42361.957638888889</v>
      </c>
      <c r="U3013">
        <f t="shared" si="237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9"/>
        <v>85.18</v>
      </c>
      <c r="Q3014" t="s">
        <v>8315</v>
      </c>
      <c r="R3014" t="s">
        <v>8355</v>
      </c>
      <c r="S3014" s="12">
        <f t="shared" si="240"/>
        <v>42024.702893518523</v>
      </c>
      <c r="T3014" s="12">
        <f t="shared" si="241"/>
        <v>42045.702893518523</v>
      </c>
      <c r="U3014">
        <f t="shared" si="237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9"/>
        <v>146.69</v>
      </c>
      <c r="Q3015" t="s">
        <v>8315</v>
      </c>
      <c r="R3015" t="s">
        <v>8355</v>
      </c>
      <c r="S3015" s="12">
        <f t="shared" si="240"/>
        <v>42146.836215277777</v>
      </c>
      <c r="T3015" s="12">
        <f t="shared" si="241"/>
        <v>42176.836215277777</v>
      </c>
      <c r="U3015">
        <f t="shared" si="237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9"/>
        <v>50.76</v>
      </c>
      <c r="Q3016" t="s">
        <v>8315</v>
      </c>
      <c r="R3016" t="s">
        <v>8355</v>
      </c>
      <c r="S3016" s="12">
        <f t="shared" si="240"/>
        <v>41920.123611111114</v>
      </c>
      <c r="T3016" s="12">
        <f t="shared" si="241"/>
        <v>41948.208333333336</v>
      </c>
      <c r="U3016">
        <f t="shared" si="237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9"/>
        <v>87.7</v>
      </c>
      <c r="Q3017" t="s">
        <v>8315</v>
      </c>
      <c r="R3017" t="s">
        <v>8355</v>
      </c>
      <c r="S3017" s="12">
        <f t="shared" si="240"/>
        <v>41785.72729166667</v>
      </c>
      <c r="T3017" s="12">
        <f t="shared" si="241"/>
        <v>41801.166666666664</v>
      </c>
      <c r="U3017">
        <f t="shared" si="237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9"/>
        <v>242.28</v>
      </c>
      <c r="Q3018" t="s">
        <v>8315</v>
      </c>
      <c r="R3018" t="s">
        <v>8355</v>
      </c>
      <c r="S3018" s="12">
        <f t="shared" si="240"/>
        <v>41778.548055555555</v>
      </c>
      <c r="T3018" s="12">
        <f t="shared" si="241"/>
        <v>41838.548055555555</v>
      </c>
      <c r="U3018">
        <f t="shared" si="237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9"/>
        <v>146.44999999999999</v>
      </c>
      <c r="Q3019" t="s">
        <v>8315</v>
      </c>
      <c r="R3019" t="s">
        <v>8355</v>
      </c>
      <c r="S3019" s="12">
        <f t="shared" si="240"/>
        <v>41841.850034722222</v>
      </c>
      <c r="T3019" s="12">
        <f t="shared" si="241"/>
        <v>41871.850034722222</v>
      </c>
      <c r="U3019">
        <f t="shared" si="237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9"/>
        <v>103.17</v>
      </c>
      <c r="Q3020" t="s">
        <v>8315</v>
      </c>
      <c r="R3020" t="s">
        <v>8355</v>
      </c>
      <c r="S3020" s="12">
        <f t="shared" si="240"/>
        <v>42163.29833333334</v>
      </c>
      <c r="T3020" s="12">
        <f t="shared" si="241"/>
        <v>42205.916666666672</v>
      </c>
      <c r="U3020">
        <f t="shared" si="237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9"/>
        <v>80.459999999999994</v>
      </c>
      <c r="Q3021" t="s">
        <v>8315</v>
      </c>
      <c r="R3021" t="s">
        <v>8355</v>
      </c>
      <c r="S3021" s="12">
        <f t="shared" si="240"/>
        <v>41758.833564814813</v>
      </c>
      <c r="T3021" s="12">
        <f t="shared" si="241"/>
        <v>41786.125</v>
      </c>
      <c r="U3021">
        <f t="shared" si="237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9"/>
        <v>234.67</v>
      </c>
      <c r="Q3022" t="s">
        <v>8315</v>
      </c>
      <c r="R3022" t="s">
        <v>8355</v>
      </c>
      <c r="S3022" s="12">
        <f t="shared" si="240"/>
        <v>42170.846446759257</v>
      </c>
      <c r="T3022" s="12">
        <f t="shared" si="241"/>
        <v>42230.846446759257</v>
      </c>
      <c r="U3022">
        <f t="shared" si="237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9"/>
        <v>50.69</v>
      </c>
      <c r="Q3023" t="s">
        <v>8315</v>
      </c>
      <c r="R3023" t="s">
        <v>8355</v>
      </c>
      <c r="S3023" s="12">
        <f t="shared" si="240"/>
        <v>42660.618854166663</v>
      </c>
      <c r="T3023" s="12">
        <f t="shared" si="241"/>
        <v>42696.249305555553</v>
      </c>
      <c r="U3023">
        <f t="shared" si="237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9"/>
        <v>162.71</v>
      </c>
      <c r="Q3024" t="s">
        <v>8315</v>
      </c>
      <c r="R3024" t="s">
        <v>8355</v>
      </c>
      <c r="S3024" s="12">
        <f t="shared" si="240"/>
        <v>42564.95380787037</v>
      </c>
      <c r="T3024" s="12">
        <f t="shared" si="241"/>
        <v>42609.95380787037</v>
      </c>
      <c r="U3024">
        <f t="shared" si="237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9"/>
        <v>120.17</v>
      </c>
      <c r="Q3025" t="s">
        <v>8315</v>
      </c>
      <c r="R3025" t="s">
        <v>8355</v>
      </c>
      <c r="S3025" s="12">
        <f t="shared" si="240"/>
        <v>42121.675763888896</v>
      </c>
      <c r="T3025" s="12">
        <f t="shared" si="241"/>
        <v>42166.675763888896</v>
      </c>
      <c r="U3025">
        <f t="shared" si="237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9"/>
        <v>67.7</v>
      </c>
      <c r="Q3026" t="s">
        <v>8315</v>
      </c>
      <c r="R3026" t="s">
        <v>8355</v>
      </c>
      <c r="S3026" s="12">
        <f t="shared" si="240"/>
        <v>41158.993923611109</v>
      </c>
      <c r="T3026" s="12">
        <f t="shared" si="241"/>
        <v>41188.993923611109</v>
      </c>
      <c r="U3026">
        <f t="shared" si="237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9"/>
        <v>52.1</v>
      </c>
      <c r="Q3027" t="s">
        <v>8315</v>
      </c>
      <c r="R3027" t="s">
        <v>8355</v>
      </c>
      <c r="S3027" s="12">
        <f t="shared" si="240"/>
        <v>41761.509409722225</v>
      </c>
      <c r="T3027" s="12">
        <f t="shared" si="241"/>
        <v>41789.666666666664</v>
      </c>
      <c r="U3027">
        <f t="shared" si="237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9"/>
        <v>51.6</v>
      </c>
      <c r="Q3028" t="s">
        <v>8315</v>
      </c>
      <c r="R3028" t="s">
        <v>8355</v>
      </c>
      <c r="S3028" s="12">
        <f t="shared" si="240"/>
        <v>42783.459398148145</v>
      </c>
      <c r="T3028" s="12">
        <f t="shared" si="241"/>
        <v>42797.459398148145</v>
      </c>
      <c r="U3028">
        <f t="shared" si="237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9"/>
        <v>164.3</v>
      </c>
      <c r="Q3029" t="s">
        <v>8315</v>
      </c>
      <c r="R3029" t="s">
        <v>8355</v>
      </c>
      <c r="S3029" s="12">
        <f t="shared" si="240"/>
        <v>42053.704293981486</v>
      </c>
      <c r="T3029" s="12">
        <f t="shared" si="241"/>
        <v>42083.662627314814</v>
      </c>
      <c r="U3029">
        <f t="shared" si="237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9"/>
        <v>84.86</v>
      </c>
      <c r="Q3030" t="s">
        <v>8315</v>
      </c>
      <c r="R3030" t="s">
        <v>8355</v>
      </c>
      <c r="S3030" s="12">
        <f t="shared" si="240"/>
        <v>42567.264178240745</v>
      </c>
      <c r="T3030" s="12">
        <f t="shared" si="241"/>
        <v>42597.264178240745</v>
      </c>
      <c r="U3030">
        <f t="shared" si="237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9"/>
        <v>94.55</v>
      </c>
      <c r="Q3031" t="s">
        <v>8315</v>
      </c>
      <c r="R3031" t="s">
        <v>8355</v>
      </c>
      <c r="S3031" s="12">
        <f t="shared" si="240"/>
        <v>41932.708877314813</v>
      </c>
      <c r="T3031" s="12">
        <f t="shared" si="241"/>
        <v>41961.190972222219</v>
      </c>
      <c r="U3031">
        <f t="shared" si="237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9"/>
        <v>45.54</v>
      </c>
      <c r="Q3032" t="s">
        <v>8315</v>
      </c>
      <c r="R3032" t="s">
        <v>8355</v>
      </c>
      <c r="S3032" s="12">
        <f t="shared" si="240"/>
        <v>42233.747349537036</v>
      </c>
      <c r="T3032" s="12">
        <f t="shared" si="241"/>
        <v>42263.747349537036</v>
      </c>
      <c r="U3032">
        <f t="shared" si="237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9"/>
        <v>51.72</v>
      </c>
      <c r="Q3033" t="s">
        <v>8315</v>
      </c>
      <c r="R3033" t="s">
        <v>8355</v>
      </c>
      <c r="S3033" s="12">
        <f t="shared" si="240"/>
        <v>42597.882488425923</v>
      </c>
      <c r="T3033" s="12">
        <f t="shared" si="241"/>
        <v>42657.882488425923</v>
      </c>
      <c r="U3033">
        <f t="shared" si="237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9"/>
        <v>50.88</v>
      </c>
      <c r="Q3034" t="s">
        <v>8315</v>
      </c>
      <c r="R3034" t="s">
        <v>8355</v>
      </c>
      <c r="S3034" s="12">
        <f t="shared" si="240"/>
        <v>42228.044664351852</v>
      </c>
      <c r="T3034" s="12">
        <f t="shared" si="241"/>
        <v>42258.044664351852</v>
      </c>
      <c r="U3034">
        <f t="shared" si="237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9"/>
        <v>191.13</v>
      </c>
      <c r="Q3035" t="s">
        <v>8315</v>
      </c>
      <c r="R3035" t="s">
        <v>8355</v>
      </c>
      <c r="S3035" s="12">
        <f t="shared" si="240"/>
        <v>42570.110243055555</v>
      </c>
      <c r="T3035" s="12">
        <f t="shared" si="241"/>
        <v>42600.110243055555</v>
      </c>
      <c r="U3035">
        <f t="shared" si="237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9"/>
        <v>89.31</v>
      </c>
      <c r="Q3036" t="s">
        <v>8315</v>
      </c>
      <c r="R3036" t="s">
        <v>8355</v>
      </c>
      <c r="S3036" s="12">
        <f t="shared" si="240"/>
        <v>42644.535358796296</v>
      </c>
      <c r="T3036" s="12">
        <f t="shared" si="241"/>
        <v>42675.165972222225</v>
      </c>
      <c r="U3036">
        <f t="shared" si="237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9"/>
        <v>88.59</v>
      </c>
      <c r="Q3037" t="s">
        <v>8315</v>
      </c>
      <c r="R3037" t="s">
        <v>8355</v>
      </c>
      <c r="S3037" s="12">
        <f t="shared" si="240"/>
        <v>41368.560289351852</v>
      </c>
      <c r="T3037" s="12">
        <f t="shared" si="241"/>
        <v>41398.560289351852</v>
      </c>
      <c r="U3037">
        <f t="shared" si="237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9"/>
        <v>96.3</v>
      </c>
      <c r="Q3038" t="s">
        <v>8315</v>
      </c>
      <c r="R3038" t="s">
        <v>8355</v>
      </c>
      <c r="S3038" s="12">
        <f t="shared" si="240"/>
        <v>41466.785231481481</v>
      </c>
      <c r="T3038" s="12">
        <f t="shared" si="241"/>
        <v>41502.499305555553</v>
      </c>
      <c r="U3038">
        <f t="shared" si="237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9"/>
        <v>33.31</v>
      </c>
      <c r="Q3039" t="s">
        <v>8315</v>
      </c>
      <c r="R3039" t="s">
        <v>8355</v>
      </c>
      <c r="S3039" s="12">
        <f t="shared" si="240"/>
        <v>40378.893206018518</v>
      </c>
      <c r="T3039" s="12">
        <f t="shared" si="241"/>
        <v>40453.207638888889</v>
      </c>
      <c r="U3039">
        <f t="shared" si="237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9"/>
        <v>37.22</v>
      </c>
      <c r="Q3040" t="s">
        <v>8315</v>
      </c>
      <c r="R3040" t="s">
        <v>8355</v>
      </c>
      <c r="S3040" s="12">
        <f t="shared" si="240"/>
        <v>42373.252280092594</v>
      </c>
      <c r="T3040" s="12">
        <f t="shared" si="241"/>
        <v>42433.252280092594</v>
      </c>
      <c r="U3040">
        <f t="shared" si="237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9"/>
        <v>92.13</v>
      </c>
      <c r="Q3041" t="s">
        <v>8315</v>
      </c>
      <c r="R3041" t="s">
        <v>8355</v>
      </c>
      <c r="S3041" s="12">
        <f t="shared" si="240"/>
        <v>41610.794421296298</v>
      </c>
      <c r="T3041" s="12">
        <f t="shared" si="241"/>
        <v>41637.332638888889</v>
      </c>
      <c r="U3041">
        <f t="shared" si="237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39"/>
        <v>76.790000000000006</v>
      </c>
      <c r="Q3042" t="s">
        <v>8315</v>
      </c>
      <c r="R3042" t="s">
        <v>8355</v>
      </c>
      <c r="S3042" s="12">
        <f t="shared" si="240"/>
        <v>42177.791909722218</v>
      </c>
      <c r="T3042" s="12">
        <f t="shared" si="241"/>
        <v>42181.958333333328</v>
      </c>
      <c r="U3042">
        <f t="shared" si="237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39"/>
        <v>96.53</v>
      </c>
      <c r="Q3043" t="s">
        <v>8315</v>
      </c>
      <c r="R3043" t="s">
        <v>8355</v>
      </c>
      <c r="S3043" s="12">
        <f t="shared" si="240"/>
        <v>42359.868611111116</v>
      </c>
      <c r="T3043" s="12">
        <f t="shared" si="241"/>
        <v>42389.868611111116</v>
      </c>
      <c r="U3043">
        <f t="shared" si="237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39"/>
        <v>51.89</v>
      </c>
      <c r="Q3044" t="s">
        <v>8315</v>
      </c>
      <c r="R3044" t="s">
        <v>8355</v>
      </c>
      <c r="S3044" s="12">
        <f t="shared" si="240"/>
        <v>42253.688043981485</v>
      </c>
      <c r="T3044" s="12">
        <f t="shared" si="241"/>
        <v>42283.688043981485</v>
      </c>
      <c r="U3044">
        <f t="shared" si="237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39"/>
        <v>128.91</v>
      </c>
      <c r="Q3045" t="s">
        <v>8315</v>
      </c>
      <c r="R3045" t="s">
        <v>8355</v>
      </c>
      <c r="S3045" s="12">
        <f t="shared" si="240"/>
        <v>42083.070590277777</v>
      </c>
      <c r="T3045" s="12">
        <f t="shared" si="241"/>
        <v>42110.118055555555</v>
      </c>
      <c r="U3045">
        <f t="shared" si="237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39"/>
        <v>84.11</v>
      </c>
      <c r="Q3046" t="s">
        <v>8315</v>
      </c>
      <c r="R3046" t="s">
        <v>8355</v>
      </c>
      <c r="S3046" s="12">
        <f t="shared" si="240"/>
        <v>42387.7268287037</v>
      </c>
      <c r="T3046" s="12">
        <f t="shared" si="241"/>
        <v>42402.7268287037</v>
      </c>
      <c r="U3046">
        <f t="shared" si="237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39"/>
        <v>82.94</v>
      </c>
      <c r="Q3047" t="s">
        <v>8315</v>
      </c>
      <c r="R3047" t="s">
        <v>8355</v>
      </c>
      <c r="S3047" s="12">
        <f t="shared" si="240"/>
        <v>41843.155729166669</v>
      </c>
      <c r="T3047" s="12">
        <f t="shared" si="241"/>
        <v>41873.155729166669</v>
      </c>
      <c r="U3047">
        <f t="shared" si="237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39"/>
        <v>259.95</v>
      </c>
      <c r="Q3048" t="s">
        <v>8315</v>
      </c>
      <c r="R3048" t="s">
        <v>8355</v>
      </c>
      <c r="S3048" s="12">
        <f t="shared" si="240"/>
        <v>41862.803078703706</v>
      </c>
      <c r="T3048" s="12">
        <f t="shared" si="241"/>
        <v>41892.202777777777</v>
      </c>
      <c r="U3048">
        <f t="shared" si="237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39"/>
        <v>37.25</v>
      </c>
      <c r="Q3049" t="s">
        <v>8315</v>
      </c>
      <c r="R3049" t="s">
        <v>8355</v>
      </c>
      <c r="S3049" s="12">
        <f t="shared" si="240"/>
        <v>42443.989050925928</v>
      </c>
      <c r="T3049" s="12">
        <f t="shared" si="241"/>
        <v>42487.552777777775</v>
      </c>
      <c r="U3049">
        <f t="shared" si="237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39"/>
        <v>177.02</v>
      </c>
      <c r="Q3050" t="s">
        <v>8315</v>
      </c>
      <c r="R3050" t="s">
        <v>8355</v>
      </c>
      <c r="S3050" s="12">
        <f t="shared" si="240"/>
        <v>41975.901180555549</v>
      </c>
      <c r="T3050" s="12">
        <f t="shared" si="241"/>
        <v>42004.890277777777</v>
      </c>
      <c r="U3050">
        <f t="shared" si="237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39"/>
        <v>74.069999999999993</v>
      </c>
      <c r="Q3051" t="s">
        <v>8315</v>
      </c>
      <c r="R3051" t="s">
        <v>8355</v>
      </c>
      <c r="S3051" s="12">
        <f t="shared" si="240"/>
        <v>42139.014525462961</v>
      </c>
      <c r="T3051" s="12">
        <f t="shared" si="241"/>
        <v>42169.014525462961</v>
      </c>
      <c r="U3051">
        <f t="shared" si="237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39"/>
        <v>70.67</v>
      </c>
      <c r="Q3052" t="s">
        <v>8315</v>
      </c>
      <c r="R3052" t="s">
        <v>8355</v>
      </c>
      <c r="S3052" s="12">
        <f t="shared" si="240"/>
        <v>42465.16851851852</v>
      </c>
      <c r="T3052" s="12">
        <f t="shared" si="241"/>
        <v>42495.16851851852</v>
      </c>
      <c r="U3052">
        <f t="shared" si="237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9"/>
        <v>23.63</v>
      </c>
      <c r="Q3053" t="s">
        <v>8315</v>
      </c>
      <c r="R3053" t="s">
        <v>8355</v>
      </c>
      <c r="S3053" s="12">
        <f t="shared" si="240"/>
        <v>42744.416030092587</v>
      </c>
      <c r="T3053" s="12">
        <f t="shared" si="241"/>
        <v>42774.416030092587</v>
      </c>
      <c r="U3053">
        <f t="shared" si="237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9"/>
        <v>37.5</v>
      </c>
      <c r="Q3054" t="s">
        <v>8315</v>
      </c>
      <c r="R3054" t="s">
        <v>8355</v>
      </c>
      <c r="S3054" s="12">
        <f t="shared" si="240"/>
        <v>42122.670069444444</v>
      </c>
      <c r="T3054" s="12">
        <f t="shared" si="241"/>
        <v>42152.665972222225</v>
      </c>
      <c r="U3054">
        <f t="shared" si="237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9"/>
        <v>13.33</v>
      </c>
      <c r="Q3055" t="s">
        <v>8315</v>
      </c>
      <c r="R3055" t="s">
        <v>8355</v>
      </c>
      <c r="S3055" s="12">
        <f t="shared" si="240"/>
        <v>41862.761724537035</v>
      </c>
      <c r="T3055" s="12">
        <f t="shared" si="241"/>
        <v>41914.165972222225</v>
      </c>
      <c r="U3055">
        <f t="shared" si="237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9"/>
        <v>0</v>
      </c>
      <c r="Q3056" t="s">
        <v>8315</v>
      </c>
      <c r="R3056" t="s">
        <v>8355</v>
      </c>
      <c r="S3056" s="12">
        <f t="shared" si="240"/>
        <v>42027.832800925928</v>
      </c>
      <c r="T3056" s="12">
        <f t="shared" si="241"/>
        <v>42065.044444444444</v>
      </c>
      <c r="U3056">
        <f t="shared" si="237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9"/>
        <v>1</v>
      </c>
      <c r="Q3057" t="s">
        <v>8315</v>
      </c>
      <c r="R3057" t="s">
        <v>8355</v>
      </c>
      <c r="S3057" s="12">
        <f t="shared" si="240"/>
        <v>41953.95821759259</v>
      </c>
      <c r="T3057" s="12">
        <f t="shared" si="241"/>
        <v>42013.95821759259</v>
      </c>
      <c r="U3057">
        <f t="shared" si="237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9"/>
        <v>0</v>
      </c>
      <c r="Q3058" t="s">
        <v>8315</v>
      </c>
      <c r="R3058" t="s">
        <v>8355</v>
      </c>
      <c r="S3058" s="12">
        <f t="shared" si="240"/>
        <v>41851.636388888888</v>
      </c>
      <c r="T3058" s="12">
        <f t="shared" si="241"/>
        <v>41911.636388888888</v>
      </c>
      <c r="U3058">
        <f t="shared" si="237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9"/>
        <v>0</v>
      </c>
      <c r="Q3059" t="s">
        <v>8315</v>
      </c>
      <c r="R3059" t="s">
        <v>8355</v>
      </c>
      <c r="S3059" s="12">
        <f t="shared" si="240"/>
        <v>42433.650590277779</v>
      </c>
      <c r="T3059" s="12">
        <f t="shared" si="241"/>
        <v>42463.608923611115</v>
      </c>
      <c r="U3059">
        <f t="shared" si="237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9"/>
        <v>1</v>
      </c>
      <c r="Q3060" t="s">
        <v>8315</v>
      </c>
      <c r="R3060" t="s">
        <v>8355</v>
      </c>
      <c r="S3060" s="12">
        <f t="shared" si="240"/>
        <v>42460.374305555553</v>
      </c>
      <c r="T3060" s="12">
        <f t="shared" si="241"/>
        <v>42510.374305555553</v>
      </c>
      <c r="U3060">
        <f t="shared" si="237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9"/>
        <v>41</v>
      </c>
      <c r="Q3061" t="s">
        <v>8315</v>
      </c>
      <c r="R3061" t="s">
        <v>8355</v>
      </c>
      <c r="S3061" s="12">
        <f t="shared" si="240"/>
        <v>41829.935717592591</v>
      </c>
      <c r="T3061" s="12">
        <f t="shared" si="241"/>
        <v>41859.935717592591</v>
      </c>
      <c r="U3061">
        <f t="shared" si="237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9"/>
        <v>55.83</v>
      </c>
      <c r="Q3062" t="s">
        <v>8315</v>
      </c>
      <c r="R3062" t="s">
        <v>8355</v>
      </c>
      <c r="S3062" s="12">
        <f t="shared" si="240"/>
        <v>42245.274699074071</v>
      </c>
      <c r="T3062" s="12">
        <f t="shared" si="241"/>
        <v>42275.274699074071</v>
      </c>
      <c r="U3062">
        <f t="shared" si="237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9"/>
        <v>0</v>
      </c>
      <c r="Q3063" t="s">
        <v>8315</v>
      </c>
      <c r="R3063" t="s">
        <v>8355</v>
      </c>
      <c r="S3063" s="12">
        <f t="shared" si="240"/>
        <v>41834.784120370372</v>
      </c>
      <c r="T3063" s="12">
        <f t="shared" si="241"/>
        <v>41864.784120370372</v>
      </c>
      <c r="U3063">
        <f t="shared" si="237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9"/>
        <v>99.76</v>
      </c>
      <c r="Q3064" t="s">
        <v>8315</v>
      </c>
      <c r="R3064" t="s">
        <v>8355</v>
      </c>
      <c r="S3064" s="12">
        <f t="shared" si="240"/>
        <v>42248.535787037035</v>
      </c>
      <c r="T3064" s="12">
        <f t="shared" si="241"/>
        <v>42277.75</v>
      </c>
      <c r="U3064">
        <f t="shared" si="237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9"/>
        <v>25.52</v>
      </c>
      <c r="Q3065" t="s">
        <v>8315</v>
      </c>
      <c r="R3065" t="s">
        <v>8355</v>
      </c>
      <c r="S3065" s="12">
        <f t="shared" si="240"/>
        <v>42630.922893518517</v>
      </c>
      <c r="T3065" s="12">
        <f t="shared" si="241"/>
        <v>42665.922893518517</v>
      </c>
      <c r="U3065">
        <f t="shared" si="237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9"/>
        <v>117.65</v>
      </c>
      <c r="Q3066" t="s">
        <v>8315</v>
      </c>
      <c r="R3066" t="s">
        <v>8355</v>
      </c>
      <c r="S3066" s="12">
        <f t="shared" si="240"/>
        <v>42299.130162037036</v>
      </c>
      <c r="T3066" s="12">
        <f t="shared" si="241"/>
        <v>42330.290972222225</v>
      </c>
      <c r="U3066">
        <f t="shared" si="237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9"/>
        <v>5</v>
      </c>
      <c r="Q3067" t="s">
        <v>8315</v>
      </c>
      <c r="R3067" t="s">
        <v>8355</v>
      </c>
      <c r="S3067" s="12">
        <f t="shared" si="240"/>
        <v>41825.055231481485</v>
      </c>
      <c r="T3067" s="12">
        <f t="shared" si="241"/>
        <v>41850.055231481485</v>
      </c>
      <c r="U3067">
        <f t="shared" si="237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9"/>
        <v>2796.67</v>
      </c>
      <c r="Q3068" t="s">
        <v>8315</v>
      </c>
      <c r="R3068" t="s">
        <v>8355</v>
      </c>
      <c r="S3068" s="12">
        <f t="shared" si="240"/>
        <v>42531.228437500002</v>
      </c>
      <c r="T3068" s="12">
        <f t="shared" si="241"/>
        <v>42561.228437500002</v>
      </c>
      <c r="U3068">
        <f t="shared" ref="U3068:U3131" si="242"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39"/>
        <v>200</v>
      </c>
      <c r="Q3069" t="s">
        <v>8315</v>
      </c>
      <c r="R3069" t="s">
        <v>8355</v>
      </c>
      <c r="S3069" s="12">
        <f t="shared" si="240"/>
        <v>42226.938414351855</v>
      </c>
      <c r="T3069" s="12">
        <f t="shared" si="241"/>
        <v>42256.938414351855</v>
      </c>
      <c r="U3069">
        <f t="shared" si="242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39"/>
        <v>87.5</v>
      </c>
      <c r="Q3070" t="s">
        <v>8315</v>
      </c>
      <c r="R3070" t="s">
        <v>8355</v>
      </c>
      <c r="S3070" s="12">
        <f t="shared" si="240"/>
        <v>42263.691574074073</v>
      </c>
      <c r="T3070" s="12">
        <f t="shared" si="241"/>
        <v>42293.691574074073</v>
      </c>
      <c r="U3070">
        <f t="shared" si="242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39"/>
        <v>20.14</v>
      </c>
      <c r="Q3071" t="s">
        <v>8315</v>
      </c>
      <c r="R3071" t="s">
        <v>8355</v>
      </c>
      <c r="S3071" s="12">
        <f t="shared" si="240"/>
        <v>41957.833726851852</v>
      </c>
      <c r="T3071" s="12">
        <f t="shared" si="241"/>
        <v>41987.833726851852</v>
      </c>
      <c r="U3071">
        <f t="shared" si="242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39"/>
        <v>20.88</v>
      </c>
      <c r="Q3072" t="s">
        <v>8315</v>
      </c>
      <c r="R3072" t="s">
        <v>8355</v>
      </c>
      <c r="S3072" s="12">
        <f t="shared" si="240"/>
        <v>42690.733437499999</v>
      </c>
      <c r="T3072" s="12">
        <f t="shared" si="241"/>
        <v>42711.733437499999</v>
      </c>
      <c r="U3072">
        <f t="shared" si="242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39"/>
        <v>61.31</v>
      </c>
      <c r="Q3073" t="s">
        <v>8315</v>
      </c>
      <c r="R3073" t="s">
        <v>8355</v>
      </c>
      <c r="S3073" s="12">
        <f t="shared" si="240"/>
        <v>42097.732418981483</v>
      </c>
      <c r="T3073" s="12">
        <f t="shared" si="241"/>
        <v>42115.249305555553</v>
      </c>
      <c r="U3073">
        <f t="shared" si="242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0</v>
      </c>
      <c r="P3074">
        <f t="shared" si="239"/>
        <v>1</v>
      </c>
      <c r="Q3074" t="s">
        <v>8315</v>
      </c>
      <c r="R3074" t="s">
        <v>8355</v>
      </c>
      <c r="S3074" s="12">
        <f t="shared" si="240"/>
        <v>42658.690532407403</v>
      </c>
      <c r="T3074" s="12">
        <f t="shared" si="241"/>
        <v>42673.073611111111</v>
      </c>
      <c r="U3074">
        <f t="shared" si="242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3">ROUND(E3075/D3075*100,0)</f>
        <v>0</v>
      </c>
      <c r="P3075">
        <f t="shared" ref="P3075:P3138" si="244">IFERROR(ROUND(E3075/L3075,2),0)</f>
        <v>92.14</v>
      </c>
      <c r="Q3075" t="s">
        <v>8315</v>
      </c>
      <c r="R3075" t="s">
        <v>8355</v>
      </c>
      <c r="S3075" s="12">
        <f t="shared" ref="S3075:S3138" si="245">(((J3075/60)/60)/24)+DATE(1970,1,1)</f>
        <v>42111.684027777781</v>
      </c>
      <c r="T3075" s="12">
        <f t="shared" ref="T3075:T3138" si="246">(((I3075/60)/60)/24)+DATE(1970,1,1)</f>
        <v>42169.804861111115</v>
      </c>
      <c r="U3075">
        <f t="shared" si="242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4"/>
        <v>7.33</v>
      </c>
      <c r="Q3076" t="s">
        <v>8315</v>
      </c>
      <c r="R3076" t="s">
        <v>8355</v>
      </c>
      <c r="S3076" s="12">
        <f t="shared" si="245"/>
        <v>42409.571284722217</v>
      </c>
      <c r="T3076" s="12">
        <f t="shared" si="246"/>
        <v>42439.571284722217</v>
      </c>
      <c r="U3076">
        <f t="shared" si="2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4"/>
        <v>64.8</v>
      </c>
      <c r="Q3077" t="s">
        <v>8315</v>
      </c>
      <c r="R3077" t="s">
        <v>8355</v>
      </c>
      <c r="S3077" s="12">
        <f t="shared" si="245"/>
        <v>42551.102314814809</v>
      </c>
      <c r="T3077" s="12">
        <f t="shared" si="246"/>
        <v>42601.102314814809</v>
      </c>
      <c r="U3077">
        <f t="shared" si="2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4"/>
        <v>30.12</v>
      </c>
      <c r="Q3078" t="s">
        <v>8315</v>
      </c>
      <c r="R3078" t="s">
        <v>8355</v>
      </c>
      <c r="S3078" s="12">
        <f t="shared" si="245"/>
        <v>42226.651886574073</v>
      </c>
      <c r="T3078" s="12">
        <f t="shared" si="246"/>
        <v>42286.651886574073</v>
      </c>
      <c r="U3078">
        <f t="shared" si="2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4"/>
        <v>52.5</v>
      </c>
      <c r="Q3079" t="s">
        <v>8315</v>
      </c>
      <c r="R3079" t="s">
        <v>8355</v>
      </c>
      <c r="S3079" s="12">
        <f t="shared" si="245"/>
        <v>42766.956921296296</v>
      </c>
      <c r="T3079" s="12">
        <f t="shared" si="246"/>
        <v>42796.956921296296</v>
      </c>
      <c r="U3079">
        <f t="shared" si="2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4"/>
        <v>23.67</v>
      </c>
      <c r="Q3080" t="s">
        <v>8315</v>
      </c>
      <c r="R3080" t="s">
        <v>8355</v>
      </c>
      <c r="S3080" s="12">
        <f t="shared" si="245"/>
        <v>42031.138831018514</v>
      </c>
      <c r="T3080" s="12">
        <f t="shared" si="246"/>
        <v>42061.138831018514</v>
      </c>
      <c r="U3080">
        <f t="shared" si="2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4"/>
        <v>415.78</v>
      </c>
      <c r="Q3081" t="s">
        <v>8315</v>
      </c>
      <c r="R3081" t="s">
        <v>8355</v>
      </c>
      <c r="S3081" s="12">
        <f t="shared" si="245"/>
        <v>42055.713368055556</v>
      </c>
      <c r="T3081" s="12">
        <f t="shared" si="246"/>
        <v>42085.671701388885</v>
      </c>
      <c r="U3081">
        <f t="shared" si="2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4"/>
        <v>53.71</v>
      </c>
      <c r="Q3082" t="s">
        <v>8315</v>
      </c>
      <c r="R3082" t="s">
        <v>8355</v>
      </c>
      <c r="S3082" s="12">
        <f t="shared" si="245"/>
        <v>41940.028287037036</v>
      </c>
      <c r="T3082" s="12">
        <f t="shared" si="246"/>
        <v>42000.0699537037</v>
      </c>
      <c r="U3082">
        <f t="shared" si="2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4"/>
        <v>420.6</v>
      </c>
      <c r="Q3083" t="s">
        <v>8315</v>
      </c>
      <c r="R3083" t="s">
        <v>8355</v>
      </c>
      <c r="S3083" s="12">
        <f t="shared" si="245"/>
        <v>42237.181608796294</v>
      </c>
      <c r="T3083" s="12">
        <f t="shared" si="246"/>
        <v>42267.181608796294</v>
      </c>
      <c r="U3083">
        <f t="shared" si="2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4"/>
        <v>0</v>
      </c>
      <c r="Q3084" t="s">
        <v>8315</v>
      </c>
      <c r="R3084" t="s">
        <v>8355</v>
      </c>
      <c r="S3084" s="12">
        <f t="shared" si="245"/>
        <v>42293.922986111109</v>
      </c>
      <c r="T3084" s="12">
        <f t="shared" si="246"/>
        <v>42323.96465277778</v>
      </c>
      <c r="U3084">
        <f t="shared" si="2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4"/>
        <v>18.670000000000002</v>
      </c>
      <c r="Q3085" t="s">
        <v>8315</v>
      </c>
      <c r="R3085" t="s">
        <v>8355</v>
      </c>
      <c r="S3085" s="12">
        <f t="shared" si="245"/>
        <v>41853.563402777778</v>
      </c>
      <c r="T3085" s="12">
        <f t="shared" si="246"/>
        <v>41883.208333333336</v>
      </c>
      <c r="U3085">
        <f t="shared" si="2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4"/>
        <v>78.33</v>
      </c>
      <c r="Q3086" t="s">
        <v>8315</v>
      </c>
      <c r="R3086" t="s">
        <v>8355</v>
      </c>
      <c r="S3086" s="12">
        <f t="shared" si="245"/>
        <v>42100.723738425921</v>
      </c>
      <c r="T3086" s="12">
        <f t="shared" si="246"/>
        <v>42129.783333333333</v>
      </c>
      <c r="U3086">
        <f t="shared" si="2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4"/>
        <v>67.78</v>
      </c>
      <c r="Q3087" t="s">
        <v>8315</v>
      </c>
      <c r="R3087" t="s">
        <v>8355</v>
      </c>
      <c r="S3087" s="12">
        <f t="shared" si="245"/>
        <v>42246.883784722217</v>
      </c>
      <c r="T3087" s="12">
        <f t="shared" si="246"/>
        <v>42276.883784722217</v>
      </c>
      <c r="U3087">
        <f t="shared" si="2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4"/>
        <v>16.670000000000002</v>
      </c>
      <c r="Q3088" t="s">
        <v>8315</v>
      </c>
      <c r="R3088" t="s">
        <v>8355</v>
      </c>
      <c r="S3088" s="12">
        <f t="shared" si="245"/>
        <v>42173.67082175926</v>
      </c>
      <c r="T3088" s="12">
        <f t="shared" si="246"/>
        <v>42233.67082175926</v>
      </c>
      <c r="U3088">
        <f t="shared" si="2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4"/>
        <v>62.5</v>
      </c>
      <c r="Q3089" t="s">
        <v>8315</v>
      </c>
      <c r="R3089" t="s">
        <v>8355</v>
      </c>
      <c r="S3089" s="12">
        <f t="shared" si="245"/>
        <v>42665.150347222225</v>
      </c>
      <c r="T3089" s="12">
        <f t="shared" si="246"/>
        <v>42725.192013888889</v>
      </c>
      <c r="U3089">
        <f t="shared" si="2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4"/>
        <v>42</v>
      </c>
      <c r="Q3090" t="s">
        <v>8315</v>
      </c>
      <c r="R3090" t="s">
        <v>8355</v>
      </c>
      <c r="S3090" s="12">
        <f t="shared" si="245"/>
        <v>41981.57230324074</v>
      </c>
      <c r="T3090" s="12">
        <f t="shared" si="246"/>
        <v>42012.570138888885</v>
      </c>
      <c r="U3090">
        <f t="shared" si="2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4"/>
        <v>130.09</v>
      </c>
      <c r="Q3091" t="s">
        <v>8315</v>
      </c>
      <c r="R3091" t="s">
        <v>8355</v>
      </c>
      <c r="S3091" s="12">
        <f t="shared" si="245"/>
        <v>42528.542627314819</v>
      </c>
      <c r="T3091" s="12">
        <f t="shared" si="246"/>
        <v>42560.082638888889</v>
      </c>
      <c r="U3091">
        <f t="shared" si="2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4"/>
        <v>1270.22</v>
      </c>
      <c r="Q3092" t="s">
        <v>8315</v>
      </c>
      <c r="R3092" t="s">
        <v>8355</v>
      </c>
      <c r="S3092" s="12">
        <f t="shared" si="245"/>
        <v>42065.818807870368</v>
      </c>
      <c r="T3092" s="12">
        <f t="shared" si="246"/>
        <v>42125.777141203704</v>
      </c>
      <c r="U3092">
        <f t="shared" si="2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4"/>
        <v>88.44</v>
      </c>
      <c r="Q3093" t="s">
        <v>8315</v>
      </c>
      <c r="R3093" t="s">
        <v>8355</v>
      </c>
      <c r="S3093" s="12">
        <f t="shared" si="245"/>
        <v>42566.948414351849</v>
      </c>
      <c r="T3093" s="12">
        <f t="shared" si="246"/>
        <v>42596.948414351849</v>
      </c>
      <c r="U3093">
        <f t="shared" si="2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4"/>
        <v>56.34</v>
      </c>
      <c r="Q3094" t="s">
        <v>8315</v>
      </c>
      <c r="R3094" t="s">
        <v>8355</v>
      </c>
      <c r="S3094" s="12">
        <f t="shared" si="245"/>
        <v>42255.619351851856</v>
      </c>
      <c r="T3094" s="12">
        <f t="shared" si="246"/>
        <v>42292.916666666672</v>
      </c>
      <c r="U3094">
        <f t="shared" si="2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4"/>
        <v>53.53</v>
      </c>
      <c r="Q3095" t="s">
        <v>8315</v>
      </c>
      <c r="R3095" t="s">
        <v>8355</v>
      </c>
      <c r="S3095" s="12">
        <f t="shared" si="245"/>
        <v>41760.909039351849</v>
      </c>
      <c r="T3095" s="12">
        <f t="shared" si="246"/>
        <v>41791.165972222225</v>
      </c>
      <c r="U3095">
        <f t="shared" si="2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4"/>
        <v>25</v>
      </c>
      <c r="Q3096" t="s">
        <v>8315</v>
      </c>
      <c r="R3096" t="s">
        <v>8355</v>
      </c>
      <c r="S3096" s="12">
        <f t="shared" si="245"/>
        <v>42207.795787037037</v>
      </c>
      <c r="T3096" s="12">
        <f t="shared" si="246"/>
        <v>42267.795787037037</v>
      </c>
      <c r="U3096">
        <f t="shared" si="2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4"/>
        <v>50</v>
      </c>
      <c r="Q3097" t="s">
        <v>8315</v>
      </c>
      <c r="R3097" t="s">
        <v>8355</v>
      </c>
      <c r="S3097" s="12">
        <f t="shared" si="245"/>
        <v>42523.025231481486</v>
      </c>
      <c r="T3097" s="12">
        <f t="shared" si="246"/>
        <v>42583.025231481486</v>
      </c>
      <c r="U3097">
        <f t="shared" si="2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4"/>
        <v>56.79</v>
      </c>
      <c r="Q3098" t="s">
        <v>8315</v>
      </c>
      <c r="R3098" t="s">
        <v>8355</v>
      </c>
      <c r="S3098" s="12">
        <f t="shared" si="245"/>
        <v>42114.825532407413</v>
      </c>
      <c r="T3098" s="12">
        <f t="shared" si="246"/>
        <v>42144.825532407413</v>
      </c>
      <c r="U3098">
        <f t="shared" si="2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4"/>
        <v>40.83</v>
      </c>
      <c r="Q3099" t="s">
        <v>8315</v>
      </c>
      <c r="R3099" t="s">
        <v>8355</v>
      </c>
      <c r="S3099" s="12">
        <f t="shared" si="245"/>
        <v>42629.503483796296</v>
      </c>
      <c r="T3099" s="12">
        <f t="shared" si="246"/>
        <v>42650.583333333328</v>
      </c>
      <c r="U3099">
        <f t="shared" si="2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4"/>
        <v>65.11</v>
      </c>
      <c r="Q3100" t="s">
        <v>8315</v>
      </c>
      <c r="R3100" t="s">
        <v>8355</v>
      </c>
      <c r="S3100" s="12">
        <f t="shared" si="245"/>
        <v>42359.792233796295</v>
      </c>
      <c r="T3100" s="12">
        <f t="shared" si="246"/>
        <v>42408.01180555555</v>
      </c>
      <c r="U3100">
        <f t="shared" si="2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4"/>
        <v>55.6</v>
      </c>
      <c r="Q3101" t="s">
        <v>8315</v>
      </c>
      <c r="R3101" t="s">
        <v>8355</v>
      </c>
      <c r="S3101" s="12">
        <f t="shared" si="245"/>
        <v>42382.189710648148</v>
      </c>
      <c r="T3101" s="12">
        <f t="shared" si="246"/>
        <v>42412.189710648148</v>
      </c>
      <c r="U3101">
        <f t="shared" si="2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4"/>
        <v>140.54</v>
      </c>
      <c r="Q3102" t="s">
        <v>8315</v>
      </c>
      <c r="R3102" t="s">
        <v>8355</v>
      </c>
      <c r="S3102" s="12">
        <f t="shared" si="245"/>
        <v>41902.622395833336</v>
      </c>
      <c r="T3102" s="12">
        <f t="shared" si="246"/>
        <v>41932.622395833336</v>
      </c>
      <c r="U3102">
        <f t="shared" si="2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4"/>
        <v>25</v>
      </c>
      <c r="Q3103" t="s">
        <v>8315</v>
      </c>
      <c r="R3103" t="s">
        <v>8355</v>
      </c>
      <c r="S3103" s="12">
        <f t="shared" si="245"/>
        <v>42171.383530092593</v>
      </c>
      <c r="T3103" s="12">
        <f t="shared" si="246"/>
        <v>42201.330555555556</v>
      </c>
      <c r="U3103">
        <f t="shared" si="2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4"/>
        <v>69.53</v>
      </c>
      <c r="Q3104" t="s">
        <v>8315</v>
      </c>
      <c r="R3104" t="s">
        <v>8355</v>
      </c>
      <c r="S3104" s="12">
        <f t="shared" si="245"/>
        <v>42555.340486111112</v>
      </c>
      <c r="T3104" s="12">
        <f t="shared" si="246"/>
        <v>42605.340486111112</v>
      </c>
      <c r="U3104">
        <f t="shared" si="2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4"/>
        <v>5.5</v>
      </c>
      <c r="Q3105" t="s">
        <v>8315</v>
      </c>
      <c r="R3105" t="s">
        <v>8355</v>
      </c>
      <c r="S3105" s="12">
        <f t="shared" si="245"/>
        <v>42107.156319444446</v>
      </c>
      <c r="T3105" s="12">
        <f t="shared" si="246"/>
        <v>42167.156319444446</v>
      </c>
      <c r="U3105">
        <f t="shared" si="2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4"/>
        <v>237</v>
      </c>
      <c r="Q3106" t="s">
        <v>8315</v>
      </c>
      <c r="R3106" t="s">
        <v>8355</v>
      </c>
      <c r="S3106" s="12">
        <f t="shared" si="245"/>
        <v>42006.908692129626</v>
      </c>
      <c r="T3106" s="12">
        <f t="shared" si="246"/>
        <v>42038.083333333328</v>
      </c>
      <c r="U3106">
        <f t="shared" si="2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4"/>
        <v>79.87</v>
      </c>
      <c r="Q3107" t="s">
        <v>8315</v>
      </c>
      <c r="R3107" t="s">
        <v>8355</v>
      </c>
      <c r="S3107" s="12">
        <f t="shared" si="245"/>
        <v>41876.718935185185</v>
      </c>
      <c r="T3107" s="12">
        <f t="shared" si="246"/>
        <v>41931.208333333336</v>
      </c>
      <c r="U3107">
        <f t="shared" si="2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4"/>
        <v>10.25</v>
      </c>
      <c r="Q3108" t="s">
        <v>8315</v>
      </c>
      <c r="R3108" t="s">
        <v>8355</v>
      </c>
      <c r="S3108" s="12">
        <f t="shared" si="245"/>
        <v>42241.429120370376</v>
      </c>
      <c r="T3108" s="12">
        <f t="shared" si="246"/>
        <v>42263.916666666672</v>
      </c>
      <c r="U3108">
        <f t="shared" si="2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4"/>
        <v>272.58999999999997</v>
      </c>
      <c r="Q3109" t="s">
        <v>8315</v>
      </c>
      <c r="R3109" t="s">
        <v>8355</v>
      </c>
      <c r="S3109" s="12">
        <f t="shared" si="245"/>
        <v>42128.814247685179</v>
      </c>
      <c r="T3109" s="12">
        <f t="shared" si="246"/>
        <v>42135.814247685179</v>
      </c>
      <c r="U3109">
        <f t="shared" si="2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4"/>
        <v>13</v>
      </c>
      <c r="Q3110" t="s">
        <v>8315</v>
      </c>
      <c r="R3110" t="s">
        <v>8355</v>
      </c>
      <c r="S3110" s="12">
        <f t="shared" si="245"/>
        <v>42062.680486111116</v>
      </c>
      <c r="T3110" s="12">
        <f t="shared" si="246"/>
        <v>42122.638819444444</v>
      </c>
      <c r="U3110">
        <f t="shared" si="2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4"/>
        <v>58.18</v>
      </c>
      <c r="Q3111" t="s">
        <v>8315</v>
      </c>
      <c r="R3111" t="s">
        <v>8355</v>
      </c>
      <c r="S3111" s="12">
        <f t="shared" si="245"/>
        <v>41844.125115740739</v>
      </c>
      <c r="T3111" s="12">
        <f t="shared" si="246"/>
        <v>41879.125115740739</v>
      </c>
      <c r="U3111">
        <f t="shared" si="2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4"/>
        <v>10</v>
      </c>
      <c r="Q3112" t="s">
        <v>8315</v>
      </c>
      <c r="R3112" t="s">
        <v>8355</v>
      </c>
      <c r="S3112" s="12">
        <f t="shared" si="245"/>
        <v>42745.031469907408</v>
      </c>
      <c r="T3112" s="12">
        <f t="shared" si="246"/>
        <v>42785.031469907408</v>
      </c>
      <c r="U3112">
        <f t="shared" si="2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4"/>
        <v>70.11</v>
      </c>
      <c r="Q3113" t="s">
        <v>8315</v>
      </c>
      <c r="R3113" t="s">
        <v>8355</v>
      </c>
      <c r="S3113" s="12">
        <f t="shared" si="245"/>
        <v>41885.595138888886</v>
      </c>
      <c r="T3113" s="12">
        <f t="shared" si="246"/>
        <v>41916.595138888886</v>
      </c>
      <c r="U3113">
        <f t="shared" si="2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4"/>
        <v>57.89</v>
      </c>
      <c r="Q3114" t="s">
        <v>8315</v>
      </c>
      <c r="R3114" t="s">
        <v>8355</v>
      </c>
      <c r="S3114" s="12">
        <f t="shared" si="245"/>
        <v>42615.121921296297</v>
      </c>
      <c r="T3114" s="12">
        <f t="shared" si="246"/>
        <v>42675.121921296297</v>
      </c>
      <c r="U3114">
        <f t="shared" si="2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4"/>
        <v>125.27</v>
      </c>
      <c r="Q3115" t="s">
        <v>8315</v>
      </c>
      <c r="R3115" t="s">
        <v>8355</v>
      </c>
      <c r="S3115" s="12">
        <f t="shared" si="245"/>
        <v>42081.731273148151</v>
      </c>
      <c r="T3115" s="12">
        <f t="shared" si="246"/>
        <v>42111.731273148151</v>
      </c>
      <c r="U3115">
        <f t="shared" si="2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4"/>
        <v>0</v>
      </c>
      <c r="Q3116" t="s">
        <v>8315</v>
      </c>
      <c r="R3116" t="s">
        <v>8355</v>
      </c>
      <c r="S3116" s="12">
        <f t="shared" si="245"/>
        <v>41843.632523148146</v>
      </c>
      <c r="T3116" s="12">
        <f t="shared" si="246"/>
        <v>41903.632523148146</v>
      </c>
      <c r="U3116">
        <f t="shared" si="2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4"/>
        <v>300</v>
      </c>
      <c r="Q3117" t="s">
        <v>8315</v>
      </c>
      <c r="R3117" t="s">
        <v>8355</v>
      </c>
      <c r="S3117" s="12">
        <f t="shared" si="245"/>
        <v>42496.447071759263</v>
      </c>
      <c r="T3117" s="12">
        <f t="shared" si="246"/>
        <v>42526.447071759263</v>
      </c>
      <c r="U3117">
        <f t="shared" si="2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4"/>
        <v>43</v>
      </c>
      <c r="Q3118" t="s">
        <v>8315</v>
      </c>
      <c r="R3118" t="s">
        <v>8355</v>
      </c>
      <c r="S3118" s="12">
        <f t="shared" si="245"/>
        <v>42081.515335648146</v>
      </c>
      <c r="T3118" s="12">
        <f t="shared" si="246"/>
        <v>42095.515335648146</v>
      </c>
      <c r="U3118">
        <f t="shared" si="2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4"/>
        <v>1</v>
      </c>
      <c r="Q3119" t="s">
        <v>8315</v>
      </c>
      <c r="R3119" t="s">
        <v>8355</v>
      </c>
      <c r="S3119" s="12">
        <f t="shared" si="245"/>
        <v>42509.374537037031</v>
      </c>
      <c r="T3119" s="12">
        <f t="shared" si="246"/>
        <v>42517.55</v>
      </c>
      <c r="U3119">
        <f t="shared" si="2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4"/>
        <v>775</v>
      </c>
      <c r="Q3120" t="s">
        <v>8315</v>
      </c>
      <c r="R3120" t="s">
        <v>8355</v>
      </c>
      <c r="S3120" s="12">
        <f t="shared" si="245"/>
        <v>42534.649571759262</v>
      </c>
      <c r="T3120" s="12">
        <f t="shared" si="246"/>
        <v>42553.649571759262</v>
      </c>
      <c r="U3120">
        <f t="shared" si="2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4"/>
        <v>5</v>
      </c>
      <c r="Q3121" t="s">
        <v>8315</v>
      </c>
      <c r="R3121" t="s">
        <v>8355</v>
      </c>
      <c r="S3121" s="12">
        <f t="shared" si="245"/>
        <v>42060.04550925926</v>
      </c>
      <c r="T3121" s="12">
        <f t="shared" si="246"/>
        <v>42090.003842592589</v>
      </c>
      <c r="U3121">
        <f t="shared" si="2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4"/>
        <v>12.8</v>
      </c>
      <c r="Q3122" t="s">
        <v>8315</v>
      </c>
      <c r="R3122" t="s">
        <v>8355</v>
      </c>
      <c r="S3122" s="12">
        <f t="shared" si="245"/>
        <v>42435.942083333335</v>
      </c>
      <c r="T3122" s="12">
        <f t="shared" si="246"/>
        <v>42495.900416666671</v>
      </c>
      <c r="U3122">
        <f t="shared" si="2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4"/>
        <v>10</v>
      </c>
      <c r="Q3123" t="s">
        <v>8315</v>
      </c>
      <c r="R3123" t="s">
        <v>8355</v>
      </c>
      <c r="S3123" s="12">
        <f t="shared" si="245"/>
        <v>41848.679803240739</v>
      </c>
      <c r="T3123" s="12">
        <f t="shared" si="246"/>
        <v>41908.679803240739</v>
      </c>
      <c r="U3123">
        <f t="shared" si="2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4"/>
        <v>58</v>
      </c>
      <c r="Q3124" t="s">
        <v>8315</v>
      </c>
      <c r="R3124" t="s">
        <v>8355</v>
      </c>
      <c r="S3124" s="12">
        <f t="shared" si="245"/>
        <v>42678.932083333333</v>
      </c>
      <c r="T3124" s="12">
        <f t="shared" si="246"/>
        <v>42683.973750000005</v>
      </c>
      <c r="U3124">
        <f t="shared" si="2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4"/>
        <v>244.8</v>
      </c>
      <c r="Q3125" t="s">
        <v>8315</v>
      </c>
      <c r="R3125" t="s">
        <v>8355</v>
      </c>
      <c r="S3125" s="12">
        <f t="shared" si="245"/>
        <v>42530.993032407408</v>
      </c>
      <c r="T3125" s="12">
        <f t="shared" si="246"/>
        <v>42560.993032407408</v>
      </c>
      <c r="U3125">
        <f t="shared" si="2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4"/>
        <v>6.5</v>
      </c>
      <c r="Q3126" t="s">
        <v>8315</v>
      </c>
      <c r="R3126" t="s">
        <v>8355</v>
      </c>
      <c r="S3126" s="12">
        <f t="shared" si="245"/>
        <v>41977.780104166668</v>
      </c>
      <c r="T3126" s="12">
        <f t="shared" si="246"/>
        <v>42037.780104166668</v>
      </c>
      <c r="U3126">
        <f t="shared" si="24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4"/>
        <v>0</v>
      </c>
      <c r="Q3127" t="s">
        <v>8315</v>
      </c>
      <c r="R3127" t="s">
        <v>8355</v>
      </c>
      <c r="S3127" s="12">
        <f t="shared" si="245"/>
        <v>42346.20685185185</v>
      </c>
      <c r="T3127" s="12">
        <f t="shared" si="246"/>
        <v>42376.20685185185</v>
      </c>
      <c r="U3127">
        <f t="shared" si="2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4"/>
        <v>61.18</v>
      </c>
      <c r="Q3128" t="s">
        <v>8315</v>
      </c>
      <c r="R3128" t="s">
        <v>8355</v>
      </c>
      <c r="S3128" s="12">
        <f t="shared" si="245"/>
        <v>42427.01807870371</v>
      </c>
      <c r="T3128" s="12">
        <f t="shared" si="246"/>
        <v>42456.976412037038</v>
      </c>
      <c r="U3128">
        <f t="shared" si="2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4"/>
        <v>0</v>
      </c>
      <c r="Q3129" t="s">
        <v>8315</v>
      </c>
      <c r="R3129" t="s">
        <v>8355</v>
      </c>
      <c r="S3129" s="12">
        <f t="shared" si="245"/>
        <v>42034.856817129628</v>
      </c>
      <c r="T3129" s="12">
        <f t="shared" si="246"/>
        <v>42064.856817129628</v>
      </c>
      <c r="U3129">
        <f t="shared" si="2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4"/>
        <v>139.24</v>
      </c>
      <c r="Q3130" t="s">
        <v>8315</v>
      </c>
      <c r="R3130" t="s">
        <v>8316</v>
      </c>
      <c r="S3130" s="12">
        <f t="shared" si="245"/>
        <v>42780.825706018513</v>
      </c>
      <c r="T3130" s="12">
        <f t="shared" si="246"/>
        <v>42810.784039351856</v>
      </c>
      <c r="U3130">
        <f t="shared" si="2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4"/>
        <v>10</v>
      </c>
      <c r="Q3131" t="s">
        <v>8315</v>
      </c>
      <c r="R3131" t="s">
        <v>8316</v>
      </c>
      <c r="S3131" s="12">
        <f t="shared" si="245"/>
        <v>42803.842812499999</v>
      </c>
      <c r="T3131" s="12">
        <f t="shared" si="246"/>
        <v>42843.801145833335</v>
      </c>
      <c r="U3131">
        <f t="shared" si="2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4"/>
        <v>93.75</v>
      </c>
      <c r="Q3132" t="s">
        <v>8315</v>
      </c>
      <c r="R3132" t="s">
        <v>8316</v>
      </c>
      <c r="S3132" s="12">
        <f t="shared" si="245"/>
        <v>42808.640231481477</v>
      </c>
      <c r="T3132" s="12">
        <f t="shared" si="246"/>
        <v>42839.207638888889</v>
      </c>
      <c r="U3132">
        <f t="shared" ref="U3132:U3189" si="247"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4"/>
        <v>53.75</v>
      </c>
      <c r="Q3133" t="s">
        <v>8315</v>
      </c>
      <c r="R3133" t="s">
        <v>8316</v>
      </c>
      <c r="S3133" s="12">
        <f t="shared" si="245"/>
        <v>42803.579224537039</v>
      </c>
      <c r="T3133" s="12">
        <f t="shared" si="246"/>
        <v>42833.537557870368</v>
      </c>
      <c r="U3133">
        <f t="shared" si="247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4"/>
        <v>10</v>
      </c>
      <c r="Q3134" t="s">
        <v>8315</v>
      </c>
      <c r="R3134" t="s">
        <v>8316</v>
      </c>
      <c r="S3134" s="12">
        <f t="shared" si="245"/>
        <v>42786.350231481483</v>
      </c>
      <c r="T3134" s="12">
        <f t="shared" si="246"/>
        <v>42846.308564814812</v>
      </c>
      <c r="U3134">
        <f t="shared" si="247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4"/>
        <v>33.75</v>
      </c>
      <c r="Q3135" t="s">
        <v>8315</v>
      </c>
      <c r="R3135" t="s">
        <v>8316</v>
      </c>
      <c r="S3135" s="12">
        <f t="shared" si="245"/>
        <v>42788.565208333333</v>
      </c>
      <c r="T3135" s="12">
        <f t="shared" si="246"/>
        <v>42818.523541666669</v>
      </c>
      <c r="U3135">
        <f t="shared" si="247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4"/>
        <v>18.75</v>
      </c>
      <c r="Q3136" t="s">
        <v>8315</v>
      </c>
      <c r="R3136" t="s">
        <v>8316</v>
      </c>
      <c r="S3136" s="12">
        <f t="shared" si="245"/>
        <v>42800.720127314817</v>
      </c>
      <c r="T3136" s="12">
        <f t="shared" si="246"/>
        <v>42821.678460648152</v>
      </c>
      <c r="U3136">
        <f t="shared" si="247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4"/>
        <v>23.14</v>
      </c>
      <c r="Q3137" t="s">
        <v>8315</v>
      </c>
      <c r="R3137" t="s">
        <v>8316</v>
      </c>
      <c r="S3137" s="12">
        <f t="shared" si="245"/>
        <v>42807.151863425926</v>
      </c>
      <c r="T3137" s="12">
        <f t="shared" si="246"/>
        <v>42829.151863425926</v>
      </c>
      <c r="U3137">
        <f t="shared" si="247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3"/>
        <v>128</v>
      </c>
      <c r="P3138">
        <f t="shared" si="244"/>
        <v>29.05</v>
      </c>
      <c r="Q3138" t="s">
        <v>8315</v>
      </c>
      <c r="R3138" t="s">
        <v>8316</v>
      </c>
      <c r="S3138" s="12">
        <f t="shared" si="245"/>
        <v>42789.462430555555</v>
      </c>
      <c r="T3138" s="12">
        <f t="shared" si="246"/>
        <v>42825.957638888889</v>
      </c>
      <c r="U3138">
        <f t="shared" si="247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8">ROUND(E3139/D3139*100,0)</f>
        <v>3</v>
      </c>
      <c r="P3139">
        <f t="shared" ref="P3139:P3202" si="249">IFERROR(ROUND(E3139/L3139,2),0)</f>
        <v>50</v>
      </c>
      <c r="Q3139" t="s">
        <v>8315</v>
      </c>
      <c r="R3139" t="s">
        <v>8316</v>
      </c>
      <c r="S3139" s="12">
        <f t="shared" ref="S3139:S3202" si="250">(((J3139/60)/60)/24)+DATE(1970,1,1)</f>
        <v>42807.885057870371</v>
      </c>
      <c r="T3139" s="12">
        <f t="shared" ref="T3139:T3202" si="251">(((I3139/60)/60)/24)+DATE(1970,1,1)</f>
        <v>42858.8</v>
      </c>
      <c r="U3139">
        <f t="shared" si="247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9"/>
        <v>0</v>
      </c>
      <c r="Q3140" t="s">
        <v>8315</v>
      </c>
      <c r="R3140" t="s">
        <v>8316</v>
      </c>
      <c r="S3140" s="12">
        <f t="shared" si="250"/>
        <v>42809.645914351851</v>
      </c>
      <c r="T3140" s="12">
        <f t="shared" si="251"/>
        <v>42828.645914351851</v>
      </c>
      <c r="U3140">
        <f t="shared" si="247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9"/>
        <v>450</v>
      </c>
      <c r="Q3141" t="s">
        <v>8315</v>
      </c>
      <c r="R3141" t="s">
        <v>8316</v>
      </c>
      <c r="S3141" s="12">
        <f t="shared" si="250"/>
        <v>42785.270370370374</v>
      </c>
      <c r="T3141" s="12">
        <f t="shared" si="251"/>
        <v>42819.189583333333</v>
      </c>
      <c r="U3141">
        <f t="shared" si="247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9"/>
        <v>24</v>
      </c>
      <c r="Q3142" t="s">
        <v>8315</v>
      </c>
      <c r="R3142" t="s">
        <v>8316</v>
      </c>
      <c r="S3142" s="12">
        <f t="shared" si="250"/>
        <v>42802.718784722223</v>
      </c>
      <c r="T3142" s="12">
        <f t="shared" si="251"/>
        <v>42832.677118055552</v>
      </c>
      <c r="U3142">
        <f t="shared" si="247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si="249"/>
        <v>32.25</v>
      </c>
      <c r="Q3143" t="s">
        <v>8315</v>
      </c>
      <c r="R3143" t="s">
        <v>8316</v>
      </c>
      <c r="S3143" s="12">
        <f t="shared" si="250"/>
        <v>42800.753333333334</v>
      </c>
      <c r="T3143" s="12">
        <f t="shared" si="251"/>
        <v>42841.833333333328</v>
      </c>
      <c r="U3143">
        <f t="shared" si="247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49"/>
        <v>15</v>
      </c>
      <c r="Q3144" t="s">
        <v>8315</v>
      </c>
      <c r="R3144" t="s">
        <v>8316</v>
      </c>
      <c r="S3144" s="12">
        <f t="shared" si="250"/>
        <v>42783.513182870374</v>
      </c>
      <c r="T3144" s="12">
        <f t="shared" si="251"/>
        <v>42813.471516203703</v>
      </c>
      <c r="U3144">
        <f t="shared" si="247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49"/>
        <v>0</v>
      </c>
      <c r="Q3145" t="s">
        <v>8315</v>
      </c>
      <c r="R3145" t="s">
        <v>8316</v>
      </c>
      <c r="S3145" s="12">
        <f t="shared" si="250"/>
        <v>42808.358287037037</v>
      </c>
      <c r="T3145" s="12">
        <f t="shared" si="251"/>
        <v>42834.358287037037</v>
      </c>
      <c r="U3145">
        <f t="shared" si="247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49"/>
        <v>251.33</v>
      </c>
      <c r="Q3146" t="s">
        <v>8315</v>
      </c>
      <c r="R3146" t="s">
        <v>8316</v>
      </c>
      <c r="S3146" s="12">
        <f t="shared" si="250"/>
        <v>42796.538275462968</v>
      </c>
      <c r="T3146" s="12">
        <f t="shared" si="251"/>
        <v>42813.25</v>
      </c>
      <c r="U3146">
        <f t="shared" si="247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49"/>
        <v>0</v>
      </c>
      <c r="Q3147" t="s">
        <v>8315</v>
      </c>
      <c r="R3147" t="s">
        <v>8316</v>
      </c>
      <c r="S3147" s="12">
        <f t="shared" si="250"/>
        <v>42762.040902777779</v>
      </c>
      <c r="T3147" s="12">
        <f t="shared" si="251"/>
        <v>42821.999236111107</v>
      </c>
      <c r="U3147">
        <f t="shared" si="247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49"/>
        <v>437.5</v>
      </c>
      <c r="Q3148" t="s">
        <v>8315</v>
      </c>
      <c r="R3148" t="s">
        <v>8316</v>
      </c>
      <c r="S3148" s="12">
        <f t="shared" si="250"/>
        <v>42796.682476851856</v>
      </c>
      <c r="T3148" s="12">
        <f t="shared" si="251"/>
        <v>42841.640810185185</v>
      </c>
      <c r="U3148">
        <f t="shared" si="247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49"/>
        <v>110.35</v>
      </c>
      <c r="Q3149" t="s">
        <v>8315</v>
      </c>
      <c r="R3149" t="s">
        <v>8316</v>
      </c>
      <c r="S3149" s="12">
        <f t="shared" si="250"/>
        <v>41909.969386574077</v>
      </c>
      <c r="T3149" s="12">
        <f t="shared" si="251"/>
        <v>41950.011053240742</v>
      </c>
      <c r="U3149">
        <f t="shared" si="247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49"/>
        <v>41.42</v>
      </c>
      <c r="Q3150" t="s">
        <v>8315</v>
      </c>
      <c r="R3150" t="s">
        <v>8316</v>
      </c>
      <c r="S3150" s="12">
        <f t="shared" si="250"/>
        <v>41891.665324074071</v>
      </c>
      <c r="T3150" s="12">
        <f t="shared" si="251"/>
        <v>41913.166666666664</v>
      </c>
      <c r="U3150">
        <f t="shared" si="247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49"/>
        <v>52</v>
      </c>
      <c r="Q3151" t="s">
        <v>8315</v>
      </c>
      <c r="R3151" t="s">
        <v>8316</v>
      </c>
      <c r="S3151" s="12">
        <f t="shared" si="250"/>
        <v>41226.017361111109</v>
      </c>
      <c r="T3151" s="12">
        <f t="shared" si="251"/>
        <v>41250.083333333336</v>
      </c>
      <c r="U3151">
        <f t="shared" si="247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49"/>
        <v>33.99</v>
      </c>
      <c r="Q3152" t="s">
        <v>8315</v>
      </c>
      <c r="R3152" t="s">
        <v>8316</v>
      </c>
      <c r="S3152" s="12">
        <f t="shared" si="250"/>
        <v>40478.263923611114</v>
      </c>
      <c r="T3152" s="12">
        <f t="shared" si="251"/>
        <v>40568.166666666664</v>
      </c>
      <c r="U3152">
        <f t="shared" si="247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49"/>
        <v>103.35</v>
      </c>
      <c r="Q3153" t="s">
        <v>8315</v>
      </c>
      <c r="R3153" t="s">
        <v>8316</v>
      </c>
      <c r="S3153" s="12">
        <f t="shared" si="250"/>
        <v>41862.83997685185</v>
      </c>
      <c r="T3153" s="12">
        <f t="shared" si="251"/>
        <v>41892.83997685185</v>
      </c>
      <c r="U3153">
        <f t="shared" si="247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49"/>
        <v>34.79</v>
      </c>
      <c r="Q3154" t="s">
        <v>8315</v>
      </c>
      <c r="R3154" t="s">
        <v>8316</v>
      </c>
      <c r="S3154" s="12">
        <f t="shared" si="250"/>
        <v>41550.867673611108</v>
      </c>
      <c r="T3154" s="12">
        <f t="shared" si="251"/>
        <v>41580.867673611108</v>
      </c>
      <c r="U3154">
        <f t="shared" si="247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49"/>
        <v>41.77</v>
      </c>
      <c r="Q3155" t="s">
        <v>8315</v>
      </c>
      <c r="R3155" t="s">
        <v>8316</v>
      </c>
      <c r="S3155" s="12">
        <f t="shared" si="250"/>
        <v>40633.154363425929</v>
      </c>
      <c r="T3155" s="12">
        <f t="shared" si="251"/>
        <v>40664.207638888889</v>
      </c>
      <c r="U3155">
        <f t="shared" si="247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49"/>
        <v>64.27</v>
      </c>
      <c r="Q3156" t="s">
        <v>8315</v>
      </c>
      <c r="R3156" t="s">
        <v>8316</v>
      </c>
      <c r="S3156" s="12">
        <f t="shared" si="250"/>
        <v>40970.875671296293</v>
      </c>
      <c r="T3156" s="12">
        <f t="shared" si="251"/>
        <v>41000.834004629629</v>
      </c>
      <c r="U3156">
        <f t="shared" si="247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49"/>
        <v>31.21</v>
      </c>
      <c r="Q3157" t="s">
        <v>8315</v>
      </c>
      <c r="R3157" t="s">
        <v>8316</v>
      </c>
      <c r="S3157" s="12">
        <f t="shared" si="250"/>
        <v>41233.499131944445</v>
      </c>
      <c r="T3157" s="12">
        <f t="shared" si="251"/>
        <v>41263.499131944445</v>
      </c>
      <c r="U3157">
        <f t="shared" si="247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49"/>
        <v>62.92</v>
      </c>
      <c r="Q3158" t="s">
        <v>8315</v>
      </c>
      <c r="R3158" t="s">
        <v>8316</v>
      </c>
      <c r="S3158" s="12">
        <f t="shared" si="250"/>
        <v>41026.953055555554</v>
      </c>
      <c r="T3158" s="12">
        <f t="shared" si="251"/>
        <v>41061.953055555554</v>
      </c>
      <c r="U3158">
        <f t="shared" si="247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49"/>
        <v>98.54</v>
      </c>
      <c r="Q3159" t="s">
        <v>8315</v>
      </c>
      <c r="R3159" t="s">
        <v>8316</v>
      </c>
      <c r="S3159" s="12">
        <f t="shared" si="250"/>
        <v>41829.788252314815</v>
      </c>
      <c r="T3159" s="12">
        <f t="shared" si="251"/>
        <v>41839.208333333336</v>
      </c>
      <c r="U3159">
        <f t="shared" si="247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49"/>
        <v>82.61</v>
      </c>
      <c r="Q3160" t="s">
        <v>8315</v>
      </c>
      <c r="R3160" t="s">
        <v>8316</v>
      </c>
      <c r="S3160" s="12">
        <f t="shared" si="250"/>
        <v>41447.839722222219</v>
      </c>
      <c r="T3160" s="12">
        <f t="shared" si="251"/>
        <v>41477.839722222219</v>
      </c>
      <c r="U3160">
        <f t="shared" si="247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49"/>
        <v>38.5</v>
      </c>
      <c r="Q3161" t="s">
        <v>8315</v>
      </c>
      <c r="R3161" t="s">
        <v>8316</v>
      </c>
      <c r="S3161" s="12">
        <f t="shared" si="250"/>
        <v>40884.066678240742</v>
      </c>
      <c r="T3161" s="12">
        <f t="shared" si="251"/>
        <v>40926.958333333336</v>
      </c>
      <c r="U3161">
        <f t="shared" si="247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49"/>
        <v>80.16</v>
      </c>
      <c r="Q3162" t="s">
        <v>8315</v>
      </c>
      <c r="R3162" t="s">
        <v>8316</v>
      </c>
      <c r="S3162" s="12">
        <f t="shared" si="250"/>
        <v>41841.26489583333</v>
      </c>
      <c r="T3162" s="12">
        <f t="shared" si="251"/>
        <v>41864.207638888889</v>
      </c>
      <c r="U3162">
        <f t="shared" si="247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49"/>
        <v>28.41</v>
      </c>
      <c r="Q3163" t="s">
        <v>8315</v>
      </c>
      <c r="R3163" t="s">
        <v>8316</v>
      </c>
      <c r="S3163" s="12">
        <f t="shared" si="250"/>
        <v>41897.536134259259</v>
      </c>
      <c r="T3163" s="12">
        <f t="shared" si="251"/>
        <v>41927.536134259259</v>
      </c>
      <c r="U3163">
        <f t="shared" si="247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49"/>
        <v>80.73</v>
      </c>
      <c r="Q3164" t="s">
        <v>8315</v>
      </c>
      <c r="R3164" t="s">
        <v>8316</v>
      </c>
      <c r="S3164" s="12">
        <f t="shared" si="250"/>
        <v>41799.685902777775</v>
      </c>
      <c r="T3164" s="12">
        <f t="shared" si="251"/>
        <v>41827.083333333336</v>
      </c>
      <c r="U3164">
        <f t="shared" si="247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49"/>
        <v>200.69</v>
      </c>
      <c r="Q3165" t="s">
        <v>8315</v>
      </c>
      <c r="R3165" t="s">
        <v>8316</v>
      </c>
      <c r="S3165" s="12">
        <f t="shared" si="250"/>
        <v>41775.753761574073</v>
      </c>
      <c r="T3165" s="12">
        <f t="shared" si="251"/>
        <v>41805.753761574073</v>
      </c>
      <c r="U3165">
        <f t="shared" si="247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49"/>
        <v>37.590000000000003</v>
      </c>
      <c r="Q3166" t="s">
        <v>8315</v>
      </c>
      <c r="R3166" t="s">
        <v>8316</v>
      </c>
      <c r="S3166" s="12">
        <f t="shared" si="250"/>
        <v>41766.80572916667</v>
      </c>
      <c r="T3166" s="12">
        <f t="shared" si="251"/>
        <v>41799.80572916667</v>
      </c>
      <c r="U3166">
        <f t="shared" si="247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49"/>
        <v>58.1</v>
      </c>
      <c r="Q3167" t="s">
        <v>8315</v>
      </c>
      <c r="R3167" t="s">
        <v>8316</v>
      </c>
      <c r="S3167" s="12">
        <f t="shared" si="250"/>
        <v>40644.159259259257</v>
      </c>
      <c r="T3167" s="12">
        <f t="shared" si="251"/>
        <v>40666.165972222225</v>
      </c>
      <c r="U3167">
        <f t="shared" si="247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49"/>
        <v>60.3</v>
      </c>
      <c r="Q3168" t="s">
        <v>8315</v>
      </c>
      <c r="R3168" t="s">
        <v>8316</v>
      </c>
      <c r="S3168" s="12">
        <f t="shared" si="250"/>
        <v>41940.69158564815</v>
      </c>
      <c r="T3168" s="12">
        <f t="shared" si="251"/>
        <v>41969.332638888889</v>
      </c>
      <c r="U3168">
        <f t="shared" si="247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49"/>
        <v>63.36</v>
      </c>
      <c r="Q3169" t="s">
        <v>8315</v>
      </c>
      <c r="R3169" t="s">
        <v>8316</v>
      </c>
      <c r="S3169" s="12">
        <f t="shared" si="250"/>
        <v>41839.175706018519</v>
      </c>
      <c r="T3169" s="12">
        <f t="shared" si="251"/>
        <v>41853.175706018519</v>
      </c>
      <c r="U3169">
        <f t="shared" si="247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49"/>
        <v>50.9</v>
      </c>
      <c r="Q3170" t="s">
        <v>8315</v>
      </c>
      <c r="R3170" t="s">
        <v>8316</v>
      </c>
      <c r="S3170" s="12">
        <f t="shared" si="250"/>
        <v>41772.105937500004</v>
      </c>
      <c r="T3170" s="12">
        <f t="shared" si="251"/>
        <v>41803.916666666664</v>
      </c>
      <c r="U3170">
        <f t="shared" si="247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49"/>
        <v>100.5</v>
      </c>
      <c r="Q3171" t="s">
        <v>8315</v>
      </c>
      <c r="R3171" t="s">
        <v>8316</v>
      </c>
      <c r="S3171" s="12">
        <f t="shared" si="250"/>
        <v>41591.737974537034</v>
      </c>
      <c r="T3171" s="12">
        <f t="shared" si="251"/>
        <v>41621.207638888889</v>
      </c>
      <c r="U3171">
        <f t="shared" si="247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49"/>
        <v>31.62</v>
      </c>
      <c r="Q3172" t="s">
        <v>8315</v>
      </c>
      <c r="R3172" t="s">
        <v>8316</v>
      </c>
      <c r="S3172" s="12">
        <f t="shared" si="250"/>
        <v>41789.080370370371</v>
      </c>
      <c r="T3172" s="12">
        <f t="shared" si="251"/>
        <v>41822.166666666664</v>
      </c>
      <c r="U3172">
        <f t="shared" si="247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49"/>
        <v>65.099999999999994</v>
      </c>
      <c r="Q3173" t="s">
        <v>8315</v>
      </c>
      <c r="R3173" t="s">
        <v>8316</v>
      </c>
      <c r="S3173" s="12">
        <f t="shared" si="250"/>
        <v>42466.608310185184</v>
      </c>
      <c r="T3173" s="12">
        <f t="shared" si="251"/>
        <v>42496.608310185184</v>
      </c>
      <c r="U3173">
        <f t="shared" si="247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49"/>
        <v>79.31</v>
      </c>
      <c r="Q3174" t="s">
        <v>8315</v>
      </c>
      <c r="R3174" t="s">
        <v>8316</v>
      </c>
      <c r="S3174" s="12">
        <f t="shared" si="250"/>
        <v>40923.729953703703</v>
      </c>
      <c r="T3174" s="12">
        <f t="shared" si="251"/>
        <v>40953.729953703703</v>
      </c>
      <c r="U3174">
        <f t="shared" si="247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49"/>
        <v>139.19</v>
      </c>
      <c r="Q3175" t="s">
        <v>8315</v>
      </c>
      <c r="R3175" t="s">
        <v>8316</v>
      </c>
      <c r="S3175" s="12">
        <f t="shared" si="250"/>
        <v>41878.878379629627</v>
      </c>
      <c r="T3175" s="12">
        <f t="shared" si="251"/>
        <v>41908.878379629627</v>
      </c>
      <c r="U3175">
        <f t="shared" si="247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49"/>
        <v>131.91</v>
      </c>
      <c r="Q3176" t="s">
        <v>8315</v>
      </c>
      <c r="R3176" t="s">
        <v>8316</v>
      </c>
      <c r="S3176" s="12">
        <f t="shared" si="250"/>
        <v>41862.864675925928</v>
      </c>
      <c r="T3176" s="12">
        <f t="shared" si="251"/>
        <v>41876.864675925928</v>
      </c>
      <c r="U3176">
        <f t="shared" si="247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49"/>
        <v>91.3</v>
      </c>
      <c r="Q3177" t="s">
        <v>8315</v>
      </c>
      <c r="R3177" t="s">
        <v>8316</v>
      </c>
      <c r="S3177" s="12">
        <f t="shared" si="250"/>
        <v>40531.886886574073</v>
      </c>
      <c r="T3177" s="12">
        <f t="shared" si="251"/>
        <v>40591.886886574073</v>
      </c>
      <c r="U3177">
        <f t="shared" si="247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49"/>
        <v>39.67</v>
      </c>
      <c r="Q3178" t="s">
        <v>8315</v>
      </c>
      <c r="R3178" t="s">
        <v>8316</v>
      </c>
      <c r="S3178" s="12">
        <f t="shared" si="250"/>
        <v>41477.930914351848</v>
      </c>
      <c r="T3178" s="12">
        <f t="shared" si="251"/>
        <v>41504.625</v>
      </c>
      <c r="U3178">
        <f t="shared" si="247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49"/>
        <v>57.55</v>
      </c>
      <c r="Q3179" t="s">
        <v>8315</v>
      </c>
      <c r="R3179" t="s">
        <v>8316</v>
      </c>
      <c r="S3179" s="12">
        <f t="shared" si="250"/>
        <v>41781.666770833333</v>
      </c>
      <c r="T3179" s="12">
        <f t="shared" si="251"/>
        <v>41811.666770833333</v>
      </c>
      <c r="U3179">
        <f t="shared" si="247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49"/>
        <v>33.03</v>
      </c>
      <c r="Q3180" t="s">
        <v>8315</v>
      </c>
      <c r="R3180" t="s">
        <v>8316</v>
      </c>
      <c r="S3180" s="12">
        <f t="shared" si="250"/>
        <v>41806.605034722219</v>
      </c>
      <c r="T3180" s="12">
        <f t="shared" si="251"/>
        <v>41836.605034722219</v>
      </c>
      <c r="U3180">
        <f t="shared" si="247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49"/>
        <v>77.34</v>
      </c>
      <c r="Q3181" t="s">
        <v>8315</v>
      </c>
      <c r="R3181" t="s">
        <v>8316</v>
      </c>
      <c r="S3181" s="12">
        <f t="shared" si="250"/>
        <v>41375.702210648145</v>
      </c>
      <c r="T3181" s="12">
        <f t="shared" si="251"/>
        <v>41400.702210648145</v>
      </c>
      <c r="U3181">
        <f t="shared" si="247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49"/>
        <v>31.93</v>
      </c>
      <c r="Q3182" t="s">
        <v>8315</v>
      </c>
      <c r="R3182" t="s">
        <v>8316</v>
      </c>
      <c r="S3182" s="12">
        <f t="shared" si="250"/>
        <v>41780.412604166668</v>
      </c>
      <c r="T3182" s="12">
        <f t="shared" si="251"/>
        <v>41810.412604166668</v>
      </c>
      <c r="U3182">
        <f t="shared" si="247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49"/>
        <v>36.33</v>
      </c>
      <c r="Q3183" t="s">
        <v>8315</v>
      </c>
      <c r="R3183" t="s">
        <v>8316</v>
      </c>
      <c r="S3183" s="12">
        <f t="shared" si="250"/>
        <v>41779.310034722221</v>
      </c>
      <c r="T3183" s="12">
        <f t="shared" si="251"/>
        <v>41805.666666666664</v>
      </c>
      <c r="U3183">
        <f t="shared" si="247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49"/>
        <v>46.77</v>
      </c>
      <c r="Q3184" t="s">
        <v>8315</v>
      </c>
      <c r="R3184" t="s">
        <v>8316</v>
      </c>
      <c r="S3184" s="12">
        <f t="shared" si="250"/>
        <v>40883.949317129627</v>
      </c>
      <c r="T3184" s="12">
        <f t="shared" si="251"/>
        <v>40939.708333333336</v>
      </c>
      <c r="U3184">
        <f t="shared" si="247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49"/>
        <v>40.07</v>
      </c>
      <c r="Q3185" t="s">
        <v>8315</v>
      </c>
      <c r="R3185" t="s">
        <v>8316</v>
      </c>
      <c r="S3185" s="12">
        <f t="shared" si="250"/>
        <v>41491.79478009259</v>
      </c>
      <c r="T3185" s="12">
        <f t="shared" si="251"/>
        <v>41509.79478009259</v>
      </c>
      <c r="U3185">
        <f t="shared" si="247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49"/>
        <v>100.22</v>
      </c>
      <c r="Q3186" t="s">
        <v>8315</v>
      </c>
      <c r="R3186" t="s">
        <v>8316</v>
      </c>
      <c r="S3186" s="12">
        <f t="shared" si="250"/>
        <v>41791.993414351848</v>
      </c>
      <c r="T3186" s="12">
        <f t="shared" si="251"/>
        <v>41821.993414351848</v>
      </c>
      <c r="U3186">
        <f t="shared" si="247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49"/>
        <v>41.67</v>
      </c>
      <c r="Q3187" t="s">
        <v>8315</v>
      </c>
      <c r="R3187" t="s">
        <v>8316</v>
      </c>
      <c r="S3187" s="12">
        <f t="shared" si="250"/>
        <v>41829.977326388893</v>
      </c>
      <c r="T3187" s="12">
        <f t="shared" si="251"/>
        <v>41836.977326388893</v>
      </c>
      <c r="U3187">
        <f t="shared" si="247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49"/>
        <v>46.71</v>
      </c>
      <c r="Q3188" t="s">
        <v>8315</v>
      </c>
      <c r="R3188" t="s">
        <v>8316</v>
      </c>
      <c r="S3188" s="12">
        <f t="shared" si="250"/>
        <v>41868.924050925925</v>
      </c>
      <c r="T3188" s="12">
        <f t="shared" si="251"/>
        <v>41898.875</v>
      </c>
      <c r="U3188">
        <f t="shared" si="247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49"/>
        <v>71.489999999999995</v>
      </c>
      <c r="Q3189" t="s">
        <v>8315</v>
      </c>
      <c r="R3189" t="s">
        <v>8316</v>
      </c>
      <c r="S3189" s="12">
        <f t="shared" si="250"/>
        <v>41835.666354166664</v>
      </c>
      <c r="T3189" s="12">
        <f t="shared" si="251"/>
        <v>41855.666354166664</v>
      </c>
      <c r="U3189">
        <f t="shared" si="247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49"/>
        <v>14.44</v>
      </c>
      <c r="Q3190" t="s">
        <v>8315</v>
      </c>
      <c r="R3190" t="s">
        <v>8357</v>
      </c>
      <c r="S3190" s="12">
        <f t="shared" si="250"/>
        <v>42144.415532407409</v>
      </c>
      <c r="T3190" s="12">
        <f t="shared" si="251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49"/>
        <v>356.84</v>
      </c>
      <c r="Q3191" t="s">
        <v>8315</v>
      </c>
      <c r="R3191" t="s">
        <v>8357</v>
      </c>
      <c r="S3191" s="12">
        <f t="shared" si="250"/>
        <v>42118.346435185187</v>
      </c>
      <c r="T3191" s="12">
        <f t="shared" si="251"/>
        <v>42148.346435185187</v>
      </c>
      <c r="U3191">
        <f t="shared" ref="U3191:U3254" si="252"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49"/>
        <v>0</v>
      </c>
      <c r="Q3192" t="s">
        <v>8315</v>
      </c>
      <c r="R3192" t="s">
        <v>8357</v>
      </c>
      <c r="S3192" s="12">
        <f t="shared" si="250"/>
        <v>42683.151331018518</v>
      </c>
      <c r="T3192" s="12">
        <f t="shared" si="251"/>
        <v>42713.192997685182</v>
      </c>
      <c r="U3192">
        <f t="shared" si="252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49"/>
        <v>37.75</v>
      </c>
      <c r="Q3193" t="s">
        <v>8315</v>
      </c>
      <c r="R3193" t="s">
        <v>8357</v>
      </c>
      <c r="S3193" s="12">
        <f t="shared" si="250"/>
        <v>42538.755428240736</v>
      </c>
      <c r="T3193" s="12">
        <f t="shared" si="251"/>
        <v>42598.755428240736</v>
      </c>
      <c r="U3193">
        <f t="shared" si="252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49"/>
        <v>12.75</v>
      </c>
      <c r="Q3194" t="s">
        <v>8315</v>
      </c>
      <c r="R3194" t="s">
        <v>8357</v>
      </c>
      <c r="S3194" s="12">
        <f t="shared" si="250"/>
        <v>42018.94049768518</v>
      </c>
      <c r="T3194" s="12">
        <f t="shared" si="251"/>
        <v>42063.916666666672</v>
      </c>
      <c r="U3194">
        <f t="shared" si="252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49"/>
        <v>24.46</v>
      </c>
      <c r="Q3195" t="s">
        <v>8315</v>
      </c>
      <c r="R3195" t="s">
        <v>8357</v>
      </c>
      <c r="S3195" s="12">
        <f t="shared" si="250"/>
        <v>42010.968240740738</v>
      </c>
      <c r="T3195" s="12">
        <f t="shared" si="251"/>
        <v>42055.968240740738</v>
      </c>
      <c r="U3195">
        <f t="shared" si="252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49"/>
        <v>0</v>
      </c>
      <c r="Q3196" t="s">
        <v>8315</v>
      </c>
      <c r="R3196" t="s">
        <v>8357</v>
      </c>
      <c r="S3196" s="12">
        <f t="shared" si="250"/>
        <v>42182.062476851846</v>
      </c>
      <c r="T3196" s="12">
        <f t="shared" si="251"/>
        <v>42212.062476851846</v>
      </c>
      <c r="U3196">
        <f t="shared" si="252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49"/>
        <v>53.08</v>
      </c>
      <c r="Q3197" t="s">
        <v>8315</v>
      </c>
      <c r="R3197" t="s">
        <v>8357</v>
      </c>
      <c r="S3197" s="12">
        <f t="shared" si="250"/>
        <v>42017.594236111108</v>
      </c>
      <c r="T3197" s="12">
        <f t="shared" si="251"/>
        <v>42047.594236111108</v>
      </c>
      <c r="U3197">
        <f t="shared" si="252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49"/>
        <v>300</v>
      </c>
      <c r="Q3198" t="s">
        <v>8315</v>
      </c>
      <c r="R3198" t="s">
        <v>8357</v>
      </c>
      <c r="S3198" s="12">
        <f t="shared" si="250"/>
        <v>42157.598090277781</v>
      </c>
      <c r="T3198" s="12">
        <f t="shared" si="251"/>
        <v>42217.583333333328</v>
      </c>
      <c r="U3198">
        <f t="shared" si="252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49"/>
        <v>286.25</v>
      </c>
      <c r="Q3199" t="s">
        <v>8315</v>
      </c>
      <c r="R3199" t="s">
        <v>8357</v>
      </c>
      <c r="S3199" s="12">
        <f t="shared" si="250"/>
        <v>42009.493263888886</v>
      </c>
      <c r="T3199" s="12">
        <f t="shared" si="251"/>
        <v>42039.493263888886</v>
      </c>
      <c r="U3199">
        <f t="shared" si="252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49"/>
        <v>36.67</v>
      </c>
      <c r="Q3200" t="s">
        <v>8315</v>
      </c>
      <c r="R3200" t="s">
        <v>8357</v>
      </c>
      <c r="S3200" s="12">
        <f t="shared" si="250"/>
        <v>42013.424502314811</v>
      </c>
      <c r="T3200" s="12">
        <f t="shared" si="251"/>
        <v>42051.424502314811</v>
      </c>
      <c r="U3200">
        <f t="shared" si="252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49"/>
        <v>49.21</v>
      </c>
      <c r="Q3201" t="s">
        <v>8315</v>
      </c>
      <c r="R3201" t="s">
        <v>8357</v>
      </c>
      <c r="S3201" s="12">
        <f t="shared" si="250"/>
        <v>41858.761782407404</v>
      </c>
      <c r="T3201" s="12">
        <f t="shared" si="251"/>
        <v>41888.875</v>
      </c>
      <c r="U3201">
        <f t="shared" si="252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8"/>
        <v>0</v>
      </c>
      <c r="P3202">
        <f t="shared" si="249"/>
        <v>1</v>
      </c>
      <c r="Q3202" t="s">
        <v>8315</v>
      </c>
      <c r="R3202" t="s">
        <v>8357</v>
      </c>
      <c r="S3202" s="12">
        <f t="shared" si="250"/>
        <v>42460.320613425924</v>
      </c>
      <c r="T3202" s="12">
        <f t="shared" si="251"/>
        <v>42490.231944444444</v>
      </c>
      <c r="U3202">
        <f t="shared" si="252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</v>
      </c>
      <c r="P3203">
        <f t="shared" ref="P3203:P3266" si="254">IFERROR(ROUND(E3203/L3203,2),0)</f>
        <v>12.5</v>
      </c>
      <c r="Q3203" t="s">
        <v>8315</v>
      </c>
      <c r="R3203" t="s">
        <v>8357</v>
      </c>
      <c r="S3203" s="12">
        <f t="shared" ref="S3203:S3266" si="255">(((J3203/60)/60)/24)+DATE(1970,1,1)</f>
        <v>41861.767094907409</v>
      </c>
      <c r="T3203" s="12">
        <f t="shared" ref="T3203:T3266" si="256">(((I3203/60)/60)/24)+DATE(1970,1,1)</f>
        <v>41882.767094907409</v>
      </c>
      <c r="U3203">
        <f t="shared" si="252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t="s">
        <v>8315</v>
      </c>
      <c r="R3204" t="s">
        <v>8357</v>
      </c>
      <c r="S3204" s="12">
        <f t="shared" si="255"/>
        <v>42293.853541666671</v>
      </c>
      <c r="T3204" s="12">
        <f t="shared" si="256"/>
        <v>42352.249305555553</v>
      </c>
      <c r="U3204">
        <f t="shared" si="252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t="s">
        <v>8315</v>
      </c>
      <c r="R3205" t="s">
        <v>8357</v>
      </c>
      <c r="S3205" s="12">
        <f t="shared" si="255"/>
        <v>42242.988680555558</v>
      </c>
      <c r="T3205" s="12">
        <f t="shared" si="256"/>
        <v>42272.988680555558</v>
      </c>
      <c r="U3205">
        <f t="shared" si="252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t="s">
        <v>8315</v>
      </c>
      <c r="R3206" t="s">
        <v>8357</v>
      </c>
      <c r="S3206" s="12">
        <f t="shared" si="255"/>
        <v>42172.686099537037</v>
      </c>
      <c r="T3206" s="12">
        <f t="shared" si="256"/>
        <v>42202.676388888889</v>
      </c>
      <c r="U3206">
        <f t="shared" si="252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t="s">
        <v>8315</v>
      </c>
      <c r="R3207" t="s">
        <v>8357</v>
      </c>
      <c r="S3207" s="12">
        <f t="shared" si="255"/>
        <v>42095.374675925923</v>
      </c>
      <c r="T3207" s="12">
        <f t="shared" si="256"/>
        <v>42125.374675925923</v>
      </c>
      <c r="U3207">
        <f t="shared" si="252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t="s">
        <v>8315</v>
      </c>
      <c r="R3208" t="s">
        <v>8357</v>
      </c>
      <c r="S3208" s="12">
        <f t="shared" si="255"/>
        <v>42236.276053240741</v>
      </c>
      <c r="T3208" s="12">
        <f t="shared" si="256"/>
        <v>42266.276053240741</v>
      </c>
      <c r="U3208">
        <f t="shared" si="252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t="s">
        <v>8315</v>
      </c>
      <c r="R3209" t="s">
        <v>8357</v>
      </c>
      <c r="S3209" s="12">
        <f t="shared" si="255"/>
        <v>42057.277858796297</v>
      </c>
      <c r="T3209" s="12">
        <f t="shared" si="256"/>
        <v>42117.236192129625</v>
      </c>
      <c r="U3209">
        <f t="shared" si="252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t="s">
        <v>8315</v>
      </c>
      <c r="R3210" t="s">
        <v>8316</v>
      </c>
      <c r="S3210" s="12">
        <f t="shared" si="255"/>
        <v>41827.605057870373</v>
      </c>
      <c r="T3210" s="12">
        <f t="shared" si="256"/>
        <v>41848.605057870373</v>
      </c>
      <c r="U3210">
        <f t="shared" si="252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t="s">
        <v>8315</v>
      </c>
      <c r="R3211" t="s">
        <v>8316</v>
      </c>
      <c r="S3211" s="12">
        <f t="shared" si="255"/>
        <v>41778.637245370373</v>
      </c>
      <c r="T3211" s="12">
        <f t="shared" si="256"/>
        <v>41810.958333333336</v>
      </c>
      <c r="U3211">
        <f t="shared" si="252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t="s">
        <v>8315</v>
      </c>
      <c r="R3212" t="s">
        <v>8316</v>
      </c>
      <c r="S3212" s="12">
        <f t="shared" si="255"/>
        <v>41013.936562499999</v>
      </c>
      <c r="T3212" s="12">
        <f t="shared" si="256"/>
        <v>41061.165972222225</v>
      </c>
      <c r="U3212">
        <f t="shared" si="252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t="s">
        <v>8315</v>
      </c>
      <c r="R3213" t="s">
        <v>8316</v>
      </c>
      <c r="S3213" s="12">
        <f t="shared" si="255"/>
        <v>41834.586574074077</v>
      </c>
      <c r="T3213" s="12">
        <f t="shared" si="256"/>
        <v>41866.083333333336</v>
      </c>
      <c r="U3213">
        <f t="shared" si="252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t="s">
        <v>8315</v>
      </c>
      <c r="R3214" t="s">
        <v>8316</v>
      </c>
      <c r="S3214" s="12">
        <f t="shared" si="255"/>
        <v>41829.795729166668</v>
      </c>
      <c r="T3214" s="12">
        <f t="shared" si="256"/>
        <v>41859.795729166668</v>
      </c>
      <c r="U3214">
        <f t="shared" si="252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t="s">
        <v>8315</v>
      </c>
      <c r="R3215" t="s">
        <v>8316</v>
      </c>
      <c r="S3215" s="12">
        <f t="shared" si="255"/>
        <v>42171.763414351852</v>
      </c>
      <c r="T3215" s="12">
        <f t="shared" si="256"/>
        <v>42211.763414351852</v>
      </c>
      <c r="U3215">
        <f t="shared" si="252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t="s">
        <v>8315</v>
      </c>
      <c r="R3216" t="s">
        <v>8316</v>
      </c>
      <c r="S3216" s="12">
        <f t="shared" si="255"/>
        <v>42337.792511574073</v>
      </c>
      <c r="T3216" s="12">
        <f t="shared" si="256"/>
        <v>42374.996527777781</v>
      </c>
      <c r="U3216">
        <f t="shared" si="252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t="s">
        <v>8315</v>
      </c>
      <c r="R3217" t="s">
        <v>8316</v>
      </c>
      <c r="S3217" s="12">
        <f t="shared" si="255"/>
        <v>42219.665173611109</v>
      </c>
      <c r="T3217" s="12">
        <f t="shared" si="256"/>
        <v>42257.165972222225</v>
      </c>
      <c r="U3217">
        <f t="shared" si="252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t="s">
        <v>8315</v>
      </c>
      <c r="R3218" t="s">
        <v>8316</v>
      </c>
      <c r="S3218" s="12">
        <f t="shared" si="255"/>
        <v>42165.462627314817</v>
      </c>
      <c r="T3218" s="12">
        <f t="shared" si="256"/>
        <v>42196.604166666672</v>
      </c>
      <c r="U3218">
        <f t="shared" si="252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t="s">
        <v>8315</v>
      </c>
      <c r="R3219" t="s">
        <v>8316</v>
      </c>
      <c r="S3219" s="12">
        <f t="shared" si="255"/>
        <v>42648.546111111107</v>
      </c>
      <c r="T3219" s="12">
        <f t="shared" si="256"/>
        <v>42678.546111111107</v>
      </c>
      <c r="U3219">
        <f t="shared" si="252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t="s">
        <v>8315</v>
      </c>
      <c r="R3220" t="s">
        <v>8316</v>
      </c>
      <c r="S3220" s="12">
        <f t="shared" si="255"/>
        <v>41971.002152777779</v>
      </c>
      <c r="T3220" s="12">
        <f t="shared" si="256"/>
        <v>42004</v>
      </c>
      <c r="U3220">
        <f t="shared" si="252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t="s">
        <v>8315</v>
      </c>
      <c r="R3221" t="s">
        <v>8316</v>
      </c>
      <c r="S3221" s="12">
        <f t="shared" si="255"/>
        <v>42050.983182870375</v>
      </c>
      <c r="T3221" s="12">
        <f t="shared" si="256"/>
        <v>42085.941516203704</v>
      </c>
      <c r="U3221">
        <f t="shared" si="252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t="s">
        <v>8315</v>
      </c>
      <c r="R3222" t="s">
        <v>8316</v>
      </c>
      <c r="S3222" s="12">
        <f t="shared" si="255"/>
        <v>42772.833379629628</v>
      </c>
      <c r="T3222" s="12">
        <f t="shared" si="256"/>
        <v>42806.875</v>
      </c>
      <c r="U3222">
        <f t="shared" si="252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t="s">
        <v>8315</v>
      </c>
      <c r="R3223" t="s">
        <v>8316</v>
      </c>
      <c r="S3223" s="12">
        <f t="shared" si="255"/>
        <v>42155.696793981479</v>
      </c>
      <c r="T3223" s="12">
        <f t="shared" si="256"/>
        <v>42190.696793981479</v>
      </c>
      <c r="U3223">
        <f t="shared" si="252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t="s">
        <v>8315</v>
      </c>
      <c r="R3224" t="s">
        <v>8316</v>
      </c>
      <c r="S3224" s="12">
        <f t="shared" si="255"/>
        <v>42270.582141203704</v>
      </c>
      <c r="T3224" s="12">
        <f t="shared" si="256"/>
        <v>42301.895138888889</v>
      </c>
      <c r="U3224">
        <f t="shared" si="252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t="s">
        <v>8315</v>
      </c>
      <c r="R3225" t="s">
        <v>8316</v>
      </c>
      <c r="S3225" s="12">
        <f t="shared" si="255"/>
        <v>42206.835370370376</v>
      </c>
      <c r="T3225" s="12">
        <f t="shared" si="256"/>
        <v>42236.835370370376</v>
      </c>
      <c r="U3225">
        <f t="shared" si="252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t="s">
        <v>8315</v>
      </c>
      <c r="R3226" t="s">
        <v>8316</v>
      </c>
      <c r="S3226" s="12">
        <f t="shared" si="255"/>
        <v>42697.850844907407</v>
      </c>
      <c r="T3226" s="12">
        <f t="shared" si="256"/>
        <v>42745.208333333328</v>
      </c>
      <c r="U3226">
        <f t="shared" si="252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t="s">
        <v>8315</v>
      </c>
      <c r="R3227" t="s">
        <v>8316</v>
      </c>
      <c r="S3227" s="12">
        <f t="shared" si="255"/>
        <v>42503.559467592597</v>
      </c>
      <c r="T3227" s="12">
        <f t="shared" si="256"/>
        <v>42524.875</v>
      </c>
      <c r="U3227">
        <f t="shared" si="252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t="s">
        <v>8315</v>
      </c>
      <c r="R3228" t="s">
        <v>8316</v>
      </c>
      <c r="S3228" s="12">
        <f t="shared" si="255"/>
        <v>42277.583472222221</v>
      </c>
      <c r="T3228" s="12">
        <f t="shared" si="256"/>
        <v>42307.583472222221</v>
      </c>
      <c r="U3228">
        <f t="shared" si="252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t="s">
        <v>8315</v>
      </c>
      <c r="R3229" t="s">
        <v>8316</v>
      </c>
      <c r="S3229" s="12">
        <f t="shared" si="255"/>
        <v>42722.882361111115</v>
      </c>
      <c r="T3229" s="12">
        <f t="shared" si="256"/>
        <v>42752.882361111115</v>
      </c>
      <c r="U3229">
        <f t="shared" si="252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t="s">
        <v>8315</v>
      </c>
      <c r="R3230" t="s">
        <v>8316</v>
      </c>
      <c r="S3230" s="12">
        <f t="shared" si="255"/>
        <v>42323.70930555556</v>
      </c>
      <c r="T3230" s="12">
        <f t="shared" si="256"/>
        <v>42355.207638888889</v>
      </c>
      <c r="U3230">
        <f t="shared" si="252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t="s">
        <v>8315</v>
      </c>
      <c r="R3231" t="s">
        <v>8316</v>
      </c>
      <c r="S3231" s="12">
        <f t="shared" si="255"/>
        <v>41933.291643518518</v>
      </c>
      <c r="T3231" s="12">
        <f t="shared" si="256"/>
        <v>41963.333310185189</v>
      </c>
      <c r="U3231">
        <f t="shared" si="252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t="s">
        <v>8315</v>
      </c>
      <c r="R3232" t="s">
        <v>8316</v>
      </c>
      <c r="S3232" s="12">
        <f t="shared" si="255"/>
        <v>41898.168125000004</v>
      </c>
      <c r="T3232" s="12">
        <f t="shared" si="256"/>
        <v>41913.165972222225</v>
      </c>
      <c r="U3232">
        <f t="shared" si="252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t="s">
        <v>8315</v>
      </c>
      <c r="R3233" t="s">
        <v>8316</v>
      </c>
      <c r="S3233" s="12">
        <f t="shared" si="255"/>
        <v>42446.943831018521</v>
      </c>
      <c r="T3233" s="12">
        <f t="shared" si="256"/>
        <v>42476.943831018521</v>
      </c>
      <c r="U3233">
        <f t="shared" si="252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t="s">
        <v>8315</v>
      </c>
      <c r="R3234" t="s">
        <v>8316</v>
      </c>
      <c r="S3234" s="12">
        <f t="shared" si="255"/>
        <v>42463.81385416667</v>
      </c>
      <c r="T3234" s="12">
        <f t="shared" si="256"/>
        <v>42494.165972222225</v>
      </c>
      <c r="U3234">
        <f t="shared" si="252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t="s">
        <v>8315</v>
      </c>
      <c r="R3235" t="s">
        <v>8316</v>
      </c>
      <c r="S3235" s="12">
        <f t="shared" si="255"/>
        <v>42766.805034722223</v>
      </c>
      <c r="T3235" s="12">
        <f t="shared" si="256"/>
        <v>42796.805034722223</v>
      </c>
      <c r="U3235">
        <f t="shared" si="252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t="s">
        <v>8315</v>
      </c>
      <c r="R3236" t="s">
        <v>8316</v>
      </c>
      <c r="S3236" s="12">
        <f t="shared" si="255"/>
        <v>42734.789444444439</v>
      </c>
      <c r="T3236" s="12">
        <f t="shared" si="256"/>
        <v>42767.979861111111</v>
      </c>
      <c r="U3236">
        <f t="shared" si="252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t="s">
        <v>8315</v>
      </c>
      <c r="R3237" t="s">
        <v>8316</v>
      </c>
      <c r="S3237" s="12">
        <f t="shared" si="255"/>
        <v>42522.347812499997</v>
      </c>
      <c r="T3237" s="12">
        <f t="shared" si="256"/>
        <v>42552.347812499997</v>
      </c>
      <c r="U3237">
        <f t="shared" si="252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t="s">
        <v>8315</v>
      </c>
      <c r="R3238" t="s">
        <v>8316</v>
      </c>
      <c r="S3238" s="12">
        <f t="shared" si="255"/>
        <v>42702.917048611111</v>
      </c>
      <c r="T3238" s="12">
        <f t="shared" si="256"/>
        <v>42732.917048611111</v>
      </c>
      <c r="U3238">
        <f t="shared" si="252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t="s">
        <v>8315</v>
      </c>
      <c r="R3239" t="s">
        <v>8316</v>
      </c>
      <c r="S3239" s="12">
        <f t="shared" si="255"/>
        <v>42252.474351851852</v>
      </c>
      <c r="T3239" s="12">
        <f t="shared" si="256"/>
        <v>42276.165972222225</v>
      </c>
      <c r="U3239">
        <f t="shared" si="252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t="s">
        <v>8315</v>
      </c>
      <c r="R3240" t="s">
        <v>8316</v>
      </c>
      <c r="S3240" s="12">
        <f t="shared" si="255"/>
        <v>42156.510393518518</v>
      </c>
      <c r="T3240" s="12">
        <f t="shared" si="256"/>
        <v>42186.510393518518</v>
      </c>
      <c r="U3240">
        <f t="shared" si="252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t="s">
        <v>8315</v>
      </c>
      <c r="R3241" t="s">
        <v>8316</v>
      </c>
      <c r="S3241" s="12">
        <f t="shared" si="255"/>
        <v>42278.089039351849</v>
      </c>
      <c r="T3241" s="12">
        <f t="shared" si="256"/>
        <v>42302.999305555553</v>
      </c>
      <c r="U3241">
        <f t="shared" si="252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t="s">
        <v>8315</v>
      </c>
      <c r="R3242" t="s">
        <v>8316</v>
      </c>
      <c r="S3242" s="12">
        <f t="shared" si="255"/>
        <v>42754.693842592591</v>
      </c>
      <c r="T3242" s="12">
        <f t="shared" si="256"/>
        <v>42782.958333333328</v>
      </c>
      <c r="U3242">
        <f t="shared" si="252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t="s">
        <v>8315</v>
      </c>
      <c r="R3243" t="s">
        <v>8316</v>
      </c>
      <c r="S3243" s="12">
        <f t="shared" si="255"/>
        <v>41893.324884259258</v>
      </c>
      <c r="T3243" s="12">
        <f t="shared" si="256"/>
        <v>41926.290972222225</v>
      </c>
      <c r="U3243">
        <f t="shared" si="252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t="s">
        <v>8315</v>
      </c>
      <c r="R3244" t="s">
        <v>8316</v>
      </c>
      <c r="S3244" s="12">
        <f t="shared" si="255"/>
        <v>41871.755694444444</v>
      </c>
      <c r="T3244" s="12">
        <f t="shared" si="256"/>
        <v>41901.755694444444</v>
      </c>
      <c r="U3244">
        <f t="shared" si="252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t="s">
        <v>8315</v>
      </c>
      <c r="R3245" t="s">
        <v>8316</v>
      </c>
      <c r="S3245" s="12">
        <f t="shared" si="255"/>
        <v>42262.096782407403</v>
      </c>
      <c r="T3245" s="12">
        <f t="shared" si="256"/>
        <v>42286</v>
      </c>
      <c r="U3245">
        <f t="shared" si="252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t="s">
        <v>8315</v>
      </c>
      <c r="R3246" t="s">
        <v>8316</v>
      </c>
      <c r="S3246" s="12">
        <f t="shared" si="255"/>
        <v>42675.694236111114</v>
      </c>
      <c r="T3246" s="12">
        <f t="shared" si="256"/>
        <v>42705.735902777778</v>
      </c>
      <c r="U3246">
        <f t="shared" si="252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t="s">
        <v>8315</v>
      </c>
      <c r="R3247" t="s">
        <v>8316</v>
      </c>
      <c r="S3247" s="12">
        <f t="shared" si="255"/>
        <v>42135.60020833333</v>
      </c>
      <c r="T3247" s="12">
        <f t="shared" si="256"/>
        <v>42167.083333333328</v>
      </c>
      <c r="U3247">
        <f t="shared" si="252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t="s">
        <v>8315</v>
      </c>
      <c r="R3248" t="s">
        <v>8316</v>
      </c>
      <c r="S3248" s="12">
        <f t="shared" si="255"/>
        <v>42230.472222222219</v>
      </c>
      <c r="T3248" s="12">
        <f t="shared" si="256"/>
        <v>42259.165972222225</v>
      </c>
      <c r="U3248">
        <f t="shared" si="252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t="s">
        <v>8315</v>
      </c>
      <c r="R3249" t="s">
        <v>8316</v>
      </c>
      <c r="S3249" s="12">
        <f t="shared" si="255"/>
        <v>42167.434166666666</v>
      </c>
      <c r="T3249" s="12">
        <f t="shared" si="256"/>
        <v>42197.434166666666</v>
      </c>
      <c r="U3249">
        <f t="shared" si="252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t="s">
        <v>8315</v>
      </c>
      <c r="R3250" t="s">
        <v>8316</v>
      </c>
      <c r="S3250" s="12">
        <f t="shared" si="255"/>
        <v>42068.888391203705</v>
      </c>
      <c r="T3250" s="12">
        <f t="shared" si="256"/>
        <v>42098.846724537041</v>
      </c>
      <c r="U3250">
        <f t="shared" si="252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t="s">
        <v>8315</v>
      </c>
      <c r="R3251" t="s">
        <v>8316</v>
      </c>
      <c r="S3251" s="12">
        <f t="shared" si="255"/>
        <v>42145.746689814812</v>
      </c>
      <c r="T3251" s="12">
        <f t="shared" si="256"/>
        <v>42175.746689814812</v>
      </c>
      <c r="U3251">
        <f t="shared" si="252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t="s">
        <v>8315</v>
      </c>
      <c r="R3252" t="s">
        <v>8316</v>
      </c>
      <c r="S3252" s="12">
        <f t="shared" si="255"/>
        <v>41918.742175925923</v>
      </c>
      <c r="T3252" s="12">
        <f t="shared" si="256"/>
        <v>41948.783842592595</v>
      </c>
      <c r="U3252">
        <f t="shared" si="252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t="s">
        <v>8315</v>
      </c>
      <c r="R3253" t="s">
        <v>8316</v>
      </c>
      <c r="S3253" s="12">
        <f t="shared" si="255"/>
        <v>42146.731087962966</v>
      </c>
      <c r="T3253" s="12">
        <f t="shared" si="256"/>
        <v>42176.731087962966</v>
      </c>
      <c r="U3253">
        <f t="shared" si="252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t="s">
        <v>8315</v>
      </c>
      <c r="R3254" t="s">
        <v>8316</v>
      </c>
      <c r="S3254" s="12">
        <f t="shared" si="255"/>
        <v>42590.472685185188</v>
      </c>
      <c r="T3254" s="12">
        <f t="shared" si="256"/>
        <v>42620.472685185188</v>
      </c>
      <c r="U3254">
        <f t="shared" si="252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t="s">
        <v>8315</v>
      </c>
      <c r="R3255" t="s">
        <v>8316</v>
      </c>
      <c r="S3255" s="12">
        <f t="shared" si="255"/>
        <v>42602.576712962968</v>
      </c>
      <c r="T3255" s="12">
        <f t="shared" si="256"/>
        <v>42621.15625</v>
      </c>
      <c r="U3255">
        <f t="shared" ref="U3255:U3318" si="257"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t="s">
        <v>8315</v>
      </c>
      <c r="R3256" t="s">
        <v>8316</v>
      </c>
      <c r="S3256" s="12">
        <f t="shared" si="255"/>
        <v>42059.085752314815</v>
      </c>
      <c r="T3256" s="12">
        <f t="shared" si="256"/>
        <v>42089.044085648144</v>
      </c>
      <c r="U3256">
        <f t="shared" si="257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t="s">
        <v>8315</v>
      </c>
      <c r="R3257" t="s">
        <v>8316</v>
      </c>
      <c r="S3257" s="12">
        <f t="shared" si="255"/>
        <v>41889.768229166664</v>
      </c>
      <c r="T3257" s="12">
        <f t="shared" si="256"/>
        <v>41919.768229166664</v>
      </c>
      <c r="U3257">
        <f t="shared" si="257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t="s">
        <v>8315</v>
      </c>
      <c r="R3258" t="s">
        <v>8316</v>
      </c>
      <c r="S3258" s="12">
        <f t="shared" si="255"/>
        <v>42144.573807870373</v>
      </c>
      <c r="T3258" s="12">
        <f t="shared" si="256"/>
        <v>42166.165972222225</v>
      </c>
      <c r="U3258">
        <f t="shared" si="257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t="s">
        <v>8315</v>
      </c>
      <c r="R3259" t="s">
        <v>8316</v>
      </c>
      <c r="S3259" s="12">
        <f t="shared" si="255"/>
        <v>42758.559629629628</v>
      </c>
      <c r="T3259" s="12">
        <f t="shared" si="256"/>
        <v>42788.559629629628</v>
      </c>
      <c r="U3259">
        <f t="shared" si="257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t="s">
        <v>8315</v>
      </c>
      <c r="R3260" t="s">
        <v>8316</v>
      </c>
      <c r="S3260" s="12">
        <f t="shared" si="255"/>
        <v>41982.887280092589</v>
      </c>
      <c r="T3260" s="12">
        <f t="shared" si="256"/>
        <v>42012.887280092589</v>
      </c>
      <c r="U3260">
        <f t="shared" si="257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t="s">
        <v>8315</v>
      </c>
      <c r="R3261" t="s">
        <v>8316</v>
      </c>
      <c r="S3261" s="12">
        <f t="shared" si="255"/>
        <v>42614.760937500003</v>
      </c>
      <c r="T3261" s="12">
        <f t="shared" si="256"/>
        <v>42644.165972222225</v>
      </c>
      <c r="U3261">
        <f t="shared" si="257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t="s">
        <v>8315</v>
      </c>
      <c r="R3262" t="s">
        <v>8316</v>
      </c>
      <c r="S3262" s="12">
        <f t="shared" si="255"/>
        <v>42303.672662037032</v>
      </c>
      <c r="T3262" s="12">
        <f t="shared" si="256"/>
        <v>42338.714328703703</v>
      </c>
      <c r="U3262">
        <f t="shared" si="257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t="s">
        <v>8315</v>
      </c>
      <c r="R3263" t="s">
        <v>8316</v>
      </c>
      <c r="S3263" s="12">
        <f t="shared" si="255"/>
        <v>42171.725416666668</v>
      </c>
      <c r="T3263" s="12">
        <f t="shared" si="256"/>
        <v>42201.725416666668</v>
      </c>
      <c r="U3263">
        <f t="shared" si="257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t="s">
        <v>8315</v>
      </c>
      <c r="R3264" t="s">
        <v>8316</v>
      </c>
      <c r="S3264" s="12">
        <f t="shared" si="255"/>
        <v>41964.315532407403</v>
      </c>
      <c r="T3264" s="12">
        <f t="shared" si="256"/>
        <v>41995.166666666672</v>
      </c>
      <c r="U3264">
        <f t="shared" si="257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t="s">
        <v>8315</v>
      </c>
      <c r="R3265" t="s">
        <v>8316</v>
      </c>
      <c r="S3265" s="12">
        <f t="shared" si="255"/>
        <v>42284.516064814816</v>
      </c>
      <c r="T3265" s="12">
        <f t="shared" si="256"/>
        <v>42307.875</v>
      </c>
      <c r="U3265">
        <f t="shared" si="257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t="s">
        <v>8315</v>
      </c>
      <c r="R3266" t="s">
        <v>8316</v>
      </c>
      <c r="S3266" s="12">
        <f t="shared" si="255"/>
        <v>42016.800208333334</v>
      </c>
      <c r="T3266" s="12">
        <f t="shared" si="256"/>
        <v>42032.916666666672</v>
      </c>
      <c r="U3266">
        <f t="shared" si="257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8">ROUND(E3267/D3267*100,0)</f>
        <v>164</v>
      </c>
      <c r="P3267">
        <f t="shared" ref="P3267:P3330" si="259">IFERROR(ROUND(E3267/L3267,2),0)</f>
        <v>70.290000000000006</v>
      </c>
      <c r="Q3267" t="s">
        <v>8315</v>
      </c>
      <c r="R3267" t="s">
        <v>8316</v>
      </c>
      <c r="S3267" s="12">
        <f t="shared" ref="S3267:S3330" si="260">(((J3267/60)/60)/24)+DATE(1970,1,1)</f>
        <v>42311.711979166663</v>
      </c>
      <c r="T3267" s="12">
        <f t="shared" ref="T3267:T3330" si="261">(((I3267/60)/60)/24)+DATE(1970,1,1)</f>
        <v>42341.708333333328</v>
      </c>
      <c r="U3267">
        <f t="shared" si="257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9"/>
        <v>48.33</v>
      </c>
      <c r="Q3268" t="s">
        <v>8315</v>
      </c>
      <c r="R3268" t="s">
        <v>8316</v>
      </c>
      <c r="S3268" s="12">
        <f t="shared" si="260"/>
        <v>42136.536134259266</v>
      </c>
      <c r="T3268" s="12">
        <f t="shared" si="261"/>
        <v>42167.875</v>
      </c>
      <c r="U3268">
        <f t="shared" si="25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9"/>
        <v>53.18</v>
      </c>
      <c r="Q3269" t="s">
        <v>8315</v>
      </c>
      <c r="R3269" t="s">
        <v>8316</v>
      </c>
      <c r="S3269" s="12">
        <f t="shared" si="260"/>
        <v>42172.757638888885</v>
      </c>
      <c r="T3269" s="12">
        <f t="shared" si="261"/>
        <v>42202.757638888885</v>
      </c>
      <c r="U3269">
        <f t="shared" si="25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9"/>
        <v>60.95</v>
      </c>
      <c r="Q3270" t="s">
        <v>8315</v>
      </c>
      <c r="R3270" t="s">
        <v>8316</v>
      </c>
      <c r="S3270" s="12">
        <f t="shared" si="260"/>
        <v>42590.90425925926</v>
      </c>
      <c r="T3270" s="12">
        <f t="shared" si="261"/>
        <v>42606.90425925926</v>
      </c>
      <c r="U3270">
        <f t="shared" si="25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9"/>
        <v>116</v>
      </c>
      <c r="Q3271" t="s">
        <v>8315</v>
      </c>
      <c r="R3271" t="s">
        <v>8316</v>
      </c>
      <c r="S3271" s="12">
        <f t="shared" si="260"/>
        <v>42137.395798611105</v>
      </c>
      <c r="T3271" s="12">
        <f t="shared" si="261"/>
        <v>42171.458333333328</v>
      </c>
      <c r="U3271">
        <f t="shared" si="25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9"/>
        <v>61</v>
      </c>
      <c r="Q3272" t="s">
        <v>8315</v>
      </c>
      <c r="R3272" t="s">
        <v>8316</v>
      </c>
      <c r="S3272" s="12">
        <f t="shared" si="260"/>
        <v>42167.533159722225</v>
      </c>
      <c r="T3272" s="12">
        <f t="shared" si="261"/>
        <v>42197.533159722225</v>
      </c>
      <c r="U3272">
        <f t="shared" si="25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9"/>
        <v>38.24</v>
      </c>
      <c r="Q3273" t="s">
        <v>8315</v>
      </c>
      <c r="R3273" t="s">
        <v>8316</v>
      </c>
      <c r="S3273" s="12">
        <f t="shared" si="260"/>
        <v>41915.437210648146</v>
      </c>
      <c r="T3273" s="12">
        <f t="shared" si="261"/>
        <v>41945.478877314818</v>
      </c>
      <c r="U3273">
        <f t="shared" si="25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59"/>
        <v>106.5</v>
      </c>
      <c r="Q3274" t="s">
        <v>8315</v>
      </c>
      <c r="R3274" t="s">
        <v>8316</v>
      </c>
      <c r="S3274" s="12">
        <f t="shared" si="260"/>
        <v>42284.500104166669</v>
      </c>
      <c r="T3274" s="12">
        <f t="shared" si="261"/>
        <v>42314.541770833333</v>
      </c>
      <c r="U3274">
        <f t="shared" si="25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59"/>
        <v>204.57</v>
      </c>
      <c r="Q3275" t="s">
        <v>8315</v>
      </c>
      <c r="R3275" t="s">
        <v>8316</v>
      </c>
      <c r="S3275" s="12">
        <f t="shared" si="260"/>
        <v>42611.801412037035</v>
      </c>
      <c r="T3275" s="12">
        <f t="shared" si="261"/>
        <v>42627.791666666672</v>
      </c>
      <c r="U3275">
        <f t="shared" si="25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59"/>
        <v>54.91</v>
      </c>
      <c r="Q3276" t="s">
        <v>8315</v>
      </c>
      <c r="R3276" t="s">
        <v>8316</v>
      </c>
      <c r="S3276" s="12">
        <f t="shared" si="260"/>
        <v>42400.704537037032</v>
      </c>
      <c r="T3276" s="12">
        <f t="shared" si="261"/>
        <v>42444.875</v>
      </c>
      <c r="U3276">
        <f t="shared" si="25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59"/>
        <v>150.41999999999999</v>
      </c>
      <c r="Q3277" t="s">
        <v>8315</v>
      </c>
      <c r="R3277" t="s">
        <v>8316</v>
      </c>
      <c r="S3277" s="12">
        <f t="shared" si="260"/>
        <v>42017.88045138889</v>
      </c>
      <c r="T3277" s="12">
        <f t="shared" si="261"/>
        <v>42044.1875</v>
      </c>
      <c r="U3277">
        <f t="shared" si="25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59"/>
        <v>52.58</v>
      </c>
      <c r="Q3278" t="s">
        <v>8315</v>
      </c>
      <c r="R3278" t="s">
        <v>8316</v>
      </c>
      <c r="S3278" s="12">
        <f t="shared" si="260"/>
        <v>42426.949988425928</v>
      </c>
      <c r="T3278" s="12">
        <f t="shared" si="261"/>
        <v>42461.165972222225</v>
      </c>
      <c r="U3278">
        <f t="shared" si="25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59"/>
        <v>54.3</v>
      </c>
      <c r="Q3279" t="s">
        <v>8315</v>
      </c>
      <c r="R3279" t="s">
        <v>8316</v>
      </c>
      <c r="S3279" s="12">
        <f t="shared" si="260"/>
        <v>41931.682939814818</v>
      </c>
      <c r="T3279" s="12">
        <f t="shared" si="261"/>
        <v>41961.724606481483</v>
      </c>
      <c r="U3279">
        <f t="shared" si="25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9"/>
        <v>76.03</v>
      </c>
      <c r="Q3280" t="s">
        <v>8315</v>
      </c>
      <c r="R3280" t="s">
        <v>8316</v>
      </c>
      <c r="S3280" s="12">
        <f t="shared" si="260"/>
        <v>42124.848414351851</v>
      </c>
      <c r="T3280" s="12">
        <f t="shared" si="261"/>
        <v>42154.848414351851</v>
      </c>
      <c r="U3280">
        <f t="shared" si="25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59"/>
        <v>105.21</v>
      </c>
      <c r="Q3281" t="s">
        <v>8315</v>
      </c>
      <c r="R3281" t="s">
        <v>8316</v>
      </c>
      <c r="S3281" s="12">
        <f t="shared" si="260"/>
        <v>42431.102534722217</v>
      </c>
      <c r="T3281" s="12">
        <f t="shared" si="261"/>
        <v>42461.06086805556</v>
      </c>
      <c r="U3281">
        <f t="shared" si="25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59"/>
        <v>68.67</v>
      </c>
      <c r="Q3282" t="s">
        <v>8315</v>
      </c>
      <c r="R3282" t="s">
        <v>8316</v>
      </c>
      <c r="S3282" s="12">
        <f t="shared" si="260"/>
        <v>42121.756921296299</v>
      </c>
      <c r="T3282" s="12">
        <f t="shared" si="261"/>
        <v>42156.208333333328</v>
      </c>
      <c r="U3282">
        <f t="shared" si="25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59"/>
        <v>129.36000000000001</v>
      </c>
      <c r="Q3283" t="s">
        <v>8315</v>
      </c>
      <c r="R3283" t="s">
        <v>8316</v>
      </c>
      <c r="S3283" s="12">
        <f t="shared" si="260"/>
        <v>42219.019733796296</v>
      </c>
      <c r="T3283" s="12">
        <f t="shared" si="261"/>
        <v>42249.019733796296</v>
      </c>
      <c r="U3283">
        <f t="shared" si="25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59"/>
        <v>134.26</v>
      </c>
      <c r="Q3284" t="s">
        <v>8315</v>
      </c>
      <c r="R3284" t="s">
        <v>8316</v>
      </c>
      <c r="S3284" s="12">
        <f t="shared" si="260"/>
        <v>42445.19430555556</v>
      </c>
      <c r="T3284" s="12">
        <f t="shared" si="261"/>
        <v>42489.19430555556</v>
      </c>
      <c r="U3284">
        <f t="shared" si="25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59"/>
        <v>17.829999999999998</v>
      </c>
      <c r="Q3285" t="s">
        <v>8315</v>
      </c>
      <c r="R3285" t="s">
        <v>8316</v>
      </c>
      <c r="S3285" s="12">
        <f t="shared" si="260"/>
        <v>42379.74418981481</v>
      </c>
      <c r="T3285" s="12">
        <f t="shared" si="261"/>
        <v>42410.875</v>
      </c>
      <c r="U3285">
        <f t="shared" si="25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59"/>
        <v>203.2</v>
      </c>
      <c r="Q3286" t="s">
        <v>8315</v>
      </c>
      <c r="R3286" t="s">
        <v>8316</v>
      </c>
      <c r="S3286" s="12">
        <f t="shared" si="260"/>
        <v>42380.884872685187</v>
      </c>
      <c r="T3286" s="12">
        <f t="shared" si="261"/>
        <v>42398.249305555553</v>
      </c>
      <c r="U3286">
        <f t="shared" si="25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59"/>
        <v>69.19</v>
      </c>
      <c r="Q3287" t="s">
        <v>8315</v>
      </c>
      <c r="R3287" t="s">
        <v>8316</v>
      </c>
      <c r="S3287" s="12">
        <f t="shared" si="260"/>
        <v>42762.942430555559</v>
      </c>
      <c r="T3287" s="12">
        <f t="shared" si="261"/>
        <v>42794.208333333328</v>
      </c>
      <c r="U3287">
        <f t="shared" si="25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59"/>
        <v>125.12</v>
      </c>
      <c r="Q3288" t="s">
        <v>8315</v>
      </c>
      <c r="R3288" t="s">
        <v>8316</v>
      </c>
      <c r="S3288" s="12">
        <f t="shared" si="260"/>
        <v>42567.840069444443</v>
      </c>
      <c r="T3288" s="12">
        <f t="shared" si="261"/>
        <v>42597.840069444443</v>
      </c>
      <c r="U3288">
        <f t="shared" si="25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59"/>
        <v>73.53</v>
      </c>
      <c r="Q3289" t="s">
        <v>8315</v>
      </c>
      <c r="R3289" t="s">
        <v>8316</v>
      </c>
      <c r="S3289" s="12">
        <f t="shared" si="260"/>
        <v>42311.750324074077</v>
      </c>
      <c r="T3289" s="12">
        <f t="shared" si="261"/>
        <v>42336.750324074077</v>
      </c>
      <c r="U3289">
        <f t="shared" si="25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59"/>
        <v>48.44</v>
      </c>
      <c r="Q3290" t="s">
        <v>8315</v>
      </c>
      <c r="R3290" t="s">
        <v>8316</v>
      </c>
      <c r="S3290" s="12">
        <f t="shared" si="260"/>
        <v>42505.774479166663</v>
      </c>
      <c r="T3290" s="12">
        <f t="shared" si="261"/>
        <v>42541.958333333328</v>
      </c>
      <c r="U3290">
        <f t="shared" si="25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59"/>
        <v>26.61</v>
      </c>
      <c r="Q3291" t="s">
        <v>8315</v>
      </c>
      <c r="R3291" t="s">
        <v>8316</v>
      </c>
      <c r="S3291" s="12">
        <f t="shared" si="260"/>
        <v>42758.368078703701</v>
      </c>
      <c r="T3291" s="12">
        <f t="shared" si="261"/>
        <v>42786.368078703701</v>
      </c>
      <c r="U3291">
        <f t="shared" si="25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59"/>
        <v>33.67</v>
      </c>
      <c r="Q3292" t="s">
        <v>8315</v>
      </c>
      <c r="R3292" t="s">
        <v>8316</v>
      </c>
      <c r="S3292" s="12">
        <f t="shared" si="260"/>
        <v>42775.51494212963</v>
      </c>
      <c r="T3292" s="12">
        <f t="shared" si="261"/>
        <v>42805.51494212963</v>
      </c>
      <c r="U3292">
        <f t="shared" si="25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59"/>
        <v>40.71</v>
      </c>
      <c r="Q3293" t="s">
        <v>8315</v>
      </c>
      <c r="R3293" t="s">
        <v>8316</v>
      </c>
      <c r="S3293" s="12">
        <f t="shared" si="260"/>
        <v>42232.702546296292</v>
      </c>
      <c r="T3293" s="12">
        <f t="shared" si="261"/>
        <v>42264.165972222225</v>
      </c>
      <c r="U3293">
        <f t="shared" si="25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59"/>
        <v>19.27</v>
      </c>
      <c r="Q3294" t="s">
        <v>8315</v>
      </c>
      <c r="R3294" t="s">
        <v>8316</v>
      </c>
      <c r="S3294" s="12">
        <f t="shared" si="260"/>
        <v>42282.770231481481</v>
      </c>
      <c r="T3294" s="12">
        <f t="shared" si="261"/>
        <v>42342.811898148153</v>
      </c>
      <c r="U3294">
        <f t="shared" si="25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59"/>
        <v>84.29</v>
      </c>
      <c r="Q3295" t="s">
        <v>8315</v>
      </c>
      <c r="R3295" t="s">
        <v>8316</v>
      </c>
      <c r="S3295" s="12">
        <f t="shared" si="260"/>
        <v>42768.425370370373</v>
      </c>
      <c r="T3295" s="12">
        <f t="shared" si="261"/>
        <v>42798.425370370373</v>
      </c>
      <c r="U3295">
        <f t="shared" si="25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59"/>
        <v>29.58</v>
      </c>
      <c r="Q3296" t="s">
        <v>8315</v>
      </c>
      <c r="R3296" t="s">
        <v>8316</v>
      </c>
      <c r="S3296" s="12">
        <f t="shared" si="260"/>
        <v>42141.541134259256</v>
      </c>
      <c r="T3296" s="12">
        <f t="shared" si="261"/>
        <v>42171.541134259256</v>
      </c>
      <c r="U3296">
        <f t="shared" si="25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59"/>
        <v>26.67</v>
      </c>
      <c r="Q3297" t="s">
        <v>8315</v>
      </c>
      <c r="R3297" t="s">
        <v>8316</v>
      </c>
      <c r="S3297" s="12">
        <f t="shared" si="260"/>
        <v>42609.442465277782</v>
      </c>
      <c r="T3297" s="12">
        <f t="shared" si="261"/>
        <v>42639.442465277782</v>
      </c>
      <c r="U3297">
        <f t="shared" si="25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59"/>
        <v>45.98</v>
      </c>
      <c r="Q3298" t="s">
        <v>8315</v>
      </c>
      <c r="R3298" t="s">
        <v>8316</v>
      </c>
      <c r="S3298" s="12">
        <f t="shared" si="260"/>
        <v>42309.756620370375</v>
      </c>
      <c r="T3298" s="12">
        <f t="shared" si="261"/>
        <v>42330.916666666672</v>
      </c>
      <c r="U3298">
        <f t="shared" si="25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59"/>
        <v>125.09</v>
      </c>
      <c r="Q3299" t="s">
        <v>8315</v>
      </c>
      <c r="R3299" t="s">
        <v>8316</v>
      </c>
      <c r="S3299" s="12">
        <f t="shared" si="260"/>
        <v>42193.771481481483</v>
      </c>
      <c r="T3299" s="12">
        <f t="shared" si="261"/>
        <v>42212.957638888889</v>
      </c>
      <c r="U3299">
        <f t="shared" si="25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59"/>
        <v>141.29</v>
      </c>
      <c r="Q3300" t="s">
        <v>8315</v>
      </c>
      <c r="R3300" t="s">
        <v>8316</v>
      </c>
      <c r="S3300" s="12">
        <f t="shared" si="260"/>
        <v>42239.957962962959</v>
      </c>
      <c r="T3300" s="12">
        <f t="shared" si="261"/>
        <v>42260</v>
      </c>
      <c r="U3300">
        <f t="shared" si="25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59"/>
        <v>55.33</v>
      </c>
      <c r="Q3301" t="s">
        <v>8315</v>
      </c>
      <c r="R3301" t="s">
        <v>8316</v>
      </c>
      <c r="S3301" s="12">
        <f t="shared" si="260"/>
        <v>42261.917395833334</v>
      </c>
      <c r="T3301" s="12">
        <f t="shared" si="261"/>
        <v>42291.917395833334</v>
      </c>
      <c r="U3301">
        <f t="shared" si="25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59"/>
        <v>46.42</v>
      </c>
      <c r="Q3302" t="s">
        <v>8315</v>
      </c>
      <c r="R3302" t="s">
        <v>8316</v>
      </c>
      <c r="S3302" s="12">
        <f t="shared" si="260"/>
        <v>42102.743773148148</v>
      </c>
      <c r="T3302" s="12">
        <f t="shared" si="261"/>
        <v>42123.743773148148</v>
      </c>
      <c r="U3302">
        <f t="shared" si="25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59"/>
        <v>57.2</v>
      </c>
      <c r="Q3303" t="s">
        <v>8315</v>
      </c>
      <c r="R3303" t="s">
        <v>8316</v>
      </c>
      <c r="S3303" s="12">
        <f t="shared" si="260"/>
        <v>42538.73583333334</v>
      </c>
      <c r="T3303" s="12">
        <f t="shared" si="261"/>
        <v>42583.290972222225</v>
      </c>
      <c r="U3303">
        <f t="shared" si="25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59"/>
        <v>173.7</v>
      </c>
      <c r="Q3304" t="s">
        <v>8315</v>
      </c>
      <c r="R3304" t="s">
        <v>8316</v>
      </c>
      <c r="S3304" s="12">
        <f t="shared" si="260"/>
        <v>42681.35157407407</v>
      </c>
      <c r="T3304" s="12">
        <f t="shared" si="261"/>
        <v>42711.35157407407</v>
      </c>
      <c r="U3304">
        <f t="shared" si="25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59"/>
        <v>59.6</v>
      </c>
      <c r="Q3305" t="s">
        <v>8315</v>
      </c>
      <c r="R3305" t="s">
        <v>8316</v>
      </c>
      <c r="S3305" s="12">
        <f t="shared" si="260"/>
        <v>42056.65143518518</v>
      </c>
      <c r="T3305" s="12">
        <f t="shared" si="261"/>
        <v>42091.609768518523</v>
      </c>
      <c r="U3305">
        <f t="shared" si="25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59"/>
        <v>89.59</v>
      </c>
      <c r="Q3306" t="s">
        <v>8315</v>
      </c>
      <c r="R3306" t="s">
        <v>8316</v>
      </c>
      <c r="S3306" s="12">
        <f t="shared" si="260"/>
        <v>42696.624444444446</v>
      </c>
      <c r="T3306" s="12">
        <f t="shared" si="261"/>
        <v>42726.624444444446</v>
      </c>
      <c r="U3306">
        <f t="shared" si="25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59"/>
        <v>204.05</v>
      </c>
      <c r="Q3307" t="s">
        <v>8315</v>
      </c>
      <c r="R3307" t="s">
        <v>8316</v>
      </c>
      <c r="S3307" s="12">
        <f t="shared" si="260"/>
        <v>42186.855879629627</v>
      </c>
      <c r="T3307" s="12">
        <f t="shared" si="261"/>
        <v>42216.855879629627</v>
      </c>
      <c r="U3307">
        <f t="shared" si="25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59"/>
        <v>48.7</v>
      </c>
      <c r="Q3308" t="s">
        <v>8315</v>
      </c>
      <c r="R3308" t="s">
        <v>8316</v>
      </c>
      <c r="S3308" s="12">
        <f t="shared" si="260"/>
        <v>42493.219236111108</v>
      </c>
      <c r="T3308" s="12">
        <f t="shared" si="261"/>
        <v>42531.125</v>
      </c>
      <c r="U3308">
        <f t="shared" si="25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59"/>
        <v>53.34</v>
      </c>
      <c r="Q3309" t="s">
        <v>8315</v>
      </c>
      <c r="R3309" t="s">
        <v>8316</v>
      </c>
      <c r="S3309" s="12">
        <f t="shared" si="260"/>
        <v>42475.057164351849</v>
      </c>
      <c r="T3309" s="12">
        <f t="shared" si="261"/>
        <v>42505.057164351849</v>
      </c>
      <c r="U3309">
        <f t="shared" si="25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59"/>
        <v>75.09</v>
      </c>
      <c r="Q3310" t="s">
        <v>8315</v>
      </c>
      <c r="R3310" t="s">
        <v>8316</v>
      </c>
      <c r="S3310" s="12">
        <f t="shared" si="260"/>
        <v>42452.876909722225</v>
      </c>
      <c r="T3310" s="12">
        <f t="shared" si="261"/>
        <v>42473.876909722225</v>
      </c>
      <c r="U3310">
        <f t="shared" si="25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59"/>
        <v>18</v>
      </c>
      <c r="Q3311" t="s">
        <v>8315</v>
      </c>
      <c r="R3311" t="s">
        <v>8316</v>
      </c>
      <c r="S3311" s="12">
        <f t="shared" si="260"/>
        <v>42628.650208333333</v>
      </c>
      <c r="T3311" s="12">
        <f t="shared" si="261"/>
        <v>42659.650208333333</v>
      </c>
      <c r="U3311">
        <f t="shared" si="25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59"/>
        <v>209.84</v>
      </c>
      <c r="Q3312" t="s">
        <v>8315</v>
      </c>
      <c r="R3312" t="s">
        <v>8316</v>
      </c>
      <c r="S3312" s="12">
        <f t="shared" si="260"/>
        <v>42253.928530092591</v>
      </c>
      <c r="T3312" s="12">
        <f t="shared" si="261"/>
        <v>42283.928530092591</v>
      </c>
      <c r="U3312">
        <f t="shared" si="25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59"/>
        <v>61.02</v>
      </c>
      <c r="Q3313" t="s">
        <v>8315</v>
      </c>
      <c r="R3313" t="s">
        <v>8316</v>
      </c>
      <c r="S3313" s="12">
        <f t="shared" si="260"/>
        <v>42264.29178240741</v>
      </c>
      <c r="T3313" s="12">
        <f t="shared" si="261"/>
        <v>42294.29178240741</v>
      </c>
      <c r="U3313">
        <f t="shared" si="25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59"/>
        <v>61</v>
      </c>
      <c r="Q3314" t="s">
        <v>8315</v>
      </c>
      <c r="R3314" t="s">
        <v>8316</v>
      </c>
      <c r="S3314" s="12">
        <f t="shared" si="260"/>
        <v>42664.809560185182</v>
      </c>
      <c r="T3314" s="12">
        <f t="shared" si="261"/>
        <v>42685.916666666672</v>
      </c>
      <c r="U3314">
        <f t="shared" si="25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59"/>
        <v>80.03</v>
      </c>
      <c r="Q3315" t="s">
        <v>8315</v>
      </c>
      <c r="R3315" t="s">
        <v>8316</v>
      </c>
      <c r="S3315" s="12">
        <f t="shared" si="260"/>
        <v>42382.244409722218</v>
      </c>
      <c r="T3315" s="12">
        <f t="shared" si="261"/>
        <v>42396.041666666672</v>
      </c>
      <c r="U3315">
        <f t="shared" si="25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59"/>
        <v>29.07</v>
      </c>
      <c r="Q3316" t="s">
        <v>8315</v>
      </c>
      <c r="R3316" t="s">
        <v>8316</v>
      </c>
      <c r="S3316" s="12">
        <f t="shared" si="260"/>
        <v>42105.267488425925</v>
      </c>
      <c r="T3316" s="12">
        <f t="shared" si="261"/>
        <v>42132.836805555555</v>
      </c>
      <c r="U3316">
        <f t="shared" si="25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59"/>
        <v>49.44</v>
      </c>
      <c r="Q3317" t="s">
        <v>8315</v>
      </c>
      <c r="R3317" t="s">
        <v>8316</v>
      </c>
      <c r="S3317" s="12">
        <f t="shared" si="260"/>
        <v>42466.303715277783</v>
      </c>
      <c r="T3317" s="12">
        <f t="shared" si="261"/>
        <v>42496.303715277783</v>
      </c>
      <c r="U3317">
        <f t="shared" si="25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59"/>
        <v>93.98</v>
      </c>
      <c r="Q3318" t="s">
        <v>8315</v>
      </c>
      <c r="R3318" t="s">
        <v>8316</v>
      </c>
      <c r="S3318" s="12">
        <f t="shared" si="260"/>
        <v>41826.871238425927</v>
      </c>
      <c r="T3318" s="12">
        <f t="shared" si="261"/>
        <v>41859.57916666667</v>
      </c>
      <c r="U3318">
        <f t="shared" si="25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59"/>
        <v>61.94</v>
      </c>
      <c r="Q3319" t="s">
        <v>8315</v>
      </c>
      <c r="R3319" t="s">
        <v>8316</v>
      </c>
      <c r="S3319" s="12">
        <f t="shared" si="260"/>
        <v>42499.039629629624</v>
      </c>
      <c r="T3319" s="12">
        <f t="shared" si="261"/>
        <v>42529.039629629624</v>
      </c>
      <c r="U3319">
        <f t="shared" ref="U3319:U3382" si="262"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59"/>
        <v>78.5</v>
      </c>
      <c r="Q3320" t="s">
        <v>8315</v>
      </c>
      <c r="R3320" t="s">
        <v>8316</v>
      </c>
      <c r="S3320" s="12">
        <f t="shared" si="260"/>
        <v>42431.302002314813</v>
      </c>
      <c r="T3320" s="12">
        <f t="shared" si="261"/>
        <v>42471.104166666672</v>
      </c>
      <c r="U3320">
        <f t="shared" si="262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59"/>
        <v>33.75</v>
      </c>
      <c r="Q3321" t="s">
        <v>8315</v>
      </c>
      <c r="R3321" t="s">
        <v>8316</v>
      </c>
      <c r="S3321" s="12">
        <f t="shared" si="260"/>
        <v>41990.585486111115</v>
      </c>
      <c r="T3321" s="12">
        <f t="shared" si="261"/>
        <v>42035.585486111115</v>
      </c>
      <c r="U3321">
        <f t="shared" si="262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59"/>
        <v>66.45</v>
      </c>
      <c r="Q3322" t="s">
        <v>8315</v>
      </c>
      <c r="R3322" t="s">
        <v>8316</v>
      </c>
      <c r="S3322" s="12">
        <f t="shared" si="260"/>
        <v>42513.045798611114</v>
      </c>
      <c r="T3322" s="12">
        <f t="shared" si="261"/>
        <v>42543.045798611114</v>
      </c>
      <c r="U3322">
        <f t="shared" si="262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59"/>
        <v>35.799999999999997</v>
      </c>
      <c r="Q3323" t="s">
        <v>8315</v>
      </c>
      <c r="R3323" t="s">
        <v>8316</v>
      </c>
      <c r="S3323" s="12">
        <f t="shared" si="260"/>
        <v>41914.100289351853</v>
      </c>
      <c r="T3323" s="12">
        <f t="shared" si="261"/>
        <v>41928.165972222225</v>
      </c>
      <c r="U3323">
        <f t="shared" si="262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59"/>
        <v>145.65</v>
      </c>
      <c r="Q3324" t="s">
        <v>8315</v>
      </c>
      <c r="R3324" t="s">
        <v>8316</v>
      </c>
      <c r="S3324" s="12">
        <f t="shared" si="260"/>
        <v>42521.010370370372</v>
      </c>
      <c r="T3324" s="12">
        <f t="shared" si="261"/>
        <v>42543.163194444445</v>
      </c>
      <c r="U3324">
        <f t="shared" si="262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59"/>
        <v>25.69</v>
      </c>
      <c r="Q3325" t="s">
        <v>8315</v>
      </c>
      <c r="R3325" t="s">
        <v>8316</v>
      </c>
      <c r="S3325" s="12">
        <f t="shared" si="260"/>
        <v>42608.36583333333</v>
      </c>
      <c r="T3325" s="12">
        <f t="shared" si="261"/>
        <v>42638.36583333333</v>
      </c>
      <c r="U3325">
        <f t="shared" si="262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59"/>
        <v>152.5</v>
      </c>
      <c r="Q3326" t="s">
        <v>8315</v>
      </c>
      <c r="R3326" t="s">
        <v>8316</v>
      </c>
      <c r="S3326" s="12">
        <f t="shared" si="260"/>
        <v>42512.58321759259</v>
      </c>
      <c r="T3326" s="12">
        <f t="shared" si="261"/>
        <v>42526.58321759259</v>
      </c>
      <c r="U3326">
        <f t="shared" si="262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59"/>
        <v>30</v>
      </c>
      <c r="Q3327" t="s">
        <v>8315</v>
      </c>
      <c r="R3327" t="s">
        <v>8316</v>
      </c>
      <c r="S3327" s="12">
        <f t="shared" si="260"/>
        <v>42064.785613425927</v>
      </c>
      <c r="T3327" s="12">
        <f t="shared" si="261"/>
        <v>42099.743946759263</v>
      </c>
      <c r="U3327">
        <f t="shared" si="262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59"/>
        <v>142.28</v>
      </c>
      <c r="Q3328" t="s">
        <v>8315</v>
      </c>
      <c r="R3328" t="s">
        <v>8316</v>
      </c>
      <c r="S3328" s="12">
        <f t="shared" si="260"/>
        <v>42041.714178240742</v>
      </c>
      <c r="T3328" s="12">
        <f t="shared" si="261"/>
        <v>42071.67251157407</v>
      </c>
      <c r="U3328">
        <f t="shared" si="262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59"/>
        <v>24.55</v>
      </c>
      <c r="Q3329" t="s">
        <v>8315</v>
      </c>
      <c r="R3329" t="s">
        <v>8316</v>
      </c>
      <c r="S3329" s="12">
        <f t="shared" si="260"/>
        <v>42468.374606481477</v>
      </c>
      <c r="T3329" s="12">
        <f t="shared" si="261"/>
        <v>42498.374606481477</v>
      </c>
      <c r="U3329">
        <f t="shared" si="262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8"/>
        <v>146</v>
      </c>
      <c r="P3330">
        <f t="shared" si="259"/>
        <v>292.77999999999997</v>
      </c>
      <c r="Q3330" t="s">
        <v>8315</v>
      </c>
      <c r="R3330" t="s">
        <v>8316</v>
      </c>
      <c r="S3330" s="12">
        <f t="shared" si="260"/>
        <v>41822.57503472222</v>
      </c>
      <c r="T3330" s="12">
        <f t="shared" si="261"/>
        <v>41825.041666666664</v>
      </c>
      <c r="U3330">
        <f t="shared" si="262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3">ROUND(E3331/D3331*100,0)</f>
        <v>117</v>
      </c>
      <c r="P3331">
        <f t="shared" ref="P3331:P3394" si="264">IFERROR(ROUND(E3331/L3331,2),0)</f>
        <v>44.92</v>
      </c>
      <c r="Q3331" t="s">
        <v>8315</v>
      </c>
      <c r="R3331" t="s">
        <v>8316</v>
      </c>
      <c r="S3331" s="12">
        <f t="shared" ref="S3331:S3394" si="265">(((J3331/60)/60)/24)+DATE(1970,1,1)</f>
        <v>41837.323009259257</v>
      </c>
      <c r="T3331" s="12">
        <f t="shared" ref="T3331:T3394" si="266">(((I3331/60)/60)/24)+DATE(1970,1,1)</f>
        <v>41847.958333333336</v>
      </c>
      <c r="U3331">
        <f t="shared" si="262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4"/>
        <v>23.1</v>
      </c>
      <c r="Q3332" t="s">
        <v>8315</v>
      </c>
      <c r="R3332" t="s">
        <v>8316</v>
      </c>
      <c r="S3332" s="12">
        <f t="shared" si="265"/>
        <v>42065.887361111112</v>
      </c>
      <c r="T3332" s="12">
        <f t="shared" si="266"/>
        <v>42095.845694444448</v>
      </c>
      <c r="U3332">
        <f t="shared" si="262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4"/>
        <v>80.400000000000006</v>
      </c>
      <c r="Q3333" t="s">
        <v>8315</v>
      </c>
      <c r="R3333" t="s">
        <v>8316</v>
      </c>
      <c r="S3333" s="12">
        <f t="shared" si="265"/>
        <v>42248.697754629626</v>
      </c>
      <c r="T3333" s="12">
        <f t="shared" si="266"/>
        <v>42283.697754629626</v>
      </c>
      <c r="U3333">
        <f t="shared" si="262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4"/>
        <v>72.290000000000006</v>
      </c>
      <c r="Q3334" t="s">
        <v>8315</v>
      </c>
      <c r="R3334" t="s">
        <v>8316</v>
      </c>
      <c r="S3334" s="12">
        <f t="shared" si="265"/>
        <v>41809.860300925924</v>
      </c>
      <c r="T3334" s="12">
        <f t="shared" si="266"/>
        <v>41839.860300925924</v>
      </c>
      <c r="U3334">
        <f t="shared" si="262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4"/>
        <v>32.97</v>
      </c>
      <c r="Q3335" t="s">
        <v>8315</v>
      </c>
      <c r="R3335" t="s">
        <v>8316</v>
      </c>
      <c r="S3335" s="12">
        <f t="shared" si="265"/>
        <v>42148.676851851851</v>
      </c>
      <c r="T3335" s="12">
        <f t="shared" si="266"/>
        <v>42170.676851851851</v>
      </c>
      <c r="U3335">
        <f t="shared" si="262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4"/>
        <v>116.65</v>
      </c>
      <c r="Q3336" t="s">
        <v>8315</v>
      </c>
      <c r="R3336" t="s">
        <v>8316</v>
      </c>
      <c r="S3336" s="12">
        <f t="shared" si="265"/>
        <v>42185.521087962959</v>
      </c>
      <c r="T3336" s="12">
        <f t="shared" si="266"/>
        <v>42215.521087962959</v>
      </c>
      <c r="U3336">
        <f t="shared" si="262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4"/>
        <v>79.62</v>
      </c>
      <c r="Q3337" t="s">
        <v>8315</v>
      </c>
      <c r="R3337" t="s">
        <v>8316</v>
      </c>
      <c r="S3337" s="12">
        <f t="shared" si="265"/>
        <v>41827.674143518518</v>
      </c>
      <c r="T3337" s="12">
        <f t="shared" si="266"/>
        <v>41854.958333333336</v>
      </c>
      <c r="U3337">
        <f t="shared" si="262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4"/>
        <v>27.78</v>
      </c>
      <c r="Q3338" t="s">
        <v>8315</v>
      </c>
      <c r="R3338" t="s">
        <v>8316</v>
      </c>
      <c r="S3338" s="12">
        <f t="shared" si="265"/>
        <v>42437.398680555561</v>
      </c>
      <c r="T3338" s="12">
        <f t="shared" si="266"/>
        <v>42465.35701388889</v>
      </c>
      <c r="U3338">
        <f t="shared" si="262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4"/>
        <v>81.03</v>
      </c>
      <c r="Q3339" t="s">
        <v>8315</v>
      </c>
      <c r="R3339" t="s">
        <v>8316</v>
      </c>
      <c r="S3339" s="12">
        <f t="shared" si="265"/>
        <v>41901.282025462962</v>
      </c>
      <c r="T3339" s="12">
        <f t="shared" si="266"/>
        <v>41922.875</v>
      </c>
      <c r="U3339">
        <f t="shared" si="262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4"/>
        <v>136.85</v>
      </c>
      <c r="Q3340" t="s">
        <v>8315</v>
      </c>
      <c r="R3340" t="s">
        <v>8316</v>
      </c>
      <c r="S3340" s="12">
        <f t="shared" si="265"/>
        <v>42769.574999999997</v>
      </c>
      <c r="T3340" s="12">
        <f t="shared" si="266"/>
        <v>42790.574999999997</v>
      </c>
      <c r="U3340">
        <f t="shared" si="262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4"/>
        <v>177.62</v>
      </c>
      <c r="Q3341" t="s">
        <v>8315</v>
      </c>
      <c r="R3341" t="s">
        <v>8316</v>
      </c>
      <c r="S3341" s="12">
        <f t="shared" si="265"/>
        <v>42549.665717592594</v>
      </c>
      <c r="T3341" s="12">
        <f t="shared" si="266"/>
        <v>42579.665717592594</v>
      </c>
      <c r="U3341">
        <f t="shared" si="262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4"/>
        <v>109.08</v>
      </c>
      <c r="Q3342" t="s">
        <v>8315</v>
      </c>
      <c r="R3342" t="s">
        <v>8316</v>
      </c>
      <c r="S3342" s="12">
        <f t="shared" si="265"/>
        <v>42685.974004629628</v>
      </c>
      <c r="T3342" s="12">
        <f t="shared" si="266"/>
        <v>42710.974004629628</v>
      </c>
      <c r="U3342">
        <f t="shared" si="262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4"/>
        <v>119.64</v>
      </c>
      <c r="Q3343" t="s">
        <v>8315</v>
      </c>
      <c r="R3343" t="s">
        <v>8316</v>
      </c>
      <c r="S3343" s="12">
        <f t="shared" si="265"/>
        <v>42510.798854166671</v>
      </c>
      <c r="T3343" s="12">
        <f t="shared" si="266"/>
        <v>42533.708333333328</v>
      </c>
      <c r="U3343">
        <f t="shared" si="262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4"/>
        <v>78.209999999999994</v>
      </c>
      <c r="Q3344" t="s">
        <v>8315</v>
      </c>
      <c r="R3344" t="s">
        <v>8316</v>
      </c>
      <c r="S3344" s="12">
        <f t="shared" si="265"/>
        <v>42062.296412037031</v>
      </c>
      <c r="T3344" s="12">
        <f t="shared" si="266"/>
        <v>42095.207638888889</v>
      </c>
      <c r="U3344">
        <f t="shared" si="262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4"/>
        <v>52.17</v>
      </c>
      <c r="Q3345" t="s">
        <v>8315</v>
      </c>
      <c r="R3345" t="s">
        <v>8316</v>
      </c>
      <c r="S3345" s="12">
        <f t="shared" si="265"/>
        <v>42452.916481481487</v>
      </c>
      <c r="T3345" s="12">
        <f t="shared" si="266"/>
        <v>42473.554166666669</v>
      </c>
      <c r="U3345">
        <f t="shared" si="262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4"/>
        <v>114.13</v>
      </c>
      <c r="Q3346" t="s">
        <v>8315</v>
      </c>
      <c r="R3346" t="s">
        <v>8316</v>
      </c>
      <c r="S3346" s="12">
        <f t="shared" si="265"/>
        <v>41851.200150462959</v>
      </c>
      <c r="T3346" s="12">
        <f t="shared" si="266"/>
        <v>41881.200150462959</v>
      </c>
      <c r="U3346">
        <f t="shared" si="262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4"/>
        <v>50</v>
      </c>
      <c r="Q3347" t="s">
        <v>8315</v>
      </c>
      <c r="R3347" t="s">
        <v>8316</v>
      </c>
      <c r="S3347" s="12">
        <f t="shared" si="265"/>
        <v>42053.106111111112</v>
      </c>
      <c r="T3347" s="12">
        <f t="shared" si="266"/>
        <v>42112.025694444441</v>
      </c>
      <c r="U3347">
        <f t="shared" si="262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4"/>
        <v>91.67</v>
      </c>
      <c r="Q3348" t="s">
        <v>8315</v>
      </c>
      <c r="R3348" t="s">
        <v>8316</v>
      </c>
      <c r="S3348" s="12">
        <f t="shared" si="265"/>
        <v>42054.024421296301</v>
      </c>
      <c r="T3348" s="12">
        <f t="shared" si="266"/>
        <v>42061.024421296301</v>
      </c>
      <c r="U3348">
        <f t="shared" si="262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4"/>
        <v>108.59</v>
      </c>
      <c r="Q3349" t="s">
        <v>8315</v>
      </c>
      <c r="R3349" t="s">
        <v>8316</v>
      </c>
      <c r="S3349" s="12">
        <f t="shared" si="265"/>
        <v>42484.551550925928</v>
      </c>
      <c r="T3349" s="12">
        <f t="shared" si="266"/>
        <v>42498.875</v>
      </c>
      <c r="U3349">
        <f t="shared" si="262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4"/>
        <v>69.819999999999993</v>
      </c>
      <c r="Q3350" t="s">
        <v>8315</v>
      </c>
      <c r="R3350" t="s">
        <v>8316</v>
      </c>
      <c r="S3350" s="12">
        <f t="shared" si="265"/>
        <v>42466.558796296296</v>
      </c>
      <c r="T3350" s="12">
        <f t="shared" si="266"/>
        <v>42490.165972222225</v>
      </c>
      <c r="U3350">
        <f t="shared" si="262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4"/>
        <v>109.57</v>
      </c>
      <c r="Q3351" t="s">
        <v>8315</v>
      </c>
      <c r="R3351" t="s">
        <v>8316</v>
      </c>
      <c r="S3351" s="12">
        <f t="shared" si="265"/>
        <v>42513.110787037032</v>
      </c>
      <c r="T3351" s="12">
        <f t="shared" si="266"/>
        <v>42534.708333333328</v>
      </c>
      <c r="U3351">
        <f t="shared" si="262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4"/>
        <v>71.67</v>
      </c>
      <c r="Q3352" t="s">
        <v>8315</v>
      </c>
      <c r="R3352" t="s">
        <v>8316</v>
      </c>
      <c r="S3352" s="12">
        <f t="shared" si="265"/>
        <v>42302.701516203699</v>
      </c>
      <c r="T3352" s="12">
        <f t="shared" si="266"/>
        <v>42337.958333333328</v>
      </c>
      <c r="U3352">
        <f t="shared" si="262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4"/>
        <v>93.61</v>
      </c>
      <c r="Q3353" t="s">
        <v>8315</v>
      </c>
      <c r="R3353" t="s">
        <v>8316</v>
      </c>
      <c r="S3353" s="12">
        <f t="shared" si="265"/>
        <v>41806.395428240743</v>
      </c>
      <c r="T3353" s="12">
        <f t="shared" si="266"/>
        <v>41843.458333333336</v>
      </c>
      <c r="U3353">
        <f t="shared" si="262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4"/>
        <v>76.8</v>
      </c>
      <c r="Q3354" t="s">
        <v>8315</v>
      </c>
      <c r="R3354" t="s">
        <v>8316</v>
      </c>
      <c r="S3354" s="12">
        <f t="shared" si="265"/>
        <v>42495.992800925931</v>
      </c>
      <c r="T3354" s="12">
        <f t="shared" si="266"/>
        <v>42552.958333333328</v>
      </c>
      <c r="U3354">
        <f t="shared" si="262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4"/>
        <v>35.799999999999997</v>
      </c>
      <c r="Q3355" t="s">
        <v>8315</v>
      </c>
      <c r="R3355" t="s">
        <v>8316</v>
      </c>
      <c r="S3355" s="12">
        <f t="shared" si="265"/>
        <v>42479.432291666672</v>
      </c>
      <c r="T3355" s="12">
        <f t="shared" si="266"/>
        <v>42492.958333333328</v>
      </c>
      <c r="U3355">
        <f t="shared" si="262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4"/>
        <v>55.6</v>
      </c>
      <c r="Q3356" t="s">
        <v>8315</v>
      </c>
      <c r="R3356" t="s">
        <v>8316</v>
      </c>
      <c r="S3356" s="12">
        <f t="shared" si="265"/>
        <v>42270.7269212963</v>
      </c>
      <c r="T3356" s="12">
        <f t="shared" si="266"/>
        <v>42306.167361111111</v>
      </c>
      <c r="U3356">
        <f t="shared" si="262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4"/>
        <v>147.33000000000001</v>
      </c>
      <c r="Q3357" t="s">
        <v>8315</v>
      </c>
      <c r="R3357" t="s">
        <v>8316</v>
      </c>
      <c r="S3357" s="12">
        <f t="shared" si="265"/>
        <v>42489.619525462964</v>
      </c>
      <c r="T3357" s="12">
        <f t="shared" si="266"/>
        <v>42500.470138888893</v>
      </c>
      <c r="U3357">
        <f t="shared" si="262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4"/>
        <v>56.33</v>
      </c>
      <c r="Q3358" t="s">
        <v>8315</v>
      </c>
      <c r="R3358" t="s">
        <v>8316</v>
      </c>
      <c r="S3358" s="12">
        <f t="shared" si="265"/>
        <v>42536.815648148149</v>
      </c>
      <c r="T3358" s="12">
        <f t="shared" si="266"/>
        <v>42566.815648148149</v>
      </c>
      <c r="U3358">
        <f t="shared" si="262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4"/>
        <v>96.19</v>
      </c>
      <c r="Q3359" t="s">
        <v>8315</v>
      </c>
      <c r="R3359" t="s">
        <v>8316</v>
      </c>
      <c r="S3359" s="12">
        <f t="shared" si="265"/>
        <v>41822.417939814812</v>
      </c>
      <c r="T3359" s="12">
        <f t="shared" si="266"/>
        <v>41852.417939814812</v>
      </c>
      <c r="U3359">
        <f t="shared" si="262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4"/>
        <v>63.57</v>
      </c>
      <c r="Q3360" t="s">
        <v>8315</v>
      </c>
      <c r="R3360" t="s">
        <v>8316</v>
      </c>
      <c r="S3360" s="12">
        <f t="shared" si="265"/>
        <v>41932.311099537037</v>
      </c>
      <c r="T3360" s="12">
        <f t="shared" si="266"/>
        <v>41962.352766203709</v>
      </c>
      <c r="U3360">
        <f t="shared" si="262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4"/>
        <v>184.78</v>
      </c>
      <c r="Q3361" t="s">
        <v>8315</v>
      </c>
      <c r="R3361" t="s">
        <v>8316</v>
      </c>
      <c r="S3361" s="12">
        <f t="shared" si="265"/>
        <v>42746.057106481487</v>
      </c>
      <c r="T3361" s="12">
        <f t="shared" si="266"/>
        <v>42791.057106481487</v>
      </c>
      <c r="U3361">
        <f t="shared" si="262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4"/>
        <v>126.72</v>
      </c>
      <c r="Q3362" t="s">
        <v>8315</v>
      </c>
      <c r="R3362" t="s">
        <v>8316</v>
      </c>
      <c r="S3362" s="12">
        <f t="shared" si="265"/>
        <v>42697.082673611112</v>
      </c>
      <c r="T3362" s="12">
        <f t="shared" si="266"/>
        <v>42718.665972222225</v>
      </c>
      <c r="U3362">
        <f t="shared" si="262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4"/>
        <v>83.43</v>
      </c>
      <c r="Q3363" t="s">
        <v>8315</v>
      </c>
      <c r="R3363" t="s">
        <v>8316</v>
      </c>
      <c r="S3363" s="12">
        <f t="shared" si="265"/>
        <v>41866.025347222225</v>
      </c>
      <c r="T3363" s="12">
        <f t="shared" si="266"/>
        <v>41883.665972222225</v>
      </c>
      <c r="U3363">
        <f t="shared" si="262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4"/>
        <v>54.5</v>
      </c>
      <c r="Q3364" t="s">
        <v>8315</v>
      </c>
      <c r="R3364" t="s">
        <v>8316</v>
      </c>
      <c r="S3364" s="12">
        <f t="shared" si="265"/>
        <v>42056.091631944444</v>
      </c>
      <c r="T3364" s="12">
        <f t="shared" si="266"/>
        <v>42070.204861111109</v>
      </c>
      <c r="U3364">
        <f t="shared" si="262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4"/>
        <v>302.31</v>
      </c>
      <c r="Q3365" t="s">
        <v>8315</v>
      </c>
      <c r="R3365" t="s">
        <v>8316</v>
      </c>
      <c r="S3365" s="12">
        <f t="shared" si="265"/>
        <v>41851.771354166667</v>
      </c>
      <c r="T3365" s="12">
        <f t="shared" si="266"/>
        <v>41870.666666666664</v>
      </c>
      <c r="U3365">
        <f t="shared" si="262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4"/>
        <v>44.14</v>
      </c>
      <c r="Q3366" t="s">
        <v>8315</v>
      </c>
      <c r="R3366" t="s">
        <v>8316</v>
      </c>
      <c r="S3366" s="12">
        <f t="shared" si="265"/>
        <v>42422.977418981478</v>
      </c>
      <c r="T3366" s="12">
        <f t="shared" si="266"/>
        <v>42444.875</v>
      </c>
      <c r="U3366">
        <f t="shared" si="262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4"/>
        <v>866.67</v>
      </c>
      <c r="Q3367" t="s">
        <v>8315</v>
      </c>
      <c r="R3367" t="s">
        <v>8316</v>
      </c>
      <c r="S3367" s="12">
        <f t="shared" si="265"/>
        <v>42321.101759259262</v>
      </c>
      <c r="T3367" s="12">
        <f t="shared" si="266"/>
        <v>42351.101759259262</v>
      </c>
      <c r="U3367">
        <f t="shared" si="262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4"/>
        <v>61.39</v>
      </c>
      <c r="Q3368" t="s">
        <v>8315</v>
      </c>
      <c r="R3368" t="s">
        <v>8316</v>
      </c>
      <c r="S3368" s="12">
        <f t="shared" si="265"/>
        <v>42107.067557870367</v>
      </c>
      <c r="T3368" s="12">
        <f t="shared" si="266"/>
        <v>42137.067557870367</v>
      </c>
      <c r="U3368">
        <f t="shared" si="262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4"/>
        <v>29.67</v>
      </c>
      <c r="Q3369" t="s">
        <v>8315</v>
      </c>
      <c r="R3369" t="s">
        <v>8316</v>
      </c>
      <c r="S3369" s="12">
        <f t="shared" si="265"/>
        <v>42192.933958333335</v>
      </c>
      <c r="T3369" s="12">
        <f t="shared" si="266"/>
        <v>42217.933958333335</v>
      </c>
      <c r="U3369">
        <f t="shared" si="262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4"/>
        <v>45.48</v>
      </c>
      <c r="Q3370" t="s">
        <v>8315</v>
      </c>
      <c r="R3370" t="s">
        <v>8316</v>
      </c>
      <c r="S3370" s="12">
        <f t="shared" si="265"/>
        <v>41969.199756944443</v>
      </c>
      <c r="T3370" s="12">
        <f t="shared" si="266"/>
        <v>42005.208333333328</v>
      </c>
      <c r="U3370">
        <f t="shared" si="262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4"/>
        <v>96.2</v>
      </c>
      <c r="Q3371" t="s">
        <v>8315</v>
      </c>
      <c r="R3371" t="s">
        <v>8316</v>
      </c>
      <c r="S3371" s="12">
        <f t="shared" si="265"/>
        <v>42690.041435185187</v>
      </c>
      <c r="T3371" s="12">
        <f t="shared" si="266"/>
        <v>42750.041435185187</v>
      </c>
      <c r="U3371">
        <f t="shared" si="262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4"/>
        <v>67.92</v>
      </c>
      <c r="Q3372" t="s">
        <v>8315</v>
      </c>
      <c r="R3372" t="s">
        <v>8316</v>
      </c>
      <c r="S3372" s="12">
        <f t="shared" si="265"/>
        <v>42690.334317129629</v>
      </c>
      <c r="T3372" s="12">
        <f t="shared" si="266"/>
        <v>42721.333333333328</v>
      </c>
      <c r="U3372">
        <f t="shared" si="262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4"/>
        <v>30.78</v>
      </c>
      <c r="Q3373" t="s">
        <v>8315</v>
      </c>
      <c r="R3373" t="s">
        <v>8316</v>
      </c>
      <c r="S3373" s="12">
        <f t="shared" si="265"/>
        <v>42312.874594907407</v>
      </c>
      <c r="T3373" s="12">
        <f t="shared" si="266"/>
        <v>42340.874594907407</v>
      </c>
      <c r="U3373">
        <f t="shared" si="262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4"/>
        <v>38.33</v>
      </c>
      <c r="Q3374" t="s">
        <v>8315</v>
      </c>
      <c r="R3374" t="s">
        <v>8316</v>
      </c>
      <c r="S3374" s="12">
        <f t="shared" si="265"/>
        <v>41855.548101851848</v>
      </c>
      <c r="T3374" s="12">
        <f t="shared" si="266"/>
        <v>41876.207638888889</v>
      </c>
      <c r="U3374">
        <f t="shared" si="262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4"/>
        <v>66.83</v>
      </c>
      <c r="Q3375" t="s">
        <v>8315</v>
      </c>
      <c r="R3375" t="s">
        <v>8316</v>
      </c>
      <c r="S3375" s="12">
        <f t="shared" si="265"/>
        <v>42179.854629629626</v>
      </c>
      <c r="T3375" s="12">
        <f t="shared" si="266"/>
        <v>42203.666666666672</v>
      </c>
      <c r="U3375">
        <f t="shared" si="262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4"/>
        <v>71.73</v>
      </c>
      <c r="Q3376" t="s">
        <v>8315</v>
      </c>
      <c r="R3376" t="s">
        <v>8316</v>
      </c>
      <c r="S3376" s="12">
        <f t="shared" si="265"/>
        <v>42275.731666666667</v>
      </c>
      <c r="T3376" s="12">
        <f t="shared" si="266"/>
        <v>42305.731666666667</v>
      </c>
      <c r="U3376">
        <f t="shared" si="262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4"/>
        <v>176.47</v>
      </c>
      <c r="Q3377" t="s">
        <v>8315</v>
      </c>
      <c r="R3377" t="s">
        <v>8316</v>
      </c>
      <c r="S3377" s="12">
        <f t="shared" si="265"/>
        <v>41765.610798611109</v>
      </c>
      <c r="T3377" s="12">
        <f t="shared" si="266"/>
        <v>41777.610798611109</v>
      </c>
      <c r="U3377">
        <f t="shared" si="262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4"/>
        <v>421.11</v>
      </c>
      <c r="Q3378" t="s">
        <v>8315</v>
      </c>
      <c r="R3378" t="s">
        <v>8316</v>
      </c>
      <c r="S3378" s="12">
        <f t="shared" si="265"/>
        <v>42059.701319444444</v>
      </c>
      <c r="T3378" s="12">
        <f t="shared" si="266"/>
        <v>42119.659652777773</v>
      </c>
      <c r="U3378">
        <f t="shared" si="262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4"/>
        <v>104.99</v>
      </c>
      <c r="Q3379" t="s">
        <v>8315</v>
      </c>
      <c r="R3379" t="s">
        <v>8316</v>
      </c>
      <c r="S3379" s="12">
        <f t="shared" si="265"/>
        <v>42053.732627314821</v>
      </c>
      <c r="T3379" s="12">
        <f t="shared" si="266"/>
        <v>42083.705555555556</v>
      </c>
      <c r="U3379">
        <f t="shared" si="262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4"/>
        <v>28.19</v>
      </c>
      <c r="Q3380" t="s">
        <v>8315</v>
      </c>
      <c r="R3380" t="s">
        <v>8316</v>
      </c>
      <c r="S3380" s="12">
        <f t="shared" si="265"/>
        <v>41858.355393518519</v>
      </c>
      <c r="T3380" s="12">
        <f t="shared" si="266"/>
        <v>41882.547222222223</v>
      </c>
      <c r="U3380">
        <f t="shared" si="262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4"/>
        <v>54.55</v>
      </c>
      <c r="Q3381" t="s">
        <v>8315</v>
      </c>
      <c r="R3381" t="s">
        <v>8316</v>
      </c>
      <c r="S3381" s="12">
        <f t="shared" si="265"/>
        <v>42225.513888888891</v>
      </c>
      <c r="T3381" s="12">
        <f t="shared" si="266"/>
        <v>42242.958333333328</v>
      </c>
      <c r="U3381">
        <f t="shared" si="262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4"/>
        <v>111.89</v>
      </c>
      <c r="Q3382" t="s">
        <v>8315</v>
      </c>
      <c r="R3382" t="s">
        <v>8316</v>
      </c>
      <c r="S3382" s="12">
        <f t="shared" si="265"/>
        <v>41937.95344907407</v>
      </c>
      <c r="T3382" s="12">
        <f t="shared" si="266"/>
        <v>41972.995115740734</v>
      </c>
      <c r="U3382">
        <f t="shared" si="262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4"/>
        <v>85.21</v>
      </c>
      <c r="Q3383" t="s">
        <v>8315</v>
      </c>
      <c r="R3383" t="s">
        <v>8316</v>
      </c>
      <c r="S3383" s="12">
        <f t="shared" si="265"/>
        <v>42044.184988425928</v>
      </c>
      <c r="T3383" s="12">
        <f t="shared" si="266"/>
        <v>42074.143321759257</v>
      </c>
      <c r="U3383">
        <f t="shared" ref="U3383:U3446" si="267"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4"/>
        <v>76.650000000000006</v>
      </c>
      <c r="Q3384" t="s">
        <v>8315</v>
      </c>
      <c r="R3384" t="s">
        <v>8316</v>
      </c>
      <c r="S3384" s="12">
        <f t="shared" si="265"/>
        <v>42559.431203703702</v>
      </c>
      <c r="T3384" s="12">
        <f t="shared" si="266"/>
        <v>42583.957638888889</v>
      </c>
      <c r="U3384">
        <f t="shared" si="267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4"/>
        <v>65.17</v>
      </c>
      <c r="Q3385" t="s">
        <v>8315</v>
      </c>
      <c r="R3385" t="s">
        <v>8316</v>
      </c>
      <c r="S3385" s="12">
        <f t="shared" si="265"/>
        <v>42524.782638888893</v>
      </c>
      <c r="T3385" s="12">
        <f t="shared" si="266"/>
        <v>42544.782638888893</v>
      </c>
      <c r="U3385">
        <f t="shared" si="267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4"/>
        <v>93.76</v>
      </c>
      <c r="Q3386" t="s">
        <v>8315</v>
      </c>
      <c r="R3386" t="s">
        <v>8316</v>
      </c>
      <c r="S3386" s="12">
        <f t="shared" si="265"/>
        <v>42292.087592592594</v>
      </c>
      <c r="T3386" s="12">
        <f t="shared" si="266"/>
        <v>42329.125</v>
      </c>
      <c r="U3386">
        <f t="shared" si="267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4"/>
        <v>133.33000000000001</v>
      </c>
      <c r="Q3387" t="s">
        <v>8315</v>
      </c>
      <c r="R3387" t="s">
        <v>8316</v>
      </c>
      <c r="S3387" s="12">
        <f t="shared" si="265"/>
        <v>41953.8675</v>
      </c>
      <c r="T3387" s="12">
        <f t="shared" si="266"/>
        <v>41983.8675</v>
      </c>
      <c r="U3387">
        <f t="shared" si="267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4"/>
        <v>51.22</v>
      </c>
      <c r="Q3388" t="s">
        <v>8315</v>
      </c>
      <c r="R3388" t="s">
        <v>8316</v>
      </c>
      <c r="S3388" s="12">
        <f t="shared" si="265"/>
        <v>41946.644745370373</v>
      </c>
      <c r="T3388" s="12">
        <f t="shared" si="266"/>
        <v>41976.644745370373</v>
      </c>
      <c r="U3388">
        <f t="shared" si="267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4"/>
        <v>100.17</v>
      </c>
      <c r="Q3389" t="s">
        <v>8315</v>
      </c>
      <c r="R3389" t="s">
        <v>8316</v>
      </c>
      <c r="S3389" s="12">
        <f t="shared" si="265"/>
        <v>41947.762592592589</v>
      </c>
      <c r="T3389" s="12">
        <f t="shared" si="266"/>
        <v>41987.762592592597</v>
      </c>
      <c r="U3389">
        <f t="shared" si="267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4"/>
        <v>34.6</v>
      </c>
      <c r="Q3390" t="s">
        <v>8315</v>
      </c>
      <c r="R3390" t="s">
        <v>8316</v>
      </c>
      <c r="S3390" s="12">
        <f t="shared" si="265"/>
        <v>42143.461122685185</v>
      </c>
      <c r="T3390" s="12">
        <f t="shared" si="266"/>
        <v>42173.461122685185</v>
      </c>
      <c r="U3390">
        <f t="shared" si="267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4"/>
        <v>184.68</v>
      </c>
      <c r="Q3391" t="s">
        <v>8315</v>
      </c>
      <c r="R3391" t="s">
        <v>8316</v>
      </c>
      <c r="S3391" s="12">
        <f t="shared" si="265"/>
        <v>42494.563449074078</v>
      </c>
      <c r="T3391" s="12">
        <f t="shared" si="266"/>
        <v>42524.563449074078</v>
      </c>
      <c r="U3391">
        <f t="shared" si="267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4"/>
        <v>69.819999999999993</v>
      </c>
      <c r="Q3392" t="s">
        <v>8315</v>
      </c>
      <c r="R3392" t="s">
        <v>8316</v>
      </c>
      <c r="S3392" s="12">
        <f t="shared" si="265"/>
        <v>41815.774826388886</v>
      </c>
      <c r="T3392" s="12">
        <f t="shared" si="266"/>
        <v>41830.774826388886</v>
      </c>
      <c r="U3392">
        <f t="shared" si="267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4"/>
        <v>61.94</v>
      </c>
      <c r="Q3393" t="s">
        <v>8315</v>
      </c>
      <c r="R3393" t="s">
        <v>8316</v>
      </c>
      <c r="S3393" s="12">
        <f t="shared" si="265"/>
        <v>41830.545694444445</v>
      </c>
      <c r="T3393" s="12">
        <f t="shared" si="266"/>
        <v>41859.936111111114</v>
      </c>
      <c r="U3393">
        <f t="shared" si="267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3"/>
        <v>100</v>
      </c>
      <c r="P3394">
        <f t="shared" si="264"/>
        <v>41.67</v>
      </c>
      <c r="Q3394" t="s">
        <v>8315</v>
      </c>
      <c r="R3394" t="s">
        <v>8316</v>
      </c>
      <c r="S3394" s="12">
        <f t="shared" si="265"/>
        <v>42446.845543981486</v>
      </c>
      <c r="T3394" s="12">
        <f t="shared" si="266"/>
        <v>42496.845543981486</v>
      </c>
      <c r="U3394">
        <f t="shared" si="267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8">ROUND(E3395/D3395*100,0)</f>
        <v>106</v>
      </c>
      <c r="P3395">
        <f t="shared" ref="P3395:P3458" si="269">IFERROR(ROUND(E3395/L3395,2),0)</f>
        <v>36.07</v>
      </c>
      <c r="Q3395" t="s">
        <v>8315</v>
      </c>
      <c r="R3395" t="s">
        <v>8316</v>
      </c>
      <c r="S3395" s="12">
        <f t="shared" ref="S3395:S3458" si="270">(((J3395/60)/60)/24)+DATE(1970,1,1)</f>
        <v>41923.921643518523</v>
      </c>
      <c r="T3395" s="12">
        <f t="shared" ref="T3395:T3458" si="271">(((I3395/60)/60)/24)+DATE(1970,1,1)</f>
        <v>41949.031944444447</v>
      </c>
      <c r="U3395">
        <f t="shared" si="267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9"/>
        <v>29</v>
      </c>
      <c r="Q3396" t="s">
        <v>8315</v>
      </c>
      <c r="R3396" t="s">
        <v>8316</v>
      </c>
      <c r="S3396" s="12">
        <f t="shared" si="270"/>
        <v>41817.59542824074</v>
      </c>
      <c r="T3396" s="12">
        <f t="shared" si="271"/>
        <v>41847.59542824074</v>
      </c>
      <c r="U3396">
        <f t="shared" si="26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9"/>
        <v>24.21</v>
      </c>
      <c r="Q3397" t="s">
        <v>8315</v>
      </c>
      <c r="R3397" t="s">
        <v>8316</v>
      </c>
      <c r="S3397" s="12">
        <f t="shared" si="270"/>
        <v>42140.712314814817</v>
      </c>
      <c r="T3397" s="12">
        <f t="shared" si="271"/>
        <v>42154.756944444445</v>
      </c>
      <c r="U3397">
        <f t="shared" si="26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9"/>
        <v>55.89</v>
      </c>
      <c r="Q3398" t="s">
        <v>8315</v>
      </c>
      <c r="R3398" t="s">
        <v>8316</v>
      </c>
      <c r="S3398" s="12">
        <f t="shared" si="270"/>
        <v>41764.44663194444</v>
      </c>
      <c r="T3398" s="12">
        <f t="shared" si="271"/>
        <v>41791.165972222225</v>
      </c>
      <c r="U3398">
        <f t="shared" si="26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si="269"/>
        <v>11.67</v>
      </c>
      <c r="Q3399" t="s">
        <v>8315</v>
      </c>
      <c r="R3399" t="s">
        <v>8316</v>
      </c>
      <c r="S3399" s="12">
        <f t="shared" si="270"/>
        <v>42378.478344907402</v>
      </c>
      <c r="T3399" s="12">
        <f t="shared" si="271"/>
        <v>42418.916666666672</v>
      </c>
      <c r="U3399">
        <f t="shared" si="26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69"/>
        <v>68.349999999999994</v>
      </c>
      <c r="Q3400" t="s">
        <v>8315</v>
      </c>
      <c r="R3400" t="s">
        <v>8316</v>
      </c>
      <c r="S3400" s="12">
        <f t="shared" si="270"/>
        <v>41941.75203703704</v>
      </c>
      <c r="T3400" s="12">
        <f t="shared" si="271"/>
        <v>41964.708333333328</v>
      </c>
      <c r="U3400">
        <f t="shared" si="26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69"/>
        <v>27.07</v>
      </c>
      <c r="Q3401" t="s">
        <v>8315</v>
      </c>
      <c r="R3401" t="s">
        <v>8316</v>
      </c>
      <c r="S3401" s="12">
        <f t="shared" si="270"/>
        <v>42026.920428240745</v>
      </c>
      <c r="T3401" s="12">
        <f t="shared" si="271"/>
        <v>42056.920428240745</v>
      </c>
      <c r="U3401">
        <f t="shared" si="26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69"/>
        <v>118.13</v>
      </c>
      <c r="Q3402" t="s">
        <v>8315</v>
      </c>
      <c r="R3402" t="s">
        <v>8316</v>
      </c>
      <c r="S3402" s="12">
        <f t="shared" si="270"/>
        <v>41834.953865740739</v>
      </c>
      <c r="T3402" s="12">
        <f t="shared" si="271"/>
        <v>41879.953865740739</v>
      </c>
      <c r="U3402">
        <f t="shared" si="26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69"/>
        <v>44.76</v>
      </c>
      <c r="Q3403" t="s">
        <v>8315</v>
      </c>
      <c r="R3403" t="s">
        <v>8316</v>
      </c>
      <c r="S3403" s="12">
        <f t="shared" si="270"/>
        <v>42193.723912037036</v>
      </c>
      <c r="T3403" s="12">
        <f t="shared" si="271"/>
        <v>42223.723912037036</v>
      </c>
      <c r="U3403">
        <f t="shared" si="26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69"/>
        <v>99.79</v>
      </c>
      <c r="Q3404" t="s">
        <v>8315</v>
      </c>
      <c r="R3404" t="s">
        <v>8316</v>
      </c>
      <c r="S3404" s="12">
        <f t="shared" si="270"/>
        <v>42290.61855324074</v>
      </c>
      <c r="T3404" s="12">
        <f t="shared" si="271"/>
        <v>42320.104861111111</v>
      </c>
      <c r="U3404">
        <f t="shared" si="26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69"/>
        <v>117.65</v>
      </c>
      <c r="Q3405" t="s">
        <v>8315</v>
      </c>
      <c r="R3405" t="s">
        <v>8316</v>
      </c>
      <c r="S3405" s="12">
        <f t="shared" si="270"/>
        <v>42150.462083333332</v>
      </c>
      <c r="T3405" s="12">
        <f t="shared" si="271"/>
        <v>42180.462083333332</v>
      </c>
      <c r="U3405">
        <f t="shared" si="26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69"/>
        <v>203.33</v>
      </c>
      <c r="Q3406" t="s">
        <v>8315</v>
      </c>
      <c r="R3406" t="s">
        <v>8316</v>
      </c>
      <c r="S3406" s="12">
        <f t="shared" si="270"/>
        <v>42152.503495370373</v>
      </c>
      <c r="T3406" s="12">
        <f t="shared" si="271"/>
        <v>42172.503495370373</v>
      </c>
      <c r="U3406">
        <f t="shared" si="26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69"/>
        <v>28.32</v>
      </c>
      <c r="Q3407" t="s">
        <v>8315</v>
      </c>
      <c r="R3407" t="s">
        <v>8316</v>
      </c>
      <c r="S3407" s="12">
        <f t="shared" si="270"/>
        <v>42410.017199074078</v>
      </c>
      <c r="T3407" s="12">
        <f t="shared" si="271"/>
        <v>42430.999305555553</v>
      </c>
      <c r="U3407">
        <f t="shared" si="26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69"/>
        <v>110.23</v>
      </c>
      <c r="Q3408" t="s">
        <v>8315</v>
      </c>
      <c r="R3408" t="s">
        <v>8316</v>
      </c>
      <c r="S3408" s="12">
        <f t="shared" si="270"/>
        <v>41791.492777777778</v>
      </c>
      <c r="T3408" s="12">
        <f t="shared" si="271"/>
        <v>41836.492777777778</v>
      </c>
      <c r="U3408">
        <f t="shared" si="26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69"/>
        <v>31.97</v>
      </c>
      <c r="Q3409" t="s">
        <v>8315</v>
      </c>
      <c r="R3409" t="s">
        <v>8316</v>
      </c>
      <c r="S3409" s="12">
        <f t="shared" si="270"/>
        <v>41796.422326388885</v>
      </c>
      <c r="T3409" s="12">
        <f t="shared" si="271"/>
        <v>41826.422326388885</v>
      </c>
      <c r="U3409">
        <f t="shared" si="26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69"/>
        <v>58.61</v>
      </c>
      <c r="Q3410" t="s">
        <v>8315</v>
      </c>
      <c r="R3410" t="s">
        <v>8316</v>
      </c>
      <c r="S3410" s="12">
        <f t="shared" si="270"/>
        <v>41808.991944444446</v>
      </c>
      <c r="T3410" s="12">
        <f t="shared" si="271"/>
        <v>41838.991944444446</v>
      </c>
      <c r="U3410">
        <f t="shared" si="26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69"/>
        <v>29.43</v>
      </c>
      <c r="Q3411" t="s">
        <v>8315</v>
      </c>
      <c r="R3411" t="s">
        <v>8316</v>
      </c>
      <c r="S3411" s="12">
        <f t="shared" si="270"/>
        <v>42544.814328703709</v>
      </c>
      <c r="T3411" s="12">
        <f t="shared" si="271"/>
        <v>42582.873611111107</v>
      </c>
      <c r="U3411">
        <f t="shared" si="26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69"/>
        <v>81.38</v>
      </c>
      <c r="Q3412" t="s">
        <v>8315</v>
      </c>
      <c r="R3412" t="s">
        <v>8316</v>
      </c>
      <c r="S3412" s="12">
        <f t="shared" si="270"/>
        <v>42500.041550925926</v>
      </c>
      <c r="T3412" s="12">
        <f t="shared" si="271"/>
        <v>42527.291666666672</v>
      </c>
      <c r="U3412">
        <f t="shared" si="26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69"/>
        <v>199.17</v>
      </c>
      <c r="Q3413" t="s">
        <v>8315</v>
      </c>
      <c r="R3413" t="s">
        <v>8316</v>
      </c>
      <c r="S3413" s="12">
        <f t="shared" si="270"/>
        <v>42265.022824074069</v>
      </c>
      <c r="T3413" s="12">
        <f t="shared" si="271"/>
        <v>42285.022824074069</v>
      </c>
      <c r="U3413">
        <f t="shared" si="26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69"/>
        <v>115.38</v>
      </c>
      <c r="Q3414" t="s">
        <v>8315</v>
      </c>
      <c r="R3414" t="s">
        <v>8316</v>
      </c>
      <c r="S3414" s="12">
        <f t="shared" si="270"/>
        <v>41879.959050925929</v>
      </c>
      <c r="T3414" s="12">
        <f t="shared" si="271"/>
        <v>41909.959050925929</v>
      </c>
      <c r="U3414">
        <f t="shared" si="26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69"/>
        <v>46.43</v>
      </c>
      <c r="Q3415" t="s">
        <v>8315</v>
      </c>
      <c r="R3415" t="s">
        <v>8316</v>
      </c>
      <c r="S3415" s="12">
        <f t="shared" si="270"/>
        <v>42053.733078703706</v>
      </c>
      <c r="T3415" s="12">
        <f t="shared" si="271"/>
        <v>42063.207638888889</v>
      </c>
      <c r="U3415">
        <f t="shared" si="26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69"/>
        <v>70.569999999999993</v>
      </c>
      <c r="Q3416" t="s">
        <v>8315</v>
      </c>
      <c r="R3416" t="s">
        <v>8316</v>
      </c>
      <c r="S3416" s="12">
        <f t="shared" si="270"/>
        <v>42675.832465277781</v>
      </c>
      <c r="T3416" s="12">
        <f t="shared" si="271"/>
        <v>42705.332638888889</v>
      </c>
      <c r="U3416">
        <f t="shared" si="26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69"/>
        <v>22.22</v>
      </c>
      <c r="Q3417" t="s">
        <v>8315</v>
      </c>
      <c r="R3417" t="s">
        <v>8316</v>
      </c>
      <c r="S3417" s="12">
        <f t="shared" si="270"/>
        <v>42467.144166666665</v>
      </c>
      <c r="T3417" s="12">
        <f t="shared" si="271"/>
        <v>42477.979166666672</v>
      </c>
      <c r="U3417">
        <f t="shared" si="26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69"/>
        <v>159.47</v>
      </c>
      <c r="Q3418" t="s">
        <v>8315</v>
      </c>
      <c r="R3418" t="s">
        <v>8316</v>
      </c>
      <c r="S3418" s="12">
        <f t="shared" si="270"/>
        <v>42089.412557870368</v>
      </c>
      <c r="T3418" s="12">
        <f t="shared" si="271"/>
        <v>42117.770833333328</v>
      </c>
      <c r="U3418">
        <f t="shared" si="26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69"/>
        <v>37.78</v>
      </c>
      <c r="Q3419" t="s">
        <v>8315</v>
      </c>
      <c r="R3419" t="s">
        <v>8316</v>
      </c>
      <c r="S3419" s="12">
        <f t="shared" si="270"/>
        <v>41894.91375</v>
      </c>
      <c r="T3419" s="12">
        <f t="shared" si="271"/>
        <v>41938.029861111114</v>
      </c>
      <c r="U3419">
        <f t="shared" si="26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69"/>
        <v>72.05</v>
      </c>
      <c r="Q3420" t="s">
        <v>8315</v>
      </c>
      <c r="R3420" t="s">
        <v>8316</v>
      </c>
      <c r="S3420" s="12">
        <f t="shared" si="270"/>
        <v>41752.83457175926</v>
      </c>
      <c r="T3420" s="12">
        <f t="shared" si="271"/>
        <v>41782.83457175926</v>
      </c>
      <c r="U3420">
        <f t="shared" si="26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69"/>
        <v>63.7</v>
      </c>
      <c r="Q3421" t="s">
        <v>8315</v>
      </c>
      <c r="R3421" t="s">
        <v>8316</v>
      </c>
      <c r="S3421" s="12">
        <f t="shared" si="270"/>
        <v>42448.821585648147</v>
      </c>
      <c r="T3421" s="12">
        <f t="shared" si="271"/>
        <v>42466.895833333328</v>
      </c>
      <c r="U3421">
        <f t="shared" si="26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69"/>
        <v>28.41</v>
      </c>
      <c r="Q3422" t="s">
        <v>8315</v>
      </c>
      <c r="R3422" t="s">
        <v>8316</v>
      </c>
      <c r="S3422" s="12">
        <f t="shared" si="270"/>
        <v>42405.090300925927</v>
      </c>
      <c r="T3422" s="12">
        <f t="shared" si="271"/>
        <v>42414</v>
      </c>
      <c r="U3422">
        <f t="shared" si="26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69"/>
        <v>103.21</v>
      </c>
      <c r="Q3423" t="s">
        <v>8315</v>
      </c>
      <c r="R3423" t="s">
        <v>8316</v>
      </c>
      <c r="S3423" s="12">
        <f t="shared" si="270"/>
        <v>42037.791238425925</v>
      </c>
      <c r="T3423" s="12">
        <f t="shared" si="271"/>
        <v>42067.791238425925</v>
      </c>
      <c r="U3423">
        <f t="shared" si="26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69"/>
        <v>71.150000000000006</v>
      </c>
      <c r="Q3424" t="s">
        <v>8315</v>
      </c>
      <c r="R3424" t="s">
        <v>8316</v>
      </c>
      <c r="S3424" s="12">
        <f t="shared" si="270"/>
        <v>42323.562222222223</v>
      </c>
      <c r="T3424" s="12">
        <f t="shared" si="271"/>
        <v>42352</v>
      </c>
      <c r="U3424">
        <f t="shared" si="26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69"/>
        <v>35</v>
      </c>
      <c r="Q3425" t="s">
        <v>8315</v>
      </c>
      <c r="R3425" t="s">
        <v>8316</v>
      </c>
      <c r="S3425" s="12">
        <f t="shared" si="270"/>
        <v>42088.911354166667</v>
      </c>
      <c r="T3425" s="12">
        <f t="shared" si="271"/>
        <v>42118.911354166667</v>
      </c>
      <c r="U3425">
        <f t="shared" si="26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69"/>
        <v>81.78</v>
      </c>
      <c r="Q3426" t="s">
        <v>8315</v>
      </c>
      <c r="R3426" t="s">
        <v>8316</v>
      </c>
      <c r="S3426" s="12">
        <f t="shared" si="270"/>
        <v>42018.676898148144</v>
      </c>
      <c r="T3426" s="12">
        <f t="shared" si="271"/>
        <v>42040.290972222225</v>
      </c>
      <c r="U3426">
        <f t="shared" si="26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69"/>
        <v>297.02999999999997</v>
      </c>
      <c r="Q3427" t="s">
        <v>8315</v>
      </c>
      <c r="R3427" t="s">
        <v>8316</v>
      </c>
      <c r="S3427" s="12">
        <f t="shared" si="270"/>
        <v>41884.617314814815</v>
      </c>
      <c r="T3427" s="12">
        <f t="shared" si="271"/>
        <v>41916.617314814815</v>
      </c>
      <c r="U3427">
        <f t="shared" si="26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69"/>
        <v>46.61</v>
      </c>
      <c r="Q3428" t="s">
        <v>8315</v>
      </c>
      <c r="R3428" t="s">
        <v>8316</v>
      </c>
      <c r="S3428" s="12">
        <f t="shared" si="270"/>
        <v>41884.056747685187</v>
      </c>
      <c r="T3428" s="12">
        <f t="shared" si="271"/>
        <v>41903.083333333336</v>
      </c>
      <c r="U3428">
        <f t="shared" si="26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69"/>
        <v>51.72</v>
      </c>
      <c r="Q3429" t="s">
        <v>8315</v>
      </c>
      <c r="R3429" t="s">
        <v>8316</v>
      </c>
      <c r="S3429" s="12">
        <f t="shared" si="270"/>
        <v>41792.645277777774</v>
      </c>
      <c r="T3429" s="12">
        <f t="shared" si="271"/>
        <v>41822.645277777774</v>
      </c>
      <c r="U3429">
        <f t="shared" si="26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69"/>
        <v>40.29</v>
      </c>
      <c r="Q3430" t="s">
        <v>8315</v>
      </c>
      <c r="R3430" t="s">
        <v>8316</v>
      </c>
      <c r="S3430" s="12">
        <f t="shared" si="270"/>
        <v>42038.720451388886</v>
      </c>
      <c r="T3430" s="12">
        <f t="shared" si="271"/>
        <v>42063.708333333328</v>
      </c>
      <c r="U3430">
        <f t="shared" si="26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69"/>
        <v>16.25</v>
      </c>
      <c r="Q3431" t="s">
        <v>8315</v>
      </c>
      <c r="R3431" t="s">
        <v>8316</v>
      </c>
      <c r="S3431" s="12">
        <f t="shared" si="270"/>
        <v>42662.021539351852</v>
      </c>
      <c r="T3431" s="12">
        <f t="shared" si="271"/>
        <v>42676.021539351852</v>
      </c>
      <c r="U3431">
        <f t="shared" si="26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69"/>
        <v>30.15</v>
      </c>
      <c r="Q3432" t="s">
        <v>8315</v>
      </c>
      <c r="R3432" t="s">
        <v>8316</v>
      </c>
      <c r="S3432" s="12">
        <f t="shared" si="270"/>
        <v>41820.945613425924</v>
      </c>
      <c r="T3432" s="12">
        <f t="shared" si="271"/>
        <v>41850.945613425924</v>
      </c>
      <c r="U3432">
        <f t="shared" si="26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69"/>
        <v>95.24</v>
      </c>
      <c r="Q3433" t="s">
        <v>8315</v>
      </c>
      <c r="R3433" t="s">
        <v>8316</v>
      </c>
      <c r="S3433" s="12">
        <f t="shared" si="270"/>
        <v>41839.730937500004</v>
      </c>
      <c r="T3433" s="12">
        <f t="shared" si="271"/>
        <v>41869.730937500004</v>
      </c>
      <c r="U3433">
        <f t="shared" si="26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69"/>
        <v>52.21</v>
      </c>
      <c r="Q3434" t="s">
        <v>8315</v>
      </c>
      <c r="R3434" t="s">
        <v>8316</v>
      </c>
      <c r="S3434" s="12">
        <f t="shared" si="270"/>
        <v>42380.581180555557</v>
      </c>
      <c r="T3434" s="12">
        <f t="shared" si="271"/>
        <v>42405.916666666672</v>
      </c>
      <c r="U3434">
        <f t="shared" si="26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69"/>
        <v>134.15</v>
      </c>
      <c r="Q3435" t="s">
        <v>8315</v>
      </c>
      <c r="R3435" t="s">
        <v>8316</v>
      </c>
      <c r="S3435" s="12">
        <f t="shared" si="270"/>
        <v>41776.063136574077</v>
      </c>
      <c r="T3435" s="12">
        <f t="shared" si="271"/>
        <v>41807.125</v>
      </c>
      <c r="U3435">
        <f t="shared" si="26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69"/>
        <v>62.83</v>
      </c>
      <c r="Q3436" t="s">
        <v>8315</v>
      </c>
      <c r="R3436" t="s">
        <v>8316</v>
      </c>
      <c r="S3436" s="12">
        <f t="shared" si="270"/>
        <v>41800.380428240744</v>
      </c>
      <c r="T3436" s="12">
        <f t="shared" si="271"/>
        <v>41830.380428240744</v>
      </c>
      <c r="U3436">
        <f t="shared" si="26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69"/>
        <v>58.95</v>
      </c>
      <c r="Q3437" t="s">
        <v>8315</v>
      </c>
      <c r="R3437" t="s">
        <v>8316</v>
      </c>
      <c r="S3437" s="12">
        <f t="shared" si="270"/>
        <v>42572.61681712963</v>
      </c>
      <c r="T3437" s="12">
        <f t="shared" si="271"/>
        <v>42589.125</v>
      </c>
      <c r="U3437">
        <f t="shared" si="26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69"/>
        <v>143.11000000000001</v>
      </c>
      <c r="Q3438" t="s">
        <v>8315</v>
      </c>
      <c r="R3438" t="s">
        <v>8316</v>
      </c>
      <c r="S3438" s="12">
        <f t="shared" si="270"/>
        <v>41851.541585648149</v>
      </c>
      <c r="T3438" s="12">
        <f t="shared" si="271"/>
        <v>41872.686111111114</v>
      </c>
      <c r="U3438">
        <f t="shared" si="26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69"/>
        <v>84.17</v>
      </c>
      <c r="Q3439" t="s">
        <v>8315</v>
      </c>
      <c r="R3439" t="s">
        <v>8316</v>
      </c>
      <c r="S3439" s="12">
        <f t="shared" si="270"/>
        <v>42205.710879629631</v>
      </c>
      <c r="T3439" s="12">
        <f t="shared" si="271"/>
        <v>42235.710879629631</v>
      </c>
      <c r="U3439">
        <f t="shared" si="26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69"/>
        <v>186.07</v>
      </c>
      <c r="Q3440" t="s">
        <v>8315</v>
      </c>
      <c r="R3440" t="s">
        <v>8316</v>
      </c>
      <c r="S3440" s="12">
        <f t="shared" si="270"/>
        <v>42100.927858796291</v>
      </c>
      <c r="T3440" s="12">
        <f t="shared" si="271"/>
        <v>42126.875</v>
      </c>
      <c r="U3440">
        <f t="shared" si="26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69"/>
        <v>89.79</v>
      </c>
      <c r="Q3441" t="s">
        <v>8315</v>
      </c>
      <c r="R3441" t="s">
        <v>8316</v>
      </c>
      <c r="S3441" s="12">
        <f t="shared" si="270"/>
        <v>42374.911226851851</v>
      </c>
      <c r="T3441" s="12">
        <f t="shared" si="271"/>
        <v>42388.207638888889</v>
      </c>
      <c r="U3441">
        <f t="shared" si="26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69"/>
        <v>64.16</v>
      </c>
      <c r="Q3442" t="s">
        <v>8315</v>
      </c>
      <c r="R3442" t="s">
        <v>8316</v>
      </c>
      <c r="S3442" s="12">
        <f t="shared" si="270"/>
        <v>41809.12300925926</v>
      </c>
      <c r="T3442" s="12">
        <f t="shared" si="271"/>
        <v>41831.677083333336</v>
      </c>
      <c r="U3442">
        <f t="shared" si="26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69"/>
        <v>59.65</v>
      </c>
      <c r="Q3443" t="s">
        <v>8315</v>
      </c>
      <c r="R3443" t="s">
        <v>8316</v>
      </c>
      <c r="S3443" s="12">
        <f t="shared" si="270"/>
        <v>42294.429641203707</v>
      </c>
      <c r="T3443" s="12">
        <f t="shared" si="271"/>
        <v>42321.845138888893</v>
      </c>
      <c r="U3443">
        <f t="shared" si="26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69"/>
        <v>31.25</v>
      </c>
      <c r="Q3444" t="s">
        <v>8315</v>
      </c>
      <c r="R3444" t="s">
        <v>8316</v>
      </c>
      <c r="S3444" s="12">
        <f t="shared" si="270"/>
        <v>42124.841111111105</v>
      </c>
      <c r="T3444" s="12">
        <f t="shared" si="271"/>
        <v>42154.841111111105</v>
      </c>
      <c r="U3444">
        <f t="shared" si="26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69"/>
        <v>41.22</v>
      </c>
      <c r="Q3445" t="s">
        <v>8315</v>
      </c>
      <c r="R3445" t="s">
        <v>8316</v>
      </c>
      <c r="S3445" s="12">
        <f t="shared" si="270"/>
        <v>41861.524837962963</v>
      </c>
      <c r="T3445" s="12">
        <f t="shared" si="271"/>
        <v>41891.524837962963</v>
      </c>
      <c r="U3445">
        <f t="shared" si="26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69"/>
        <v>43.35</v>
      </c>
      <c r="Q3446" t="s">
        <v>8315</v>
      </c>
      <c r="R3446" t="s">
        <v>8316</v>
      </c>
      <c r="S3446" s="12">
        <f t="shared" si="270"/>
        <v>42521.291504629626</v>
      </c>
      <c r="T3446" s="12">
        <f t="shared" si="271"/>
        <v>42529.582638888889</v>
      </c>
      <c r="U3446">
        <f t="shared" si="26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69"/>
        <v>64.52</v>
      </c>
      <c r="Q3447" t="s">
        <v>8315</v>
      </c>
      <c r="R3447" t="s">
        <v>8316</v>
      </c>
      <c r="S3447" s="12">
        <f t="shared" si="270"/>
        <v>42272.530509259261</v>
      </c>
      <c r="T3447" s="12">
        <f t="shared" si="271"/>
        <v>42300.530509259261</v>
      </c>
      <c r="U3447">
        <f t="shared" ref="U3447:U3510" si="272"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69"/>
        <v>43.28</v>
      </c>
      <c r="Q3448" t="s">
        <v>8315</v>
      </c>
      <c r="R3448" t="s">
        <v>8316</v>
      </c>
      <c r="S3448" s="12">
        <f t="shared" si="270"/>
        <v>42016.832465277781</v>
      </c>
      <c r="T3448" s="12">
        <f t="shared" si="271"/>
        <v>42040.513888888891</v>
      </c>
      <c r="U3448">
        <f t="shared" si="272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69"/>
        <v>77</v>
      </c>
      <c r="Q3449" t="s">
        <v>8315</v>
      </c>
      <c r="R3449" t="s">
        <v>8316</v>
      </c>
      <c r="S3449" s="12">
        <f t="shared" si="270"/>
        <v>42402.889027777783</v>
      </c>
      <c r="T3449" s="12">
        <f t="shared" si="271"/>
        <v>42447.847361111111</v>
      </c>
      <c r="U3449">
        <f t="shared" si="272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69"/>
        <v>51.22</v>
      </c>
      <c r="Q3450" t="s">
        <v>8315</v>
      </c>
      <c r="R3450" t="s">
        <v>8316</v>
      </c>
      <c r="S3450" s="12">
        <f t="shared" si="270"/>
        <v>41960.119085648148</v>
      </c>
      <c r="T3450" s="12">
        <f t="shared" si="271"/>
        <v>41990.119085648148</v>
      </c>
      <c r="U3450">
        <f t="shared" si="272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69"/>
        <v>68.25</v>
      </c>
      <c r="Q3451" t="s">
        <v>8315</v>
      </c>
      <c r="R3451" t="s">
        <v>8316</v>
      </c>
      <c r="S3451" s="12">
        <f t="shared" si="270"/>
        <v>42532.052523148144</v>
      </c>
      <c r="T3451" s="12">
        <f t="shared" si="271"/>
        <v>42560.166666666672</v>
      </c>
      <c r="U3451">
        <f t="shared" si="272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69"/>
        <v>19.489999999999998</v>
      </c>
      <c r="Q3452" t="s">
        <v>8315</v>
      </c>
      <c r="R3452" t="s">
        <v>8316</v>
      </c>
      <c r="S3452" s="12">
        <f t="shared" si="270"/>
        <v>42036.704525462963</v>
      </c>
      <c r="T3452" s="12">
        <f t="shared" si="271"/>
        <v>42096.662858796291</v>
      </c>
      <c r="U3452">
        <f t="shared" si="272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69"/>
        <v>41.13</v>
      </c>
      <c r="Q3453" t="s">
        <v>8315</v>
      </c>
      <c r="R3453" t="s">
        <v>8316</v>
      </c>
      <c r="S3453" s="12">
        <f t="shared" si="270"/>
        <v>42088.723692129628</v>
      </c>
      <c r="T3453" s="12">
        <f t="shared" si="271"/>
        <v>42115.723692129628</v>
      </c>
      <c r="U3453">
        <f t="shared" si="272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69"/>
        <v>41.41</v>
      </c>
      <c r="Q3454" t="s">
        <v>8315</v>
      </c>
      <c r="R3454" t="s">
        <v>8316</v>
      </c>
      <c r="S3454" s="12">
        <f t="shared" si="270"/>
        <v>41820.639189814814</v>
      </c>
      <c r="T3454" s="12">
        <f t="shared" si="271"/>
        <v>41843.165972222225</v>
      </c>
      <c r="U3454">
        <f t="shared" si="272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69"/>
        <v>27.5</v>
      </c>
      <c r="Q3455" t="s">
        <v>8315</v>
      </c>
      <c r="R3455" t="s">
        <v>8316</v>
      </c>
      <c r="S3455" s="12">
        <f t="shared" si="270"/>
        <v>42535.97865740741</v>
      </c>
      <c r="T3455" s="12">
        <f t="shared" si="271"/>
        <v>42595.97865740741</v>
      </c>
      <c r="U3455">
        <f t="shared" si="272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69"/>
        <v>33.57</v>
      </c>
      <c r="Q3456" t="s">
        <v>8315</v>
      </c>
      <c r="R3456" t="s">
        <v>8316</v>
      </c>
      <c r="S3456" s="12">
        <f t="shared" si="270"/>
        <v>41821.698599537034</v>
      </c>
      <c r="T3456" s="12">
        <f t="shared" si="271"/>
        <v>41851.698599537034</v>
      </c>
      <c r="U3456">
        <f t="shared" si="272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69"/>
        <v>145.87</v>
      </c>
      <c r="Q3457" t="s">
        <v>8315</v>
      </c>
      <c r="R3457" t="s">
        <v>8316</v>
      </c>
      <c r="S3457" s="12">
        <f t="shared" si="270"/>
        <v>42626.7503125</v>
      </c>
      <c r="T3457" s="12">
        <f t="shared" si="271"/>
        <v>42656.7503125</v>
      </c>
      <c r="U3457">
        <f t="shared" si="272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8"/>
        <v>191</v>
      </c>
      <c r="P3458">
        <f t="shared" si="269"/>
        <v>358.69</v>
      </c>
      <c r="Q3458" t="s">
        <v>8315</v>
      </c>
      <c r="R3458" t="s">
        <v>8316</v>
      </c>
      <c r="S3458" s="12">
        <f t="shared" si="270"/>
        <v>41821.205636574072</v>
      </c>
      <c r="T3458" s="12">
        <f t="shared" si="271"/>
        <v>41852.290972222225</v>
      </c>
      <c r="U3458">
        <f t="shared" si="272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3">ROUND(E3459/D3459*100,0)</f>
        <v>140</v>
      </c>
      <c r="P3459">
        <f t="shared" ref="P3459:P3522" si="274">IFERROR(ROUND(E3459/L3459,2),0)</f>
        <v>50.98</v>
      </c>
      <c r="Q3459" t="s">
        <v>8315</v>
      </c>
      <c r="R3459" t="s">
        <v>8316</v>
      </c>
      <c r="S3459" s="12">
        <f t="shared" ref="S3459:S3522" si="275">(((J3459/60)/60)/24)+DATE(1970,1,1)</f>
        <v>42016.706678240742</v>
      </c>
      <c r="T3459" s="12">
        <f t="shared" ref="T3459:T3522" si="276">(((I3459/60)/60)/24)+DATE(1970,1,1)</f>
        <v>42047.249305555553</v>
      </c>
      <c r="U3459">
        <f t="shared" si="272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4"/>
        <v>45.04</v>
      </c>
      <c r="Q3460" t="s">
        <v>8315</v>
      </c>
      <c r="R3460" t="s">
        <v>8316</v>
      </c>
      <c r="S3460" s="12">
        <f t="shared" si="275"/>
        <v>42011.202581018515</v>
      </c>
      <c r="T3460" s="12">
        <f t="shared" si="276"/>
        <v>42038.185416666667</v>
      </c>
      <c r="U3460">
        <f t="shared" si="272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4"/>
        <v>17.53</v>
      </c>
      <c r="Q3461" t="s">
        <v>8315</v>
      </c>
      <c r="R3461" t="s">
        <v>8316</v>
      </c>
      <c r="S3461" s="12">
        <f t="shared" si="275"/>
        <v>42480.479861111111</v>
      </c>
      <c r="T3461" s="12">
        <f t="shared" si="276"/>
        <v>42510.479861111111</v>
      </c>
      <c r="U3461">
        <f t="shared" si="272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4"/>
        <v>50</v>
      </c>
      <c r="Q3462" t="s">
        <v>8315</v>
      </c>
      <c r="R3462" t="s">
        <v>8316</v>
      </c>
      <c r="S3462" s="12">
        <f t="shared" si="275"/>
        <v>41852.527222222219</v>
      </c>
      <c r="T3462" s="12">
        <f t="shared" si="276"/>
        <v>41866.527222222219</v>
      </c>
      <c r="U3462">
        <f t="shared" si="272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si="274"/>
        <v>57.92</v>
      </c>
      <c r="Q3463" t="s">
        <v>8315</v>
      </c>
      <c r="R3463" t="s">
        <v>8316</v>
      </c>
      <c r="S3463" s="12">
        <f t="shared" si="275"/>
        <v>42643.632858796293</v>
      </c>
      <c r="T3463" s="12">
        <f t="shared" si="276"/>
        <v>42672.125</v>
      </c>
      <c r="U3463">
        <f t="shared" si="272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4"/>
        <v>29.71</v>
      </c>
      <c r="Q3464" t="s">
        <v>8315</v>
      </c>
      <c r="R3464" t="s">
        <v>8316</v>
      </c>
      <c r="S3464" s="12">
        <f t="shared" si="275"/>
        <v>42179.898472222223</v>
      </c>
      <c r="T3464" s="12">
        <f t="shared" si="276"/>
        <v>42195.75</v>
      </c>
      <c r="U3464">
        <f t="shared" si="272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4"/>
        <v>90.68</v>
      </c>
      <c r="Q3465" t="s">
        <v>8315</v>
      </c>
      <c r="R3465" t="s">
        <v>8316</v>
      </c>
      <c r="S3465" s="12">
        <f t="shared" si="275"/>
        <v>42612.918807870374</v>
      </c>
      <c r="T3465" s="12">
        <f t="shared" si="276"/>
        <v>42654.165972222225</v>
      </c>
      <c r="U3465">
        <f t="shared" si="272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4"/>
        <v>55.01</v>
      </c>
      <c r="Q3466" t="s">
        <v>8315</v>
      </c>
      <c r="R3466" t="s">
        <v>8316</v>
      </c>
      <c r="S3466" s="12">
        <f t="shared" si="275"/>
        <v>42575.130057870367</v>
      </c>
      <c r="T3466" s="12">
        <f t="shared" si="276"/>
        <v>42605.130057870367</v>
      </c>
      <c r="U3466">
        <f t="shared" si="272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4"/>
        <v>57.22</v>
      </c>
      <c r="Q3467" t="s">
        <v>8315</v>
      </c>
      <c r="R3467" t="s">
        <v>8316</v>
      </c>
      <c r="S3467" s="12">
        <f t="shared" si="275"/>
        <v>42200.625833333332</v>
      </c>
      <c r="T3467" s="12">
        <f t="shared" si="276"/>
        <v>42225.666666666672</v>
      </c>
      <c r="U3467">
        <f t="shared" si="272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4"/>
        <v>72.95</v>
      </c>
      <c r="Q3468" t="s">
        <v>8315</v>
      </c>
      <c r="R3468" t="s">
        <v>8316</v>
      </c>
      <c r="S3468" s="12">
        <f t="shared" si="275"/>
        <v>42420.019097222219</v>
      </c>
      <c r="T3468" s="12">
        <f t="shared" si="276"/>
        <v>42479.977430555555</v>
      </c>
      <c r="U3468">
        <f t="shared" si="272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4"/>
        <v>64.47</v>
      </c>
      <c r="Q3469" t="s">
        <v>8315</v>
      </c>
      <c r="R3469" t="s">
        <v>8316</v>
      </c>
      <c r="S3469" s="12">
        <f t="shared" si="275"/>
        <v>42053.671666666662</v>
      </c>
      <c r="T3469" s="12">
        <f t="shared" si="276"/>
        <v>42083.630000000005</v>
      </c>
      <c r="U3469">
        <f t="shared" si="272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4"/>
        <v>716.35</v>
      </c>
      <c r="Q3470" t="s">
        <v>8315</v>
      </c>
      <c r="R3470" t="s">
        <v>8316</v>
      </c>
      <c r="S3470" s="12">
        <f t="shared" si="275"/>
        <v>42605.765381944439</v>
      </c>
      <c r="T3470" s="12">
        <f t="shared" si="276"/>
        <v>42634.125</v>
      </c>
      <c r="U3470">
        <f t="shared" si="272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4"/>
        <v>50.4</v>
      </c>
      <c r="Q3471" t="s">
        <v>8315</v>
      </c>
      <c r="R3471" t="s">
        <v>8316</v>
      </c>
      <c r="S3471" s="12">
        <f t="shared" si="275"/>
        <v>42458.641724537039</v>
      </c>
      <c r="T3471" s="12">
        <f t="shared" si="276"/>
        <v>42488.641724537039</v>
      </c>
      <c r="U3471">
        <f t="shared" si="272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4"/>
        <v>41.67</v>
      </c>
      <c r="Q3472" t="s">
        <v>8315</v>
      </c>
      <c r="R3472" t="s">
        <v>8316</v>
      </c>
      <c r="S3472" s="12">
        <f t="shared" si="275"/>
        <v>42529.022013888884</v>
      </c>
      <c r="T3472" s="12">
        <f t="shared" si="276"/>
        <v>42566.901388888888</v>
      </c>
      <c r="U3472">
        <f t="shared" si="272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4"/>
        <v>35.770000000000003</v>
      </c>
      <c r="Q3473" t="s">
        <v>8315</v>
      </c>
      <c r="R3473" t="s">
        <v>8316</v>
      </c>
      <c r="S3473" s="12">
        <f t="shared" si="275"/>
        <v>41841.820486111108</v>
      </c>
      <c r="T3473" s="12">
        <f t="shared" si="276"/>
        <v>41882.833333333336</v>
      </c>
      <c r="U3473">
        <f t="shared" si="272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4"/>
        <v>88.74</v>
      </c>
      <c r="Q3474" t="s">
        <v>8315</v>
      </c>
      <c r="R3474" t="s">
        <v>8316</v>
      </c>
      <c r="S3474" s="12">
        <f t="shared" si="275"/>
        <v>41928.170497685183</v>
      </c>
      <c r="T3474" s="12">
        <f t="shared" si="276"/>
        <v>41949.249305555553</v>
      </c>
      <c r="U3474">
        <f t="shared" si="272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4"/>
        <v>148.47999999999999</v>
      </c>
      <c r="Q3475" t="s">
        <v>8315</v>
      </c>
      <c r="R3475" t="s">
        <v>8316</v>
      </c>
      <c r="S3475" s="12">
        <f t="shared" si="275"/>
        <v>42062.834444444445</v>
      </c>
      <c r="T3475" s="12">
        <f t="shared" si="276"/>
        <v>42083.852083333331</v>
      </c>
      <c r="U3475">
        <f t="shared" si="272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4"/>
        <v>51.79</v>
      </c>
      <c r="Q3476" t="s">
        <v>8315</v>
      </c>
      <c r="R3476" t="s">
        <v>8316</v>
      </c>
      <c r="S3476" s="12">
        <f t="shared" si="275"/>
        <v>42541.501516203702</v>
      </c>
      <c r="T3476" s="12">
        <f t="shared" si="276"/>
        <v>42571.501516203702</v>
      </c>
      <c r="U3476">
        <f t="shared" si="272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4"/>
        <v>20</v>
      </c>
      <c r="Q3477" t="s">
        <v>8315</v>
      </c>
      <c r="R3477" t="s">
        <v>8316</v>
      </c>
      <c r="S3477" s="12">
        <f t="shared" si="275"/>
        <v>41918.880833333329</v>
      </c>
      <c r="T3477" s="12">
        <f t="shared" si="276"/>
        <v>41946</v>
      </c>
      <c r="U3477">
        <f t="shared" si="272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4"/>
        <v>52</v>
      </c>
      <c r="Q3478" t="s">
        <v>8315</v>
      </c>
      <c r="R3478" t="s">
        <v>8316</v>
      </c>
      <c r="S3478" s="12">
        <f t="shared" si="275"/>
        <v>41921.279976851853</v>
      </c>
      <c r="T3478" s="12">
        <f t="shared" si="276"/>
        <v>41939.125</v>
      </c>
      <c r="U3478">
        <f t="shared" si="272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4"/>
        <v>53.23</v>
      </c>
      <c r="Q3479" t="s">
        <v>8315</v>
      </c>
      <c r="R3479" t="s">
        <v>8316</v>
      </c>
      <c r="S3479" s="12">
        <f t="shared" si="275"/>
        <v>42128.736608796295</v>
      </c>
      <c r="T3479" s="12">
        <f t="shared" si="276"/>
        <v>42141.125</v>
      </c>
      <c r="U3479">
        <f t="shared" si="272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4"/>
        <v>39.6</v>
      </c>
      <c r="Q3480" t="s">
        <v>8315</v>
      </c>
      <c r="R3480" t="s">
        <v>8316</v>
      </c>
      <c r="S3480" s="12">
        <f t="shared" si="275"/>
        <v>42053.916921296302</v>
      </c>
      <c r="T3480" s="12">
        <f t="shared" si="276"/>
        <v>42079.875</v>
      </c>
      <c r="U3480">
        <f t="shared" si="272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4"/>
        <v>34.25</v>
      </c>
      <c r="Q3481" t="s">
        <v>8315</v>
      </c>
      <c r="R3481" t="s">
        <v>8316</v>
      </c>
      <c r="S3481" s="12">
        <f t="shared" si="275"/>
        <v>41781.855092592588</v>
      </c>
      <c r="T3481" s="12">
        <f t="shared" si="276"/>
        <v>41811.855092592588</v>
      </c>
      <c r="U3481">
        <f t="shared" si="272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4"/>
        <v>164.62</v>
      </c>
      <c r="Q3482" t="s">
        <v>8315</v>
      </c>
      <c r="R3482" t="s">
        <v>8316</v>
      </c>
      <c r="S3482" s="12">
        <f t="shared" si="275"/>
        <v>42171.317442129628</v>
      </c>
      <c r="T3482" s="12">
        <f t="shared" si="276"/>
        <v>42195.875</v>
      </c>
      <c r="U3482">
        <f t="shared" si="272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4"/>
        <v>125.05</v>
      </c>
      <c r="Q3483" t="s">
        <v>8315</v>
      </c>
      <c r="R3483" t="s">
        <v>8316</v>
      </c>
      <c r="S3483" s="12">
        <f t="shared" si="275"/>
        <v>41989.24754629629</v>
      </c>
      <c r="T3483" s="12">
        <f t="shared" si="276"/>
        <v>42006.24754629629</v>
      </c>
      <c r="U3483">
        <f t="shared" si="272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4"/>
        <v>51.88</v>
      </c>
      <c r="Q3484" t="s">
        <v>8315</v>
      </c>
      <c r="R3484" t="s">
        <v>8316</v>
      </c>
      <c r="S3484" s="12">
        <f t="shared" si="275"/>
        <v>41796.771597222221</v>
      </c>
      <c r="T3484" s="12">
        <f t="shared" si="276"/>
        <v>41826.771597222221</v>
      </c>
      <c r="U3484">
        <f t="shared" si="272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4"/>
        <v>40.29</v>
      </c>
      <c r="Q3485" t="s">
        <v>8315</v>
      </c>
      <c r="R3485" t="s">
        <v>8316</v>
      </c>
      <c r="S3485" s="12">
        <f t="shared" si="275"/>
        <v>41793.668761574074</v>
      </c>
      <c r="T3485" s="12">
        <f t="shared" si="276"/>
        <v>41823.668761574074</v>
      </c>
      <c r="U3485">
        <f t="shared" si="272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4"/>
        <v>64.91</v>
      </c>
      <c r="Q3486" t="s">
        <v>8315</v>
      </c>
      <c r="R3486" t="s">
        <v>8316</v>
      </c>
      <c r="S3486" s="12">
        <f t="shared" si="275"/>
        <v>42506.760405092587</v>
      </c>
      <c r="T3486" s="12">
        <f t="shared" si="276"/>
        <v>42536.760405092587</v>
      </c>
      <c r="U3486">
        <f t="shared" si="272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4"/>
        <v>55.33</v>
      </c>
      <c r="Q3487" t="s">
        <v>8315</v>
      </c>
      <c r="R3487" t="s">
        <v>8316</v>
      </c>
      <c r="S3487" s="12">
        <f t="shared" si="275"/>
        <v>42372.693055555559</v>
      </c>
      <c r="T3487" s="12">
        <f t="shared" si="276"/>
        <v>42402.693055555559</v>
      </c>
      <c r="U3487">
        <f t="shared" si="272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4"/>
        <v>83.14</v>
      </c>
      <c r="Q3488" t="s">
        <v>8315</v>
      </c>
      <c r="R3488" t="s">
        <v>8316</v>
      </c>
      <c r="S3488" s="12">
        <f t="shared" si="275"/>
        <v>42126.87501157407</v>
      </c>
      <c r="T3488" s="12">
        <f t="shared" si="276"/>
        <v>42158.290972222225</v>
      </c>
      <c r="U3488">
        <f t="shared" si="272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4"/>
        <v>38.71</v>
      </c>
      <c r="Q3489" t="s">
        <v>8315</v>
      </c>
      <c r="R3489" t="s">
        <v>8316</v>
      </c>
      <c r="S3489" s="12">
        <f t="shared" si="275"/>
        <v>42149.940416666665</v>
      </c>
      <c r="T3489" s="12">
        <f t="shared" si="276"/>
        <v>42179.940416666665</v>
      </c>
      <c r="U3489">
        <f t="shared" si="272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4"/>
        <v>125.38</v>
      </c>
      <c r="Q3490" t="s">
        <v>8315</v>
      </c>
      <c r="R3490" t="s">
        <v>8316</v>
      </c>
      <c r="S3490" s="12">
        <f t="shared" si="275"/>
        <v>42087.768055555556</v>
      </c>
      <c r="T3490" s="12">
        <f t="shared" si="276"/>
        <v>42111.666666666672</v>
      </c>
      <c r="U3490">
        <f t="shared" si="272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4"/>
        <v>78.260000000000005</v>
      </c>
      <c r="Q3491" t="s">
        <v>8315</v>
      </c>
      <c r="R3491" t="s">
        <v>8316</v>
      </c>
      <c r="S3491" s="12">
        <f t="shared" si="275"/>
        <v>41753.635775462964</v>
      </c>
      <c r="T3491" s="12">
        <f t="shared" si="276"/>
        <v>41783.875</v>
      </c>
      <c r="U3491">
        <f t="shared" si="272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4"/>
        <v>47.22</v>
      </c>
      <c r="Q3492" t="s">
        <v>8315</v>
      </c>
      <c r="R3492" t="s">
        <v>8316</v>
      </c>
      <c r="S3492" s="12">
        <f t="shared" si="275"/>
        <v>42443.802361111113</v>
      </c>
      <c r="T3492" s="12">
        <f t="shared" si="276"/>
        <v>42473.802361111113</v>
      </c>
      <c r="U3492">
        <f t="shared" si="272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4"/>
        <v>79.099999999999994</v>
      </c>
      <c r="Q3493" t="s">
        <v>8315</v>
      </c>
      <c r="R3493" t="s">
        <v>8316</v>
      </c>
      <c r="S3493" s="12">
        <f t="shared" si="275"/>
        <v>42121.249814814815</v>
      </c>
      <c r="T3493" s="12">
        <f t="shared" si="276"/>
        <v>42142.249814814815</v>
      </c>
      <c r="U3493">
        <f t="shared" si="272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4"/>
        <v>114.29</v>
      </c>
      <c r="Q3494" t="s">
        <v>8315</v>
      </c>
      <c r="R3494" t="s">
        <v>8316</v>
      </c>
      <c r="S3494" s="12">
        <f t="shared" si="275"/>
        <v>42268.009224537032</v>
      </c>
      <c r="T3494" s="12">
        <f t="shared" si="276"/>
        <v>42303.009224537032</v>
      </c>
      <c r="U3494">
        <f t="shared" si="272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4"/>
        <v>51.72</v>
      </c>
      <c r="Q3495" t="s">
        <v>8315</v>
      </c>
      <c r="R3495" t="s">
        <v>8316</v>
      </c>
      <c r="S3495" s="12">
        <f t="shared" si="275"/>
        <v>41848.866157407407</v>
      </c>
      <c r="T3495" s="12">
        <f t="shared" si="276"/>
        <v>41868.21597222222</v>
      </c>
      <c r="U3495">
        <f t="shared" si="272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4"/>
        <v>30.77</v>
      </c>
      <c r="Q3496" t="s">
        <v>8315</v>
      </c>
      <c r="R3496" t="s">
        <v>8316</v>
      </c>
      <c r="S3496" s="12">
        <f t="shared" si="275"/>
        <v>42689.214988425927</v>
      </c>
      <c r="T3496" s="12">
        <f t="shared" si="276"/>
        <v>42700.25</v>
      </c>
      <c r="U3496">
        <f t="shared" si="272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4"/>
        <v>74.209999999999994</v>
      </c>
      <c r="Q3497" t="s">
        <v>8315</v>
      </c>
      <c r="R3497" t="s">
        <v>8316</v>
      </c>
      <c r="S3497" s="12">
        <f t="shared" si="275"/>
        <v>41915.762835648151</v>
      </c>
      <c r="T3497" s="12">
        <f t="shared" si="276"/>
        <v>41944.720833333333</v>
      </c>
      <c r="U3497">
        <f t="shared" si="272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4"/>
        <v>47.85</v>
      </c>
      <c r="Q3498" t="s">
        <v>8315</v>
      </c>
      <c r="R3498" t="s">
        <v>8316</v>
      </c>
      <c r="S3498" s="12">
        <f t="shared" si="275"/>
        <v>42584.846828703703</v>
      </c>
      <c r="T3498" s="12">
        <f t="shared" si="276"/>
        <v>42624.846828703703</v>
      </c>
      <c r="U3498">
        <f t="shared" si="272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4"/>
        <v>34.409999999999997</v>
      </c>
      <c r="Q3499" t="s">
        <v>8315</v>
      </c>
      <c r="R3499" t="s">
        <v>8316</v>
      </c>
      <c r="S3499" s="12">
        <f t="shared" si="275"/>
        <v>42511.741944444439</v>
      </c>
      <c r="T3499" s="12">
        <f t="shared" si="276"/>
        <v>42523.916666666672</v>
      </c>
      <c r="U3499">
        <f t="shared" si="272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4"/>
        <v>40.24</v>
      </c>
      <c r="Q3500" t="s">
        <v>8315</v>
      </c>
      <c r="R3500" t="s">
        <v>8316</v>
      </c>
      <c r="S3500" s="12">
        <f t="shared" si="275"/>
        <v>42459.15861111111</v>
      </c>
      <c r="T3500" s="12">
        <f t="shared" si="276"/>
        <v>42518.905555555553</v>
      </c>
      <c r="U3500">
        <f t="shared" si="272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4"/>
        <v>60.29</v>
      </c>
      <c r="Q3501" t="s">
        <v>8315</v>
      </c>
      <c r="R3501" t="s">
        <v>8316</v>
      </c>
      <c r="S3501" s="12">
        <f t="shared" si="275"/>
        <v>42132.036168981482</v>
      </c>
      <c r="T3501" s="12">
        <f t="shared" si="276"/>
        <v>42186.290972222225</v>
      </c>
      <c r="U3501">
        <f t="shared" si="272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4"/>
        <v>25.31</v>
      </c>
      <c r="Q3502" t="s">
        <v>8315</v>
      </c>
      <c r="R3502" t="s">
        <v>8316</v>
      </c>
      <c r="S3502" s="12">
        <f t="shared" si="275"/>
        <v>42419.91942129629</v>
      </c>
      <c r="T3502" s="12">
        <f t="shared" si="276"/>
        <v>42436.207638888889</v>
      </c>
      <c r="U3502">
        <f t="shared" si="272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4"/>
        <v>35.950000000000003</v>
      </c>
      <c r="Q3503" t="s">
        <v>8315</v>
      </c>
      <c r="R3503" t="s">
        <v>8316</v>
      </c>
      <c r="S3503" s="12">
        <f t="shared" si="275"/>
        <v>42233.763831018514</v>
      </c>
      <c r="T3503" s="12">
        <f t="shared" si="276"/>
        <v>42258.763831018514</v>
      </c>
      <c r="U3503">
        <f t="shared" si="272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4"/>
        <v>136</v>
      </c>
      <c r="Q3504" t="s">
        <v>8315</v>
      </c>
      <c r="R3504" t="s">
        <v>8316</v>
      </c>
      <c r="S3504" s="12">
        <f t="shared" si="275"/>
        <v>42430.839398148149</v>
      </c>
      <c r="T3504" s="12">
        <f t="shared" si="276"/>
        <v>42445.165972222225</v>
      </c>
      <c r="U3504">
        <f t="shared" si="272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4"/>
        <v>70.760000000000005</v>
      </c>
      <c r="Q3505" t="s">
        <v>8315</v>
      </c>
      <c r="R3505" t="s">
        <v>8316</v>
      </c>
      <c r="S3505" s="12">
        <f t="shared" si="275"/>
        <v>42545.478333333333</v>
      </c>
      <c r="T3505" s="12">
        <f t="shared" si="276"/>
        <v>42575.478333333333</v>
      </c>
      <c r="U3505">
        <f t="shared" si="272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4"/>
        <v>125</v>
      </c>
      <c r="Q3506" t="s">
        <v>8315</v>
      </c>
      <c r="R3506" t="s">
        <v>8316</v>
      </c>
      <c r="S3506" s="12">
        <f t="shared" si="275"/>
        <v>42297.748738425929</v>
      </c>
      <c r="T3506" s="12">
        <f t="shared" si="276"/>
        <v>42327.790405092594</v>
      </c>
      <c r="U3506">
        <f t="shared" si="272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4"/>
        <v>66.510000000000005</v>
      </c>
      <c r="Q3507" t="s">
        <v>8315</v>
      </c>
      <c r="R3507" t="s">
        <v>8316</v>
      </c>
      <c r="S3507" s="12">
        <f t="shared" si="275"/>
        <v>41760.935706018521</v>
      </c>
      <c r="T3507" s="12">
        <f t="shared" si="276"/>
        <v>41772.166666666664</v>
      </c>
      <c r="U3507">
        <f t="shared" si="272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4"/>
        <v>105</v>
      </c>
      <c r="Q3508" t="s">
        <v>8315</v>
      </c>
      <c r="R3508" t="s">
        <v>8316</v>
      </c>
      <c r="S3508" s="12">
        <f t="shared" si="275"/>
        <v>41829.734259259261</v>
      </c>
      <c r="T3508" s="12">
        <f t="shared" si="276"/>
        <v>41874.734259259261</v>
      </c>
      <c r="U3508">
        <f t="shared" si="272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4"/>
        <v>145</v>
      </c>
      <c r="Q3509" t="s">
        <v>8315</v>
      </c>
      <c r="R3509" t="s">
        <v>8316</v>
      </c>
      <c r="S3509" s="12">
        <f t="shared" si="275"/>
        <v>42491.92288194444</v>
      </c>
      <c r="T3509" s="12">
        <f t="shared" si="276"/>
        <v>42521.92288194444</v>
      </c>
      <c r="U3509">
        <f t="shared" si="272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4"/>
        <v>12</v>
      </c>
      <c r="Q3510" t="s">
        <v>8315</v>
      </c>
      <c r="R3510" t="s">
        <v>8316</v>
      </c>
      <c r="S3510" s="12">
        <f t="shared" si="275"/>
        <v>42477.729780092588</v>
      </c>
      <c r="T3510" s="12">
        <f t="shared" si="276"/>
        <v>42500.875</v>
      </c>
      <c r="U3510">
        <f t="shared" si="272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4"/>
        <v>96.67</v>
      </c>
      <c r="Q3511" t="s">
        <v>8315</v>
      </c>
      <c r="R3511" t="s">
        <v>8316</v>
      </c>
      <c r="S3511" s="12">
        <f t="shared" si="275"/>
        <v>41950.859560185185</v>
      </c>
      <c r="T3511" s="12">
        <f t="shared" si="276"/>
        <v>41964.204861111109</v>
      </c>
      <c r="U3511">
        <f t="shared" ref="U3511:U3574" si="277"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4"/>
        <v>60.33</v>
      </c>
      <c r="Q3512" t="s">
        <v>8315</v>
      </c>
      <c r="R3512" t="s">
        <v>8316</v>
      </c>
      <c r="S3512" s="12">
        <f t="shared" si="275"/>
        <v>41802.62090277778</v>
      </c>
      <c r="T3512" s="12">
        <f t="shared" si="276"/>
        <v>41822.62090277778</v>
      </c>
      <c r="U3512">
        <f t="shared" si="277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4"/>
        <v>79.89</v>
      </c>
      <c r="Q3513" t="s">
        <v>8315</v>
      </c>
      <c r="R3513" t="s">
        <v>8316</v>
      </c>
      <c r="S3513" s="12">
        <f t="shared" si="275"/>
        <v>41927.873784722222</v>
      </c>
      <c r="T3513" s="12">
        <f t="shared" si="276"/>
        <v>41950.770833333336</v>
      </c>
      <c r="U3513">
        <f t="shared" si="277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4"/>
        <v>58.82</v>
      </c>
      <c r="Q3514" t="s">
        <v>8315</v>
      </c>
      <c r="R3514" t="s">
        <v>8316</v>
      </c>
      <c r="S3514" s="12">
        <f t="shared" si="275"/>
        <v>42057.536944444444</v>
      </c>
      <c r="T3514" s="12">
        <f t="shared" si="276"/>
        <v>42117.49527777778</v>
      </c>
      <c r="U3514">
        <f t="shared" si="277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4"/>
        <v>75.34</v>
      </c>
      <c r="Q3515" t="s">
        <v>8315</v>
      </c>
      <c r="R3515" t="s">
        <v>8316</v>
      </c>
      <c r="S3515" s="12">
        <f t="shared" si="275"/>
        <v>41781.096203703702</v>
      </c>
      <c r="T3515" s="12">
        <f t="shared" si="276"/>
        <v>41794.207638888889</v>
      </c>
      <c r="U3515">
        <f t="shared" si="277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4"/>
        <v>55</v>
      </c>
      <c r="Q3516" t="s">
        <v>8315</v>
      </c>
      <c r="R3516" t="s">
        <v>8316</v>
      </c>
      <c r="S3516" s="12">
        <f t="shared" si="275"/>
        <v>42020.846666666665</v>
      </c>
      <c r="T3516" s="12">
        <f t="shared" si="276"/>
        <v>42037.207638888889</v>
      </c>
      <c r="U3516">
        <f t="shared" si="277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4"/>
        <v>66.959999999999994</v>
      </c>
      <c r="Q3517" t="s">
        <v>8315</v>
      </c>
      <c r="R3517" t="s">
        <v>8316</v>
      </c>
      <c r="S3517" s="12">
        <f t="shared" si="275"/>
        <v>42125.772812499999</v>
      </c>
      <c r="T3517" s="12">
        <f t="shared" si="276"/>
        <v>42155.772812499999</v>
      </c>
      <c r="U3517">
        <f t="shared" si="277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4"/>
        <v>227.27</v>
      </c>
      <c r="Q3518" t="s">
        <v>8315</v>
      </c>
      <c r="R3518" t="s">
        <v>8316</v>
      </c>
      <c r="S3518" s="12">
        <f t="shared" si="275"/>
        <v>41856.010069444441</v>
      </c>
      <c r="T3518" s="12">
        <f t="shared" si="276"/>
        <v>41890.125</v>
      </c>
      <c r="U3518">
        <f t="shared" si="277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4"/>
        <v>307.69</v>
      </c>
      <c r="Q3519" t="s">
        <v>8315</v>
      </c>
      <c r="R3519" t="s">
        <v>8316</v>
      </c>
      <c r="S3519" s="12">
        <f t="shared" si="275"/>
        <v>41794.817523148151</v>
      </c>
      <c r="T3519" s="12">
        <f t="shared" si="276"/>
        <v>41824.458333333336</v>
      </c>
      <c r="U3519">
        <f t="shared" si="277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4"/>
        <v>50.02</v>
      </c>
      <c r="Q3520" t="s">
        <v>8315</v>
      </c>
      <c r="R3520" t="s">
        <v>8316</v>
      </c>
      <c r="S3520" s="12">
        <f t="shared" si="275"/>
        <v>41893.783553240741</v>
      </c>
      <c r="T3520" s="12">
        <f t="shared" si="276"/>
        <v>41914.597916666666</v>
      </c>
      <c r="U3520">
        <f t="shared" si="277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4"/>
        <v>72.39</v>
      </c>
      <c r="Q3521" t="s">
        <v>8315</v>
      </c>
      <c r="R3521" t="s">
        <v>8316</v>
      </c>
      <c r="S3521" s="12">
        <f t="shared" si="275"/>
        <v>42037.598958333328</v>
      </c>
      <c r="T3521" s="12">
        <f t="shared" si="276"/>
        <v>42067.598958333328</v>
      </c>
      <c r="U3521">
        <f t="shared" si="277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3"/>
        <v>101</v>
      </c>
      <c r="P3522">
        <f t="shared" si="274"/>
        <v>95.95</v>
      </c>
      <c r="Q3522" t="s">
        <v>8315</v>
      </c>
      <c r="R3522" t="s">
        <v>8316</v>
      </c>
      <c r="S3522" s="12">
        <f t="shared" si="275"/>
        <v>42227.824212962965</v>
      </c>
      <c r="T3522" s="12">
        <f t="shared" si="276"/>
        <v>42253.57430555555</v>
      </c>
      <c r="U3522">
        <f t="shared" si="277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8">ROUND(E3523/D3523*100,0)</f>
        <v>169</v>
      </c>
      <c r="P3523">
        <f t="shared" ref="P3523:P3586" si="279">IFERROR(ROUND(E3523/L3523,2),0)</f>
        <v>45.62</v>
      </c>
      <c r="Q3523" t="s">
        <v>8315</v>
      </c>
      <c r="R3523" t="s">
        <v>8316</v>
      </c>
      <c r="S3523" s="12">
        <f t="shared" ref="S3523:S3586" si="280">(((J3523/60)/60)/24)+DATE(1970,1,1)</f>
        <v>41881.361342592594</v>
      </c>
      <c r="T3523" s="12">
        <f t="shared" ref="T3523:T3586" si="281">(((I3523/60)/60)/24)+DATE(1970,1,1)</f>
        <v>41911.361342592594</v>
      </c>
      <c r="U3523">
        <f t="shared" si="277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9"/>
        <v>41.03</v>
      </c>
      <c r="Q3524" t="s">
        <v>8315</v>
      </c>
      <c r="R3524" t="s">
        <v>8316</v>
      </c>
      <c r="S3524" s="12">
        <f t="shared" si="280"/>
        <v>42234.789884259255</v>
      </c>
      <c r="T3524" s="12">
        <f t="shared" si="281"/>
        <v>42262.420833333337</v>
      </c>
      <c r="U3524">
        <f t="shared" si="277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9"/>
        <v>56.83</v>
      </c>
      <c r="Q3525" t="s">
        <v>8315</v>
      </c>
      <c r="R3525" t="s">
        <v>8316</v>
      </c>
      <c r="S3525" s="12">
        <f t="shared" si="280"/>
        <v>42581.397546296299</v>
      </c>
      <c r="T3525" s="12">
        <f t="shared" si="281"/>
        <v>42638.958333333328</v>
      </c>
      <c r="U3525">
        <f t="shared" si="277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9"/>
        <v>137.24</v>
      </c>
      <c r="Q3526" t="s">
        <v>8315</v>
      </c>
      <c r="R3526" t="s">
        <v>8316</v>
      </c>
      <c r="S3526" s="12">
        <f t="shared" si="280"/>
        <v>41880.76357638889</v>
      </c>
      <c r="T3526" s="12">
        <f t="shared" si="281"/>
        <v>41895.166666666664</v>
      </c>
      <c r="U3526">
        <f t="shared" si="277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si="279"/>
        <v>75.709999999999994</v>
      </c>
      <c r="Q3527" t="s">
        <v>8315</v>
      </c>
      <c r="R3527" t="s">
        <v>8316</v>
      </c>
      <c r="S3527" s="12">
        <f t="shared" si="280"/>
        <v>42214.6956712963</v>
      </c>
      <c r="T3527" s="12">
        <f t="shared" si="281"/>
        <v>42225.666666666672</v>
      </c>
      <c r="U3527">
        <f t="shared" si="277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79"/>
        <v>99</v>
      </c>
      <c r="Q3528" t="s">
        <v>8315</v>
      </c>
      <c r="R3528" t="s">
        <v>8316</v>
      </c>
      <c r="S3528" s="12">
        <f t="shared" si="280"/>
        <v>42460.335312499999</v>
      </c>
      <c r="T3528" s="12">
        <f t="shared" si="281"/>
        <v>42488.249305555553</v>
      </c>
      <c r="U3528">
        <f t="shared" si="277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79"/>
        <v>81.569999999999993</v>
      </c>
      <c r="Q3529" t="s">
        <v>8315</v>
      </c>
      <c r="R3529" t="s">
        <v>8316</v>
      </c>
      <c r="S3529" s="12">
        <f t="shared" si="280"/>
        <v>42167.023206018523</v>
      </c>
      <c r="T3529" s="12">
        <f t="shared" si="281"/>
        <v>42196.165972222225</v>
      </c>
      <c r="U3529">
        <f t="shared" si="277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79"/>
        <v>45.11</v>
      </c>
      <c r="Q3530" t="s">
        <v>8315</v>
      </c>
      <c r="R3530" t="s">
        <v>8316</v>
      </c>
      <c r="S3530" s="12">
        <f t="shared" si="280"/>
        <v>42733.50136574074</v>
      </c>
      <c r="T3530" s="12">
        <f t="shared" si="281"/>
        <v>42753.50136574074</v>
      </c>
      <c r="U3530">
        <f t="shared" si="277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79"/>
        <v>36.67</v>
      </c>
      <c r="Q3531" t="s">
        <v>8315</v>
      </c>
      <c r="R3531" t="s">
        <v>8316</v>
      </c>
      <c r="S3531" s="12">
        <f t="shared" si="280"/>
        <v>42177.761782407411</v>
      </c>
      <c r="T3531" s="12">
        <f t="shared" si="281"/>
        <v>42198.041666666672</v>
      </c>
      <c r="U3531">
        <f t="shared" si="277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79"/>
        <v>125</v>
      </c>
      <c r="Q3532" t="s">
        <v>8315</v>
      </c>
      <c r="R3532" t="s">
        <v>8316</v>
      </c>
      <c r="S3532" s="12">
        <f t="shared" si="280"/>
        <v>42442.623344907406</v>
      </c>
      <c r="T3532" s="12">
        <f t="shared" si="281"/>
        <v>42470.833333333328</v>
      </c>
      <c r="U3532">
        <f t="shared" si="277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79"/>
        <v>49.23</v>
      </c>
      <c r="Q3533" t="s">
        <v>8315</v>
      </c>
      <c r="R3533" t="s">
        <v>8316</v>
      </c>
      <c r="S3533" s="12">
        <f t="shared" si="280"/>
        <v>42521.654328703706</v>
      </c>
      <c r="T3533" s="12">
        <f t="shared" si="281"/>
        <v>42551.654328703706</v>
      </c>
      <c r="U3533">
        <f t="shared" si="277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79"/>
        <v>42.3</v>
      </c>
      <c r="Q3534" t="s">
        <v>8315</v>
      </c>
      <c r="R3534" t="s">
        <v>8316</v>
      </c>
      <c r="S3534" s="12">
        <f t="shared" si="280"/>
        <v>41884.599849537037</v>
      </c>
      <c r="T3534" s="12">
        <f t="shared" si="281"/>
        <v>41900.165972222225</v>
      </c>
      <c r="U3534">
        <f t="shared" si="277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79"/>
        <v>78.88</v>
      </c>
      <c r="Q3535" t="s">
        <v>8315</v>
      </c>
      <c r="R3535" t="s">
        <v>8316</v>
      </c>
      <c r="S3535" s="12">
        <f t="shared" si="280"/>
        <v>42289.761192129634</v>
      </c>
      <c r="T3535" s="12">
        <f t="shared" si="281"/>
        <v>42319.802858796291</v>
      </c>
      <c r="U3535">
        <f t="shared" si="277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79"/>
        <v>38.28</v>
      </c>
      <c r="Q3536" t="s">
        <v>8315</v>
      </c>
      <c r="R3536" t="s">
        <v>8316</v>
      </c>
      <c r="S3536" s="12">
        <f t="shared" si="280"/>
        <v>42243.6252662037</v>
      </c>
      <c r="T3536" s="12">
        <f t="shared" si="281"/>
        <v>42278.6252662037</v>
      </c>
      <c r="U3536">
        <f t="shared" si="277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79"/>
        <v>44.85</v>
      </c>
      <c r="Q3537" t="s">
        <v>8315</v>
      </c>
      <c r="R3537" t="s">
        <v>8316</v>
      </c>
      <c r="S3537" s="12">
        <f t="shared" si="280"/>
        <v>42248.640162037031</v>
      </c>
      <c r="T3537" s="12">
        <f t="shared" si="281"/>
        <v>42279.75</v>
      </c>
      <c r="U3537">
        <f t="shared" si="277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79"/>
        <v>13.53</v>
      </c>
      <c r="Q3538" t="s">
        <v>8315</v>
      </c>
      <c r="R3538" t="s">
        <v>8316</v>
      </c>
      <c r="S3538" s="12">
        <f t="shared" si="280"/>
        <v>42328.727141203708</v>
      </c>
      <c r="T3538" s="12">
        <f t="shared" si="281"/>
        <v>42358.499305555553</v>
      </c>
      <c r="U3538">
        <f t="shared" si="277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79"/>
        <v>43.5</v>
      </c>
      <c r="Q3539" t="s">
        <v>8315</v>
      </c>
      <c r="R3539" t="s">
        <v>8316</v>
      </c>
      <c r="S3539" s="12">
        <f t="shared" si="280"/>
        <v>41923.354351851849</v>
      </c>
      <c r="T3539" s="12">
        <f t="shared" si="281"/>
        <v>41960.332638888889</v>
      </c>
      <c r="U3539">
        <f t="shared" si="277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79"/>
        <v>30.95</v>
      </c>
      <c r="Q3540" t="s">
        <v>8315</v>
      </c>
      <c r="R3540" t="s">
        <v>8316</v>
      </c>
      <c r="S3540" s="12">
        <f t="shared" si="280"/>
        <v>42571.420601851853</v>
      </c>
      <c r="T3540" s="12">
        <f t="shared" si="281"/>
        <v>42599.420601851853</v>
      </c>
      <c r="U3540">
        <f t="shared" si="277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79"/>
        <v>55.23</v>
      </c>
      <c r="Q3541" t="s">
        <v>8315</v>
      </c>
      <c r="R3541" t="s">
        <v>8316</v>
      </c>
      <c r="S3541" s="12">
        <f t="shared" si="280"/>
        <v>42600.756041666667</v>
      </c>
      <c r="T3541" s="12">
        <f t="shared" si="281"/>
        <v>42621.756041666667</v>
      </c>
      <c r="U3541">
        <f t="shared" si="277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79"/>
        <v>46.13</v>
      </c>
      <c r="Q3542" t="s">
        <v>8315</v>
      </c>
      <c r="R3542" t="s">
        <v>8316</v>
      </c>
      <c r="S3542" s="12">
        <f t="shared" si="280"/>
        <v>42517.003368055557</v>
      </c>
      <c r="T3542" s="12">
        <f t="shared" si="281"/>
        <v>42547.003368055557</v>
      </c>
      <c r="U3542">
        <f t="shared" si="277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79"/>
        <v>39.380000000000003</v>
      </c>
      <c r="Q3543" t="s">
        <v>8315</v>
      </c>
      <c r="R3543" t="s">
        <v>8316</v>
      </c>
      <c r="S3543" s="12">
        <f t="shared" si="280"/>
        <v>42222.730034722219</v>
      </c>
      <c r="T3543" s="12">
        <f t="shared" si="281"/>
        <v>42247.730034722219</v>
      </c>
      <c r="U3543">
        <f t="shared" si="277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79"/>
        <v>66.150000000000006</v>
      </c>
      <c r="Q3544" t="s">
        <v>8315</v>
      </c>
      <c r="R3544" t="s">
        <v>8316</v>
      </c>
      <c r="S3544" s="12">
        <f t="shared" si="280"/>
        <v>41829.599791666667</v>
      </c>
      <c r="T3544" s="12">
        <f t="shared" si="281"/>
        <v>41889.599791666667</v>
      </c>
      <c r="U3544">
        <f t="shared" si="277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79"/>
        <v>54.14</v>
      </c>
      <c r="Q3545" t="s">
        <v>8315</v>
      </c>
      <c r="R3545" t="s">
        <v>8316</v>
      </c>
      <c r="S3545" s="12">
        <f t="shared" si="280"/>
        <v>42150.755312499998</v>
      </c>
      <c r="T3545" s="12">
        <f t="shared" si="281"/>
        <v>42180.755312499998</v>
      </c>
      <c r="U3545">
        <f t="shared" si="277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79"/>
        <v>104.17</v>
      </c>
      <c r="Q3546" t="s">
        <v>8315</v>
      </c>
      <c r="R3546" t="s">
        <v>8316</v>
      </c>
      <c r="S3546" s="12">
        <f t="shared" si="280"/>
        <v>42040.831678240742</v>
      </c>
      <c r="T3546" s="12">
        <f t="shared" si="281"/>
        <v>42070.831678240742</v>
      </c>
      <c r="U3546">
        <f t="shared" si="277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79"/>
        <v>31.38</v>
      </c>
      <c r="Q3547" t="s">
        <v>8315</v>
      </c>
      <c r="R3547" t="s">
        <v>8316</v>
      </c>
      <c r="S3547" s="12">
        <f t="shared" si="280"/>
        <v>42075.807395833333</v>
      </c>
      <c r="T3547" s="12">
        <f t="shared" si="281"/>
        <v>42105.807395833333</v>
      </c>
      <c r="U3547">
        <f t="shared" si="277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79"/>
        <v>59.21</v>
      </c>
      <c r="Q3548" t="s">
        <v>8315</v>
      </c>
      <c r="R3548" t="s">
        <v>8316</v>
      </c>
      <c r="S3548" s="12">
        <f t="shared" si="280"/>
        <v>42073.660694444443</v>
      </c>
      <c r="T3548" s="12">
        <f t="shared" si="281"/>
        <v>42095.165972222225</v>
      </c>
      <c r="U3548">
        <f t="shared" si="277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79"/>
        <v>119.18</v>
      </c>
      <c r="Q3549" t="s">
        <v>8315</v>
      </c>
      <c r="R3549" t="s">
        <v>8316</v>
      </c>
      <c r="S3549" s="12">
        <f t="shared" si="280"/>
        <v>42480.078715277778</v>
      </c>
      <c r="T3549" s="12">
        <f t="shared" si="281"/>
        <v>42504.165972222225</v>
      </c>
      <c r="U3549">
        <f t="shared" si="277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79"/>
        <v>164.62</v>
      </c>
      <c r="Q3550" t="s">
        <v>8315</v>
      </c>
      <c r="R3550" t="s">
        <v>8316</v>
      </c>
      <c r="S3550" s="12">
        <f t="shared" si="280"/>
        <v>42411.942291666666</v>
      </c>
      <c r="T3550" s="12">
        <f t="shared" si="281"/>
        <v>42434.041666666672</v>
      </c>
      <c r="U3550">
        <f t="shared" si="277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79"/>
        <v>24.29</v>
      </c>
      <c r="Q3551" t="s">
        <v>8315</v>
      </c>
      <c r="R3551" t="s">
        <v>8316</v>
      </c>
      <c r="S3551" s="12">
        <f t="shared" si="280"/>
        <v>42223.394363425927</v>
      </c>
      <c r="T3551" s="12">
        <f t="shared" si="281"/>
        <v>42251.394363425927</v>
      </c>
      <c r="U3551">
        <f t="shared" si="277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79"/>
        <v>40.94</v>
      </c>
      <c r="Q3552" t="s">
        <v>8315</v>
      </c>
      <c r="R3552" t="s">
        <v>8316</v>
      </c>
      <c r="S3552" s="12">
        <f t="shared" si="280"/>
        <v>42462.893495370372</v>
      </c>
      <c r="T3552" s="12">
        <f t="shared" si="281"/>
        <v>42492.893495370372</v>
      </c>
      <c r="U3552">
        <f t="shared" si="277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79"/>
        <v>61.1</v>
      </c>
      <c r="Q3553" t="s">
        <v>8315</v>
      </c>
      <c r="R3553" t="s">
        <v>8316</v>
      </c>
      <c r="S3553" s="12">
        <f t="shared" si="280"/>
        <v>41753.515856481477</v>
      </c>
      <c r="T3553" s="12">
        <f t="shared" si="281"/>
        <v>41781.921527777777</v>
      </c>
      <c r="U3553">
        <f t="shared" si="277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79"/>
        <v>38.65</v>
      </c>
      <c r="Q3554" t="s">
        <v>8315</v>
      </c>
      <c r="R3554" t="s">
        <v>8316</v>
      </c>
      <c r="S3554" s="12">
        <f t="shared" si="280"/>
        <v>41788.587083333332</v>
      </c>
      <c r="T3554" s="12">
        <f t="shared" si="281"/>
        <v>41818.587083333332</v>
      </c>
      <c r="U3554">
        <f t="shared" si="277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79"/>
        <v>56.2</v>
      </c>
      <c r="Q3555" t="s">
        <v>8315</v>
      </c>
      <c r="R3555" t="s">
        <v>8316</v>
      </c>
      <c r="S3555" s="12">
        <f t="shared" si="280"/>
        <v>42196.028703703705</v>
      </c>
      <c r="T3555" s="12">
        <f t="shared" si="281"/>
        <v>42228</v>
      </c>
      <c r="U3555">
        <f t="shared" si="277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79"/>
        <v>107</v>
      </c>
      <c r="Q3556" t="s">
        <v>8315</v>
      </c>
      <c r="R3556" t="s">
        <v>8316</v>
      </c>
      <c r="S3556" s="12">
        <f t="shared" si="280"/>
        <v>42016.050451388888</v>
      </c>
      <c r="T3556" s="12">
        <f t="shared" si="281"/>
        <v>42046.708333333328</v>
      </c>
      <c r="U3556">
        <f t="shared" si="277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79"/>
        <v>171.43</v>
      </c>
      <c r="Q3557" t="s">
        <v>8315</v>
      </c>
      <c r="R3557" t="s">
        <v>8316</v>
      </c>
      <c r="S3557" s="12">
        <f t="shared" si="280"/>
        <v>42661.442060185189</v>
      </c>
      <c r="T3557" s="12">
        <f t="shared" si="281"/>
        <v>42691.483726851846</v>
      </c>
      <c r="U3557">
        <f t="shared" si="277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79"/>
        <v>110.5</v>
      </c>
      <c r="Q3558" t="s">
        <v>8315</v>
      </c>
      <c r="R3558" t="s">
        <v>8316</v>
      </c>
      <c r="S3558" s="12">
        <f t="shared" si="280"/>
        <v>41808.649583333332</v>
      </c>
      <c r="T3558" s="12">
        <f t="shared" si="281"/>
        <v>41868.649583333332</v>
      </c>
      <c r="U3558">
        <f t="shared" si="277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79"/>
        <v>179.28</v>
      </c>
      <c r="Q3559" t="s">
        <v>8315</v>
      </c>
      <c r="R3559" t="s">
        <v>8316</v>
      </c>
      <c r="S3559" s="12">
        <f t="shared" si="280"/>
        <v>41730.276747685188</v>
      </c>
      <c r="T3559" s="12">
        <f t="shared" si="281"/>
        <v>41764.276747685188</v>
      </c>
      <c r="U3559">
        <f t="shared" si="277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79"/>
        <v>22.91</v>
      </c>
      <c r="Q3560" t="s">
        <v>8315</v>
      </c>
      <c r="R3560" t="s">
        <v>8316</v>
      </c>
      <c r="S3560" s="12">
        <f t="shared" si="280"/>
        <v>42139.816840277781</v>
      </c>
      <c r="T3560" s="12">
        <f t="shared" si="281"/>
        <v>42181.875</v>
      </c>
      <c r="U3560">
        <f t="shared" si="277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79"/>
        <v>43.13</v>
      </c>
      <c r="Q3561" t="s">
        <v>8315</v>
      </c>
      <c r="R3561" t="s">
        <v>8316</v>
      </c>
      <c r="S3561" s="12">
        <f t="shared" si="280"/>
        <v>42194.096157407403</v>
      </c>
      <c r="T3561" s="12">
        <f t="shared" si="281"/>
        <v>42216.373611111107</v>
      </c>
      <c r="U3561">
        <f t="shared" si="277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79"/>
        <v>46.89</v>
      </c>
      <c r="Q3562" t="s">
        <v>8315</v>
      </c>
      <c r="R3562" t="s">
        <v>8316</v>
      </c>
      <c r="S3562" s="12">
        <f t="shared" si="280"/>
        <v>42115.889652777783</v>
      </c>
      <c r="T3562" s="12">
        <f t="shared" si="281"/>
        <v>42151.114583333328</v>
      </c>
      <c r="U3562">
        <f t="shared" si="277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79"/>
        <v>47.41</v>
      </c>
      <c r="Q3563" t="s">
        <v>8315</v>
      </c>
      <c r="R3563" t="s">
        <v>8316</v>
      </c>
      <c r="S3563" s="12">
        <f t="shared" si="280"/>
        <v>42203.680300925931</v>
      </c>
      <c r="T3563" s="12">
        <f t="shared" si="281"/>
        <v>42221.774999999994</v>
      </c>
      <c r="U3563">
        <f t="shared" si="277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79"/>
        <v>15.13</v>
      </c>
      <c r="Q3564" t="s">
        <v>8315</v>
      </c>
      <c r="R3564" t="s">
        <v>8316</v>
      </c>
      <c r="S3564" s="12">
        <f t="shared" si="280"/>
        <v>42433.761886574073</v>
      </c>
      <c r="T3564" s="12">
        <f t="shared" si="281"/>
        <v>42442.916666666672</v>
      </c>
      <c r="U3564">
        <f t="shared" si="277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79"/>
        <v>21.1</v>
      </c>
      <c r="Q3565" t="s">
        <v>8315</v>
      </c>
      <c r="R3565" t="s">
        <v>8316</v>
      </c>
      <c r="S3565" s="12">
        <f t="shared" si="280"/>
        <v>42555.671944444446</v>
      </c>
      <c r="T3565" s="12">
        <f t="shared" si="281"/>
        <v>42583.791666666672</v>
      </c>
      <c r="U3565">
        <f t="shared" si="277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79"/>
        <v>59.12</v>
      </c>
      <c r="Q3566" t="s">
        <v>8315</v>
      </c>
      <c r="R3566" t="s">
        <v>8316</v>
      </c>
      <c r="S3566" s="12">
        <f t="shared" si="280"/>
        <v>42236.623252314821</v>
      </c>
      <c r="T3566" s="12">
        <f t="shared" si="281"/>
        <v>42282.666666666672</v>
      </c>
      <c r="U3566">
        <f t="shared" si="277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79"/>
        <v>97.92</v>
      </c>
      <c r="Q3567" t="s">
        <v>8315</v>
      </c>
      <c r="R3567" t="s">
        <v>8316</v>
      </c>
      <c r="S3567" s="12">
        <f t="shared" si="280"/>
        <v>41974.743148148147</v>
      </c>
      <c r="T3567" s="12">
        <f t="shared" si="281"/>
        <v>42004.743148148147</v>
      </c>
      <c r="U3567">
        <f t="shared" si="277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79"/>
        <v>55.13</v>
      </c>
      <c r="Q3568" t="s">
        <v>8315</v>
      </c>
      <c r="R3568" t="s">
        <v>8316</v>
      </c>
      <c r="S3568" s="12">
        <f t="shared" si="280"/>
        <v>41997.507905092592</v>
      </c>
      <c r="T3568" s="12">
        <f t="shared" si="281"/>
        <v>42027.507905092592</v>
      </c>
      <c r="U3568">
        <f t="shared" si="277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79"/>
        <v>26.54</v>
      </c>
      <c r="Q3569" t="s">
        <v>8315</v>
      </c>
      <c r="R3569" t="s">
        <v>8316</v>
      </c>
      <c r="S3569" s="12">
        <f t="shared" si="280"/>
        <v>42135.810694444444</v>
      </c>
      <c r="T3569" s="12">
        <f t="shared" si="281"/>
        <v>42165.810694444444</v>
      </c>
      <c r="U3569">
        <f t="shared" si="277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79"/>
        <v>58.42</v>
      </c>
      <c r="Q3570" t="s">
        <v>8315</v>
      </c>
      <c r="R3570" t="s">
        <v>8316</v>
      </c>
      <c r="S3570" s="12">
        <f t="shared" si="280"/>
        <v>41869.740671296298</v>
      </c>
      <c r="T3570" s="12">
        <f t="shared" si="281"/>
        <v>41899.740671296298</v>
      </c>
      <c r="U3570">
        <f t="shared" si="277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79"/>
        <v>122.54</v>
      </c>
      <c r="Q3571" t="s">
        <v>8315</v>
      </c>
      <c r="R3571" t="s">
        <v>8316</v>
      </c>
      <c r="S3571" s="12">
        <f t="shared" si="280"/>
        <v>41982.688611111109</v>
      </c>
      <c r="T3571" s="12">
        <f t="shared" si="281"/>
        <v>42012.688611111109</v>
      </c>
      <c r="U3571">
        <f t="shared" si="277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79"/>
        <v>87.96</v>
      </c>
      <c r="Q3572" t="s">
        <v>8315</v>
      </c>
      <c r="R3572" t="s">
        <v>8316</v>
      </c>
      <c r="S3572" s="12">
        <f t="shared" si="280"/>
        <v>41976.331979166673</v>
      </c>
      <c r="T3572" s="12">
        <f t="shared" si="281"/>
        <v>42004.291666666672</v>
      </c>
      <c r="U3572">
        <f t="shared" si="277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79"/>
        <v>73.239999999999995</v>
      </c>
      <c r="Q3573" t="s">
        <v>8315</v>
      </c>
      <c r="R3573" t="s">
        <v>8316</v>
      </c>
      <c r="S3573" s="12">
        <f t="shared" si="280"/>
        <v>41912.858946759261</v>
      </c>
      <c r="T3573" s="12">
        <f t="shared" si="281"/>
        <v>41942.858946759261</v>
      </c>
      <c r="U3573">
        <f t="shared" si="277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79"/>
        <v>55.56</v>
      </c>
      <c r="Q3574" t="s">
        <v>8315</v>
      </c>
      <c r="R3574" t="s">
        <v>8316</v>
      </c>
      <c r="S3574" s="12">
        <f t="shared" si="280"/>
        <v>42146.570393518516</v>
      </c>
      <c r="T3574" s="12">
        <f t="shared" si="281"/>
        <v>42176.570393518516</v>
      </c>
      <c r="U3574">
        <f t="shared" si="277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79"/>
        <v>39.54</v>
      </c>
      <c r="Q3575" t="s">
        <v>8315</v>
      </c>
      <c r="R3575" t="s">
        <v>8316</v>
      </c>
      <c r="S3575" s="12">
        <f t="shared" si="280"/>
        <v>41921.375532407408</v>
      </c>
      <c r="T3575" s="12">
        <f t="shared" si="281"/>
        <v>41951.417199074072</v>
      </c>
      <c r="U3575">
        <f t="shared" ref="U3575:U3638" si="282"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79"/>
        <v>136.78</v>
      </c>
      <c r="Q3576" t="s">
        <v>8315</v>
      </c>
      <c r="R3576" t="s">
        <v>8316</v>
      </c>
      <c r="S3576" s="12">
        <f t="shared" si="280"/>
        <v>41926.942685185182</v>
      </c>
      <c r="T3576" s="12">
        <f t="shared" si="281"/>
        <v>41956.984351851846</v>
      </c>
      <c r="U3576">
        <f t="shared" si="282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79"/>
        <v>99.34</v>
      </c>
      <c r="Q3577" t="s">
        <v>8315</v>
      </c>
      <c r="R3577" t="s">
        <v>8316</v>
      </c>
      <c r="S3577" s="12">
        <f t="shared" si="280"/>
        <v>42561.783877314811</v>
      </c>
      <c r="T3577" s="12">
        <f t="shared" si="281"/>
        <v>42593.165972222225</v>
      </c>
      <c r="U3577">
        <f t="shared" si="282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79"/>
        <v>20</v>
      </c>
      <c r="Q3578" t="s">
        <v>8315</v>
      </c>
      <c r="R3578" t="s">
        <v>8316</v>
      </c>
      <c r="S3578" s="12">
        <f t="shared" si="280"/>
        <v>42649.54923611111</v>
      </c>
      <c r="T3578" s="12">
        <f t="shared" si="281"/>
        <v>42709.590902777782</v>
      </c>
      <c r="U3578">
        <f t="shared" si="282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79"/>
        <v>28.89</v>
      </c>
      <c r="Q3579" t="s">
        <v>8315</v>
      </c>
      <c r="R3579" t="s">
        <v>8316</v>
      </c>
      <c r="S3579" s="12">
        <f t="shared" si="280"/>
        <v>42093.786840277782</v>
      </c>
      <c r="T3579" s="12">
        <f t="shared" si="281"/>
        <v>42120.26944444445</v>
      </c>
      <c r="U3579">
        <f t="shared" si="282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79"/>
        <v>40.549999999999997</v>
      </c>
      <c r="Q3580" t="s">
        <v>8315</v>
      </c>
      <c r="R3580" t="s">
        <v>8316</v>
      </c>
      <c r="S3580" s="12">
        <f t="shared" si="280"/>
        <v>42460.733530092592</v>
      </c>
      <c r="T3580" s="12">
        <f t="shared" si="281"/>
        <v>42490.733530092592</v>
      </c>
      <c r="U3580">
        <f t="shared" si="282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79"/>
        <v>35.71</v>
      </c>
      <c r="Q3581" t="s">
        <v>8315</v>
      </c>
      <c r="R3581" t="s">
        <v>8316</v>
      </c>
      <c r="S3581" s="12">
        <f t="shared" si="280"/>
        <v>42430.762222222227</v>
      </c>
      <c r="T3581" s="12">
        <f t="shared" si="281"/>
        <v>42460.720555555556</v>
      </c>
      <c r="U3581">
        <f t="shared" si="282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79"/>
        <v>37.96</v>
      </c>
      <c r="Q3582" t="s">
        <v>8315</v>
      </c>
      <c r="R3582" t="s">
        <v>8316</v>
      </c>
      <c r="S3582" s="12">
        <f t="shared" si="280"/>
        <v>42026.176180555558</v>
      </c>
      <c r="T3582" s="12">
        <f t="shared" si="281"/>
        <v>42064.207638888889</v>
      </c>
      <c r="U3582">
        <f t="shared" si="282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79"/>
        <v>33.33</v>
      </c>
      <c r="Q3583" t="s">
        <v>8315</v>
      </c>
      <c r="R3583" t="s">
        <v>8316</v>
      </c>
      <c r="S3583" s="12">
        <f t="shared" si="280"/>
        <v>41836.471180555556</v>
      </c>
      <c r="T3583" s="12">
        <f t="shared" si="281"/>
        <v>41850.471180555556</v>
      </c>
      <c r="U3583">
        <f t="shared" si="282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79"/>
        <v>58.57</v>
      </c>
      <c r="Q3584" t="s">
        <v>8315</v>
      </c>
      <c r="R3584" t="s">
        <v>8316</v>
      </c>
      <c r="S3584" s="12">
        <f t="shared" si="280"/>
        <v>42451.095856481479</v>
      </c>
      <c r="T3584" s="12">
        <f t="shared" si="281"/>
        <v>42465.095856481479</v>
      </c>
      <c r="U3584">
        <f t="shared" si="282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79"/>
        <v>135.63</v>
      </c>
      <c r="Q3585" t="s">
        <v>8315</v>
      </c>
      <c r="R3585" t="s">
        <v>8316</v>
      </c>
      <c r="S3585" s="12">
        <f t="shared" si="280"/>
        <v>42418.425983796296</v>
      </c>
      <c r="T3585" s="12">
        <f t="shared" si="281"/>
        <v>42478.384317129632</v>
      </c>
      <c r="U3585">
        <f t="shared" si="282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8"/>
        <v>116</v>
      </c>
      <c r="P3586">
        <f t="shared" si="279"/>
        <v>30.94</v>
      </c>
      <c r="Q3586" t="s">
        <v>8315</v>
      </c>
      <c r="R3586" t="s">
        <v>8316</v>
      </c>
      <c r="S3586" s="12">
        <f t="shared" si="280"/>
        <v>42168.316481481481</v>
      </c>
      <c r="T3586" s="12">
        <f t="shared" si="281"/>
        <v>42198.316481481481</v>
      </c>
      <c r="U3586">
        <f t="shared" si="282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3">ROUND(E3587/D3587*100,0)</f>
        <v>119</v>
      </c>
      <c r="P3587">
        <f t="shared" ref="P3587:P3650" si="284">IFERROR(ROUND(E3587/L3587,2),0)</f>
        <v>176.09</v>
      </c>
      <c r="Q3587" t="s">
        <v>8315</v>
      </c>
      <c r="R3587" t="s">
        <v>8316</v>
      </c>
      <c r="S3587" s="12">
        <f t="shared" ref="S3587:S3650" si="285">(((J3587/60)/60)/24)+DATE(1970,1,1)</f>
        <v>41964.716319444444</v>
      </c>
      <c r="T3587" s="12">
        <f t="shared" ref="T3587:T3650" si="286">(((I3587/60)/60)/24)+DATE(1970,1,1)</f>
        <v>41994.716319444444</v>
      </c>
      <c r="U3587">
        <f t="shared" si="282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4"/>
        <v>151.97999999999999</v>
      </c>
      <c r="Q3588" t="s">
        <v>8315</v>
      </c>
      <c r="R3588" t="s">
        <v>8316</v>
      </c>
      <c r="S3588" s="12">
        <f t="shared" si="285"/>
        <v>42576.697569444441</v>
      </c>
      <c r="T3588" s="12">
        <f t="shared" si="286"/>
        <v>42636.697569444441</v>
      </c>
      <c r="U3588">
        <f t="shared" si="282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4"/>
        <v>22.61</v>
      </c>
      <c r="Q3589" t="s">
        <v>8315</v>
      </c>
      <c r="R3589" t="s">
        <v>8316</v>
      </c>
      <c r="S3589" s="12">
        <f t="shared" si="285"/>
        <v>42503.539976851855</v>
      </c>
      <c r="T3589" s="12">
        <f t="shared" si="286"/>
        <v>42548.791666666672</v>
      </c>
      <c r="U3589">
        <f t="shared" si="282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4"/>
        <v>18.27</v>
      </c>
      <c r="Q3590" t="s">
        <v>8315</v>
      </c>
      <c r="R3590" t="s">
        <v>8316</v>
      </c>
      <c r="S3590" s="12">
        <f t="shared" si="285"/>
        <v>42101.828819444447</v>
      </c>
      <c r="T3590" s="12">
        <f t="shared" si="286"/>
        <v>42123.958333333328</v>
      </c>
      <c r="U3590">
        <f t="shared" si="282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4"/>
        <v>82.26</v>
      </c>
      <c r="Q3591" t="s">
        <v>8315</v>
      </c>
      <c r="R3591" t="s">
        <v>8316</v>
      </c>
      <c r="S3591" s="12">
        <f t="shared" si="285"/>
        <v>42125.647534722222</v>
      </c>
      <c r="T3591" s="12">
        <f t="shared" si="286"/>
        <v>42150.647534722222</v>
      </c>
      <c r="U3591">
        <f t="shared" si="282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4"/>
        <v>68.53</v>
      </c>
      <c r="Q3592" t="s">
        <v>8315</v>
      </c>
      <c r="R3592" t="s">
        <v>8316</v>
      </c>
      <c r="S3592" s="12">
        <f t="shared" si="285"/>
        <v>41902.333726851852</v>
      </c>
      <c r="T3592" s="12">
        <f t="shared" si="286"/>
        <v>41932.333726851852</v>
      </c>
      <c r="U3592">
        <f t="shared" si="282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4"/>
        <v>68.06</v>
      </c>
      <c r="Q3593" t="s">
        <v>8315</v>
      </c>
      <c r="R3593" t="s">
        <v>8316</v>
      </c>
      <c r="S3593" s="12">
        <f t="shared" si="285"/>
        <v>42003.948425925926</v>
      </c>
      <c r="T3593" s="12">
        <f t="shared" si="286"/>
        <v>42028.207638888889</v>
      </c>
      <c r="U3593">
        <f t="shared" si="282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4"/>
        <v>72.709999999999994</v>
      </c>
      <c r="Q3594" t="s">
        <v>8315</v>
      </c>
      <c r="R3594" t="s">
        <v>8316</v>
      </c>
      <c r="S3594" s="12">
        <f t="shared" si="285"/>
        <v>41988.829942129625</v>
      </c>
      <c r="T3594" s="12">
        <f t="shared" si="286"/>
        <v>42046.207638888889</v>
      </c>
      <c r="U3594">
        <f t="shared" si="282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4"/>
        <v>77.19</v>
      </c>
      <c r="Q3595" t="s">
        <v>8315</v>
      </c>
      <c r="R3595" t="s">
        <v>8316</v>
      </c>
      <c r="S3595" s="12">
        <f t="shared" si="285"/>
        <v>41974.898599537039</v>
      </c>
      <c r="T3595" s="12">
        <f t="shared" si="286"/>
        <v>42009.851388888885</v>
      </c>
      <c r="U3595">
        <f t="shared" si="282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4"/>
        <v>55.97</v>
      </c>
      <c r="Q3596" t="s">
        <v>8315</v>
      </c>
      <c r="R3596" t="s">
        <v>8316</v>
      </c>
      <c r="S3596" s="12">
        <f t="shared" si="285"/>
        <v>42592.066921296297</v>
      </c>
      <c r="T3596" s="12">
        <f t="shared" si="286"/>
        <v>42617.066921296297</v>
      </c>
      <c r="U3596">
        <f t="shared" si="282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4"/>
        <v>49.69</v>
      </c>
      <c r="Q3597" t="s">
        <v>8315</v>
      </c>
      <c r="R3597" t="s">
        <v>8316</v>
      </c>
      <c r="S3597" s="12">
        <f t="shared" si="285"/>
        <v>42050.008368055554</v>
      </c>
      <c r="T3597" s="12">
        <f t="shared" si="286"/>
        <v>42076.290972222225</v>
      </c>
      <c r="U3597">
        <f t="shared" si="282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4"/>
        <v>79</v>
      </c>
      <c r="Q3598" t="s">
        <v>8315</v>
      </c>
      <c r="R3598" t="s">
        <v>8316</v>
      </c>
      <c r="S3598" s="12">
        <f t="shared" si="285"/>
        <v>41856.715069444443</v>
      </c>
      <c r="T3598" s="12">
        <f t="shared" si="286"/>
        <v>41877.715069444443</v>
      </c>
      <c r="U3598">
        <f t="shared" si="282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4"/>
        <v>77.73</v>
      </c>
      <c r="Q3599" t="s">
        <v>8315</v>
      </c>
      <c r="R3599" t="s">
        <v>8316</v>
      </c>
      <c r="S3599" s="12">
        <f t="shared" si="285"/>
        <v>42417.585532407407</v>
      </c>
      <c r="T3599" s="12">
        <f t="shared" si="286"/>
        <v>42432.249305555553</v>
      </c>
      <c r="U3599">
        <f t="shared" si="282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4"/>
        <v>40.78</v>
      </c>
      <c r="Q3600" t="s">
        <v>8315</v>
      </c>
      <c r="R3600" t="s">
        <v>8316</v>
      </c>
      <c r="S3600" s="12">
        <f t="shared" si="285"/>
        <v>41866.79886574074</v>
      </c>
      <c r="T3600" s="12">
        <f t="shared" si="286"/>
        <v>41885.207638888889</v>
      </c>
      <c r="U3600">
        <f t="shared" si="282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4"/>
        <v>59.41</v>
      </c>
      <c r="Q3601" t="s">
        <v>8315</v>
      </c>
      <c r="R3601" t="s">
        <v>8316</v>
      </c>
      <c r="S3601" s="12">
        <f t="shared" si="285"/>
        <v>42220.79487268519</v>
      </c>
      <c r="T3601" s="12">
        <f t="shared" si="286"/>
        <v>42246</v>
      </c>
      <c r="U3601">
        <f t="shared" si="282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4"/>
        <v>3.25</v>
      </c>
      <c r="Q3602" t="s">
        <v>8315</v>
      </c>
      <c r="R3602" t="s">
        <v>8316</v>
      </c>
      <c r="S3602" s="12">
        <f t="shared" si="285"/>
        <v>42628.849120370374</v>
      </c>
      <c r="T3602" s="12">
        <f t="shared" si="286"/>
        <v>42656.849120370374</v>
      </c>
      <c r="U3602">
        <f t="shared" si="282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4"/>
        <v>39.380000000000003</v>
      </c>
      <c r="Q3603" t="s">
        <v>8315</v>
      </c>
      <c r="R3603" t="s">
        <v>8316</v>
      </c>
      <c r="S3603" s="12">
        <f t="shared" si="285"/>
        <v>41990.99863425926</v>
      </c>
      <c r="T3603" s="12">
        <f t="shared" si="286"/>
        <v>42020.99863425926</v>
      </c>
      <c r="U3603">
        <f t="shared" si="282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4"/>
        <v>81.67</v>
      </c>
      <c r="Q3604" t="s">
        <v>8315</v>
      </c>
      <c r="R3604" t="s">
        <v>8316</v>
      </c>
      <c r="S3604" s="12">
        <f t="shared" si="285"/>
        <v>42447.894432870366</v>
      </c>
      <c r="T3604" s="12">
        <f t="shared" si="286"/>
        <v>42507.894432870366</v>
      </c>
      <c r="U3604">
        <f t="shared" si="282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4"/>
        <v>44.91</v>
      </c>
      <c r="Q3605" t="s">
        <v>8315</v>
      </c>
      <c r="R3605" t="s">
        <v>8316</v>
      </c>
      <c r="S3605" s="12">
        <f t="shared" si="285"/>
        <v>42283.864351851851</v>
      </c>
      <c r="T3605" s="12">
        <f t="shared" si="286"/>
        <v>42313.906018518523</v>
      </c>
      <c r="U3605">
        <f t="shared" si="282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4"/>
        <v>49.06</v>
      </c>
      <c r="Q3606" t="s">
        <v>8315</v>
      </c>
      <c r="R3606" t="s">
        <v>8316</v>
      </c>
      <c r="S3606" s="12">
        <f t="shared" si="285"/>
        <v>42483.015694444446</v>
      </c>
      <c r="T3606" s="12">
        <f t="shared" si="286"/>
        <v>42489.290972222225</v>
      </c>
      <c r="U3606">
        <f t="shared" si="282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4"/>
        <v>30.67</v>
      </c>
      <c r="Q3607" t="s">
        <v>8315</v>
      </c>
      <c r="R3607" t="s">
        <v>8316</v>
      </c>
      <c r="S3607" s="12">
        <f t="shared" si="285"/>
        <v>42383.793124999997</v>
      </c>
      <c r="T3607" s="12">
        <f t="shared" si="286"/>
        <v>42413.793124999997</v>
      </c>
      <c r="U3607">
        <f t="shared" si="282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4"/>
        <v>61.06</v>
      </c>
      <c r="Q3608" t="s">
        <v>8315</v>
      </c>
      <c r="R3608" t="s">
        <v>8316</v>
      </c>
      <c r="S3608" s="12">
        <f t="shared" si="285"/>
        <v>42566.604826388888</v>
      </c>
      <c r="T3608" s="12">
        <f t="shared" si="286"/>
        <v>42596.604826388888</v>
      </c>
      <c r="U3608">
        <f t="shared" si="282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4"/>
        <v>29</v>
      </c>
      <c r="Q3609" t="s">
        <v>8315</v>
      </c>
      <c r="R3609" t="s">
        <v>8316</v>
      </c>
      <c r="S3609" s="12">
        <f t="shared" si="285"/>
        <v>42338.963912037041</v>
      </c>
      <c r="T3609" s="12">
        <f t="shared" si="286"/>
        <v>42353</v>
      </c>
      <c r="U3609">
        <f t="shared" si="282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4"/>
        <v>29.63</v>
      </c>
      <c r="Q3610" t="s">
        <v>8315</v>
      </c>
      <c r="R3610" t="s">
        <v>8316</v>
      </c>
      <c r="S3610" s="12">
        <f t="shared" si="285"/>
        <v>42506.709375000006</v>
      </c>
      <c r="T3610" s="12">
        <f t="shared" si="286"/>
        <v>42538.583333333328</v>
      </c>
      <c r="U3610">
        <f t="shared" si="282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4"/>
        <v>143.1</v>
      </c>
      <c r="Q3611" t="s">
        <v>8315</v>
      </c>
      <c r="R3611" t="s">
        <v>8316</v>
      </c>
      <c r="S3611" s="12">
        <f t="shared" si="285"/>
        <v>42429.991724537031</v>
      </c>
      <c r="T3611" s="12">
        <f t="shared" si="286"/>
        <v>42459.950057870374</v>
      </c>
      <c r="U3611">
        <f t="shared" si="282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4"/>
        <v>52.35</v>
      </c>
      <c r="Q3612" t="s">
        <v>8315</v>
      </c>
      <c r="R3612" t="s">
        <v>8316</v>
      </c>
      <c r="S3612" s="12">
        <f t="shared" si="285"/>
        <v>42203.432129629626</v>
      </c>
      <c r="T3612" s="12">
        <f t="shared" si="286"/>
        <v>42233.432129629626</v>
      </c>
      <c r="U3612">
        <f t="shared" si="282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4"/>
        <v>66.67</v>
      </c>
      <c r="Q3613" t="s">
        <v>8315</v>
      </c>
      <c r="R3613" t="s">
        <v>8316</v>
      </c>
      <c r="S3613" s="12">
        <f t="shared" si="285"/>
        <v>42072.370381944449</v>
      </c>
      <c r="T3613" s="12">
        <f t="shared" si="286"/>
        <v>42102.370381944449</v>
      </c>
      <c r="U3613">
        <f t="shared" si="282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4"/>
        <v>126.67</v>
      </c>
      <c r="Q3614" t="s">
        <v>8315</v>
      </c>
      <c r="R3614" t="s">
        <v>8316</v>
      </c>
      <c r="S3614" s="12">
        <f t="shared" si="285"/>
        <v>41789.726979166669</v>
      </c>
      <c r="T3614" s="12">
        <f t="shared" si="286"/>
        <v>41799.726979166669</v>
      </c>
      <c r="U3614">
        <f t="shared" si="282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4"/>
        <v>62.5</v>
      </c>
      <c r="Q3615" t="s">
        <v>8315</v>
      </c>
      <c r="R3615" t="s">
        <v>8316</v>
      </c>
      <c r="S3615" s="12">
        <f t="shared" si="285"/>
        <v>41788.58997685185</v>
      </c>
      <c r="T3615" s="12">
        <f t="shared" si="286"/>
        <v>41818.58997685185</v>
      </c>
      <c r="U3615">
        <f t="shared" si="282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4"/>
        <v>35.49</v>
      </c>
      <c r="Q3616" t="s">
        <v>8315</v>
      </c>
      <c r="R3616" t="s">
        <v>8316</v>
      </c>
      <c r="S3616" s="12">
        <f t="shared" si="285"/>
        <v>42144.041851851856</v>
      </c>
      <c r="T3616" s="12">
        <f t="shared" si="286"/>
        <v>42174.041851851856</v>
      </c>
      <c r="U3616">
        <f t="shared" si="282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4"/>
        <v>37.08</v>
      </c>
      <c r="Q3617" t="s">
        <v>8315</v>
      </c>
      <c r="R3617" t="s">
        <v>8316</v>
      </c>
      <c r="S3617" s="12">
        <f t="shared" si="285"/>
        <v>42318.593703703707</v>
      </c>
      <c r="T3617" s="12">
        <f t="shared" si="286"/>
        <v>42348.593703703707</v>
      </c>
      <c r="U3617">
        <f t="shared" si="282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4"/>
        <v>69.33</v>
      </c>
      <c r="Q3618" t="s">
        <v>8315</v>
      </c>
      <c r="R3618" t="s">
        <v>8316</v>
      </c>
      <c r="S3618" s="12">
        <f t="shared" si="285"/>
        <v>42052.949814814812</v>
      </c>
      <c r="T3618" s="12">
        <f t="shared" si="286"/>
        <v>42082.908148148148</v>
      </c>
      <c r="U3618">
        <f t="shared" si="282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4"/>
        <v>17.25</v>
      </c>
      <c r="Q3619" t="s">
        <v>8315</v>
      </c>
      <c r="R3619" t="s">
        <v>8316</v>
      </c>
      <c r="S3619" s="12">
        <f t="shared" si="285"/>
        <v>42779.610289351855</v>
      </c>
      <c r="T3619" s="12">
        <f t="shared" si="286"/>
        <v>42794</v>
      </c>
      <c r="U3619">
        <f t="shared" si="282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4"/>
        <v>36.07</v>
      </c>
      <c r="Q3620" t="s">
        <v>8315</v>
      </c>
      <c r="R3620" t="s">
        <v>8316</v>
      </c>
      <c r="S3620" s="12">
        <f t="shared" si="285"/>
        <v>42128.627893518518</v>
      </c>
      <c r="T3620" s="12">
        <f t="shared" si="286"/>
        <v>42158.627893518518</v>
      </c>
      <c r="U3620">
        <f t="shared" si="282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4"/>
        <v>66.47</v>
      </c>
      <c r="Q3621" t="s">
        <v>8315</v>
      </c>
      <c r="R3621" t="s">
        <v>8316</v>
      </c>
      <c r="S3621" s="12">
        <f t="shared" si="285"/>
        <v>42661.132245370376</v>
      </c>
      <c r="T3621" s="12">
        <f t="shared" si="286"/>
        <v>42693.916666666672</v>
      </c>
      <c r="U3621">
        <f t="shared" si="282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4"/>
        <v>56.07</v>
      </c>
      <c r="Q3622" t="s">
        <v>8315</v>
      </c>
      <c r="R3622" t="s">
        <v>8316</v>
      </c>
      <c r="S3622" s="12">
        <f t="shared" si="285"/>
        <v>42037.938206018516</v>
      </c>
      <c r="T3622" s="12">
        <f t="shared" si="286"/>
        <v>42068.166666666672</v>
      </c>
      <c r="U3622">
        <f t="shared" si="282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4"/>
        <v>47.03</v>
      </c>
      <c r="Q3623" t="s">
        <v>8315</v>
      </c>
      <c r="R3623" t="s">
        <v>8316</v>
      </c>
      <c r="S3623" s="12">
        <f t="shared" si="285"/>
        <v>42619.935694444444</v>
      </c>
      <c r="T3623" s="12">
        <f t="shared" si="286"/>
        <v>42643.875</v>
      </c>
      <c r="U3623">
        <f t="shared" si="282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4"/>
        <v>47.67</v>
      </c>
      <c r="Q3624" t="s">
        <v>8315</v>
      </c>
      <c r="R3624" t="s">
        <v>8316</v>
      </c>
      <c r="S3624" s="12">
        <f t="shared" si="285"/>
        <v>41877.221886574072</v>
      </c>
      <c r="T3624" s="12">
        <f t="shared" si="286"/>
        <v>41910.140972222223</v>
      </c>
      <c r="U3624">
        <f t="shared" si="282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4"/>
        <v>88.24</v>
      </c>
      <c r="Q3625" t="s">
        <v>8315</v>
      </c>
      <c r="R3625" t="s">
        <v>8316</v>
      </c>
      <c r="S3625" s="12">
        <f t="shared" si="285"/>
        <v>41828.736921296295</v>
      </c>
      <c r="T3625" s="12">
        <f t="shared" si="286"/>
        <v>41846.291666666664</v>
      </c>
      <c r="U3625">
        <f t="shared" si="282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4"/>
        <v>80.72</v>
      </c>
      <c r="Q3626" t="s">
        <v>8315</v>
      </c>
      <c r="R3626" t="s">
        <v>8316</v>
      </c>
      <c r="S3626" s="12">
        <f t="shared" si="285"/>
        <v>42545.774189814809</v>
      </c>
      <c r="T3626" s="12">
        <f t="shared" si="286"/>
        <v>42605.774189814809</v>
      </c>
      <c r="U3626">
        <f t="shared" si="282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4"/>
        <v>39.49</v>
      </c>
      <c r="Q3627" t="s">
        <v>8315</v>
      </c>
      <c r="R3627" t="s">
        <v>8316</v>
      </c>
      <c r="S3627" s="12">
        <f t="shared" si="285"/>
        <v>42157.652511574073</v>
      </c>
      <c r="T3627" s="12">
        <f t="shared" si="286"/>
        <v>42187.652511574073</v>
      </c>
      <c r="U3627">
        <f t="shared" si="282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4"/>
        <v>84.85</v>
      </c>
      <c r="Q3628" t="s">
        <v>8315</v>
      </c>
      <c r="R3628" t="s">
        <v>8316</v>
      </c>
      <c r="S3628" s="12">
        <f t="shared" si="285"/>
        <v>41846.667326388888</v>
      </c>
      <c r="T3628" s="12">
        <f t="shared" si="286"/>
        <v>41867.667326388888</v>
      </c>
      <c r="U3628">
        <f t="shared" si="282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4"/>
        <v>68.97</v>
      </c>
      <c r="Q3629" t="s">
        <v>8315</v>
      </c>
      <c r="R3629" t="s">
        <v>8316</v>
      </c>
      <c r="S3629" s="12">
        <f t="shared" si="285"/>
        <v>42460.741747685184</v>
      </c>
      <c r="T3629" s="12">
        <f t="shared" si="286"/>
        <v>42511.165972222225</v>
      </c>
      <c r="U3629">
        <f t="shared" si="282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4"/>
        <v>0</v>
      </c>
      <c r="Q3630" t="s">
        <v>8315</v>
      </c>
      <c r="R3630" t="s">
        <v>8357</v>
      </c>
      <c r="S3630" s="12">
        <f t="shared" si="285"/>
        <v>42291.833287037036</v>
      </c>
      <c r="T3630" s="12">
        <f t="shared" si="286"/>
        <v>42351.874953703707</v>
      </c>
      <c r="U3630">
        <f t="shared" si="282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4"/>
        <v>1</v>
      </c>
      <c r="Q3631" t="s">
        <v>8315</v>
      </c>
      <c r="R3631" t="s">
        <v>8357</v>
      </c>
      <c r="S3631" s="12">
        <f t="shared" si="285"/>
        <v>42437.094490740739</v>
      </c>
      <c r="T3631" s="12">
        <f t="shared" si="286"/>
        <v>42495.708333333328</v>
      </c>
      <c r="U3631">
        <f t="shared" si="282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4"/>
        <v>1</v>
      </c>
      <c r="Q3632" t="s">
        <v>8315</v>
      </c>
      <c r="R3632" t="s">
        <v>8357</v>
      </c>
      <c r="S3632" s="12">
        <f t="shared" si="285"/>
        <v>41942.84710648148</v>
      </c>
      <c r="T3632" s="12">
        <f t="shared" si="286"/>
        <v>41972.888773148152</v>
      </c>
      <c r="U3632">
        <f t="shared" si="282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4"/>
        <v>147.88</v>
      </c>
      <c r="Q3633" t="s">
        <v>8315</v>
      </c>
      <c r="R3633" t="s">
        <v>8357</v>
      </c>
      <c r="S3633" s="12">
        <f t="shared" si="285"/>
        <v>41880.753437499996</v>
      </c>
      <c r="T3633" s="12">
        <f t="shared" si="286"/>
        <v>41905.165972222225</v>
      </c>
      <c r="U3633">
        <f t="shared" si="282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4"/>
        <v>100</v>
      </c>
      <c r="Q3634" t="s">
        <v>8315</v>
      </c>
      <c r="R3634" t="s">
        <v>8357</v>
      </c>
      <c r="S3634" s="12">
        <f t="shared" si="285"/>
        <v>41946.936909722222</v>
      </c>
      <c r="T3634" s="12">
        <f t="shared" si="286"/>
        <v>41966.936909722222</v>
      </c>
      <c r="U3634">
        <f t="shared" si="282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4"/>
        <v>56.84</v>
      </c>
      <c r="Q3635" t="s">
        <v>8315</v>
      </c>
      <c r="R3635" t="s">
        <v>8357</v>
      </c>
      <c r="S3635" s="12">
        <f t="shared" si="285"/>
        <v>42649.623460648145</v>
      </c>
      <c r="T3635" s="12">
        <f t="shared" si="286"/>
        <v>42693.041666666672</v>
      </c>
      <c r="U3635">
        <f t="shared" si="282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4"/>
        <v>176.94</v>
      </c>
      <c r="Q3636" t="s">
        <v>8315</v>
      </c>
      <c r="R3636" t="s">
        <v>8357</v>
      </c>
      <c r="S3636" s="12">
        <f t="shared" si="285"/>
        <v>42701.166365740741</v>
      </c>
      <c r="T3636" s="12">
        <f t="shared" si="286"/>
        <v>42749.165972222225</v>
      </c>
      <c r="U3636">
        <f t="shared" si="282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4"/>
        <v>127.6</v>
      </c>
      <c r="Q3637" t="s">
        <v>8315</v>
      </c>
      <c r="R3637" t="s">
        <v>8357</v>
      </c>
      <c r="S3637" s="12">
        <f t="shared" si="285"/>
        <v>42450.88282407407</v>
      </c>
      <c r="T3637" s="12">
        <f t="shared" si="286"/>
        <v>42480.88282407407</v>
      </c>
      <c r="U3637">
        <f t="shared" si="282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4"/>
        <v>0</v>
      </c>
      <c r="Q3638" t="s">
        <v>8315</v>
      </c>
      <c r="R3638" t="s">
        <v>8357</v>
      </c>
      <c r="S3638" s="12">
        <f t="shared" si="285"/>
        <v>42226.694780092599</v>
      </c>
      <c r="T3638" s="12">
        <f t="shared" si="286"/>
        <v>42261.694780092599</v>
      </c>
      <c r="U3638">
        <f t="shared" si="282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4"/>
        <v>66.14</v>
      </c>
      <c r="Q3639" t="s">
        <v>8315</v>
      </c>
      <c r="R3639" t="s">
        <v>8357</v>
      </c>
      <c r="S3639" s="12">
        <f t="shared" si="285"/>
        <v>41975.700636574074</v>
      </c>
      <c r="T3639" s="12">
        <f t="shared" si="286"/>
        <v>42005.700636574074</v>
      </c>
      <c r="U3639">
        <f t="shared" ref="U3639:U3702" si="287"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4"/>
        <v>108</v>
      </c>
      <c r="Q3640" t="s">
        <v>8315</v>
      </c>
      <c r="R3640" t="s">
        <v>8357</v>
      </c>
      <c r="S3640" s="12">
        <f t="shared" si="285"/>
        <v>42053.672824074078</v>
      </c>
      <c r="T3640" s="12">
        <f t="shared" si="286"/>
        <v>42113.631157407406</v>
      </c>
      <c r="U3640">
        <f t="shared" si="28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4"/>
        <v>1</v>
      </c>
      <c r="Q3641" t="s">
        <v>8315</v>
      </c>
      <c r="R3641" t="s">
        <v>8357</v>
      </c>
      <c r="S3641" s="12">
        <f t="shared" si="285"/>
        <v>42590.677152777775</v>
      </c>
      <c r="T3641" s="12">
        <f t="shared" si="286"/>
        <v>42650.632638888885</v>
      </c>
      <c r="U3641">
        <f t="shared" si="28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4"/>
        <v>18.329999999999998</v>
      </c>
      <c r="Q3642" t="s">
        <v>8315</v>
      </c>
      <c r="R3642" t="s">
        <v>8357</v>
      </c>
      <c r="S3642" s="12">
        <f t="shared" si="285"/>
        <v>42104.781597222223</v>
      </c>
      <c r="T3642" s="12">
        <f t="shared" si="286"/>
        <v>42134.781597222223</v>
      </c>
      <c r="U3642">
        <f t="shared" si="28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4"/>
        <v>0</v>
      </c>
      <c r="Q3643" t="s">
        <v>8315</v>
      </c>
      <c r="R3643" t="s">
        <v>8357</v>
      </c>
      <c r="S3643" s="12">
        <f t="shared" si="285"/>
        <v>41899.627071759263</v>
      </c>
      <c r="T3643" s="12">
        <f t="shared" si="286"/>
        <v>41917.208333333336</v>
      </c>
      <c r="U3643">
        <f t="shared" si="28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4"/>
        <v>7.5</v>
      </c>
      <c r="Q3644" t="s">
        <v>8315</v>
      </c>
      <c r="R3644" t="s">
        <v>8357</v>
      </c>
      <c r="S3644" s="12">
        <f t="shared" si="285"/>
        <v>42297.816284722227</v>
      </c>
      <c r="T3644" s="12">
        <f t="shared" si="286"/>
        <v>42338.708333333328</v>
      </c>
      <c r="U3644">
        <f t="shared" si="28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4"/>
        <v>0</v>
      </c>
      <c r="Q3645" t="s">
        <v>8315</v>
      </c>
      <c r="R3645" t="s">
        <v>8357</v>
      </c>
      <c r="S3645" s="12">
        <f t="shared" si="285"/>
        <v>42285.143969907411</v>
      </c>
      <c r="T3645" s="12">
        <f t="shared" si="286"/>
        <v>42325.185636574075</v>
      </c>
      <c r="U3645">
        <f t="shared" si="28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4"/>
        <v>68.42</v>
      </c>
      <c r="Q3646" t="s">
        <v>8315</v>
      </c>
      <c r="R3646" t="s">
        <v>8357</v>
      </c>
      <c r="S3646" s="12">
        <f t="shared" si="285"/>
        <v>42409.241747685184</v>
      </c>
      <c r="T3646" s="12">
        <f t="shared" si="286"/>
        <v>42437.207638888889</v>
      </c>
      <c r="U3646">
        <f t="shared" si="28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4"/>
        <v>1</v>
      </c>
      <c r="Q3647" t="s">
        <v>8315</v>
      </c>
      <c r="R3647" t="s">
        <v>8357</v>
      </c>
      <c r="S3647" s="12">
        <f t="shared" si="285"/>
        <v>42665.970347222217</v>
      </c>
      <c r="T3647" s="12">
        <f t="shared" si="286"/>
        <v>42696.012013888889</v>
      </c>
      <c r="U3647">
        <f t="shared" si="28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4"/>
        <v>60.13</v>
      </c>
      <c r="Q3648" t="s">
        <v>8315</v>
      </c>
      <c r="R3648" t="s">
        <v>8357</v>
      </c>
      <c r="S3648" s="12">
        <f t="shared" si="285"/>
        <v>42140.421319444446</v>
      </c>
      <c r="T3648" s="12">
        <f t="shared" si="286"/>
        <v>42171.979166666672</v>
      </c>
      <c r="U3648">
        <f t="shared" si="28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4"/>
        <v>15</v>
      </c>
      <c r="Q3649" t="s">
        <v>8315</v>
      </c>
      <c r="R3649" t="s">
        <v>8357</v>
      </c>
      <c r="S3649" s="12">
        <f t="shared" si="285"/>
        <v>42598.749155092592</v>
      </c>
      <c r="T3649" s="12">
        <f t="shared" si="286"/>
        <v>42643.749155092592</v>
      </c>
      <c r="U3649">
        <f t="shared" si="28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84"/>
        <v>550.04</v>
      </c>
      <c r="Q3650" t="s">
        <v>8315</v>
      </c>
      <c r="R3650" t="s">
        <v>8316</v>
      </c>
      <c r="S3650" s="12">
        <f t="shared" si="285"/>
        <v>41887.292187500003</v>
      </c>
      <c r="T3650" s="12">
        <f t="shared" si="286"/>
        <v>41917.292187500003</v>
      </c>
      <c r="U3650">
        <f t="shared" si="28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8">ROUND(E3651/D3651*100,0)</f>
        <v>104</v>
      </c>
      <c r="P3651">
        <f t="shared" ref="P3651:P3714" si="289">IFERROR(ROUND(E3651/L3651,2),0)</f>
        <v>97.5</v>
      </c>
      <c r="Q3651" t="s">
        <v>8315</v>
      </c>
      <c r="R3651" t="s">
        <v>8316</v>
      </c>
      <c r="S3651" s="12">
        <f t="shared" ref="S3651:S3714" si="290">(((J3651/60)/60)/24)+DATE(1970,1,1)</f>
        <v>41780.712893518517</v>
      </c>
      <c r="T3651" s="12">
        <f t="shared" ref="T3651:T3714" si="291">(((I3651/60)/60)/24)+DATE(1970,1,1)</f>
        <v>41806.712893518517</v>
      </c>
      <c r="U3651">
        <f t="shared" si="287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9"/>
        <v>29.41</v>
      </c>
      <c r="Q3652" t="s">
        <v>8315</v>
      </c>
      <c r="R3652" t="s">
        <v>8316</v>
      </c>
      <c r="S3652" s="12">
        <f t="shared" si="290"/>
        <v>42381.478981481487</v>
      </c>
      <c r="T3652" s="12">
        <f t="shared" si="291"/>
        <v>42402.478981481487</v>
      </c>
      <c r="U3652">
        <f t="shared" si="287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9"/>
        <v>57.78</v>
      </c>
      <c r="Q3653" t="s">
        <v>8315</v>
      </c>
      <c r="R3653" t="s">
        <v>8316</v>
      </c>
      <c r="S3653" s="12">
        <f t="shared" si="290"/>
        <v>41828.646319444444</v>
      </c>
      <c r="T3653" s="12">
        <f t="shared" si="291"/>
        <v>41861.665972222225</v>
      </c>
      <c r="U3653">
        <f t="shared" si="287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9"/>
        <v>44.24</v>
      </c>
      <c r="Q3654" t="s">
        <v>8315</v>
      </c>
      <c r="R3654" t="s">
        <v>8316</v>
      </c>
      <c r="S3654" s="12">
        <f t="shared" si="290"/>
        <v>42596.644699074073</v>
      </c>
      <c r="T3654" s="12">
        <f t="shared" si="291"/>
        <v>42607.165972222225</v>
      </c>
      <c r="U3654">
        <f t="shared" si="287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si="289"/>
        <v>60.91</v>
      </c>
      <c r="Q3655" t="s">
        <v>8315</v>
      </c>
      <c r="R3655" t="s">
        <v>8316</v>
      </c>
      <c r="S3655" s="12">
        <f t="shared" si="290"/>
        <v>42191.363506944443</v>
      </c>
      <c r="T3655" s="12">
        <f t="shared" si="291"/>
        <v>42221.363506944443</v>
      </c>
      <c r="U3655">
        <f t="shared" si="287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89"/>
        <v>68.84</v>
      </c>
      <c r="Q3656" t="s">
        <v>8315</v>
      </c>
      <c r="R3656" t="s">
        <v>8316</v>
      </c>
      <c r="S3656" s="12">
        <f t="shared" si="290"/>
        <v>42440.416504629626</v>
      </c>
      <c r="T3656" s="12">
        <f t="shared" si="291"/>
        <v>42463.708333333328</v>
      </c>
      <c r="U3656">
        <f t="shared" si="287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89"/>
        <v>73.58</v>
      </c>
      <c r="Q3657" t="s">
        <v>8315</v>
      </c>
      <c r="R3657" t="s">
        <v>8316</v>
      </c>
      <c r="S3657" s="12">
        <f t="shared" si="290"/>
        <v>42173.803217592591</v>
      </c>
      <c r="T3657" s="12">
        <f t="shared" si="291"/>
        <v>42203.290972222225</v>
      </c>
      <c r="U3657">
        <f t="shared" si="287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89"/>
        <v>115.02</v>
      </c>
      <c r="Q3658" t="s">
        <v>8315</v>
      </c>
      <c r="R3658" t="s">
        <v>8316</v>
      </c>
      <c r="S3658" s="12">
        <f t="shared" si="290"/>
        <v>42737.910138888896</v>
      </c>
      <c r="T3658" s="12">
        <f t="shared" si="291"/>
        <v>42767.957638888889</v>
      </c>
      <c r="U3658">
        <f t="shared" si="287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89"/>
        <v>110.75</v>
      </c>
      <c r="Q3659" t="s">
        <v>8315</v>
      </c>
      <c r="R3659" t="s">
        <v>8316</v>
      </c>
      <c r="S3659" s="12">
        <f t="shared" si="290"/>
        <v>42499.629849537043</v>
      </c>
      <c r="T3659" s="12">
        <f t="shared" si="291"/>
        <v>42522.904166666667</v>
      </c>
      <c r="U3659">
        <f t="shared" si="287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89"/>
        <v>75.5</v>
      </c>
      <c r="Q3660" t="s">
        <v>8315</v>
      </c>
      <c r="R3660" t="s">
        <v>8316</v>
      </c>
      <c r="S3660" s="12">
        <f t="shared" si="290"/>
        <v>41775.858564814815</v>
      </c>
      <c r="T3660" s="12">
        <f t="shared" si="291"/>
        <v>41822.165972222225</v>
      </c>
      <c r="U3660">
        <f t="shared" si="287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89"/>
        <v>235.46</v>
      </c>
      <c r="Q3661" t="s">
        <v>8315</v>
      </c>
      <c r="R3661" t="s">
        <v>8316</v>
      </c>
      <c r="S3661" s="12">
        <f t="shared" si="290"/>
        <v>42055.277199074073</v>
      </c>
      <c r="T3661" s="12">
        <f t="shared" si="291"/>
        <v>42082.610416666663</v>
      </c>
      <c r="U3661">
        <f t="shared" si="287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89"/>
        <v>11.36</v>
      </c>
      <c r="Q3662" t="s">
        <v>8315</v>
      </c>
      <c r="R3662" t="s">
        <v>8316</v>
      </c>
      <c r="S3662" s="12">
        <f t="shared" si="290"/>
        <v>41971.881076388891</v>
      </c>
      <c r="T3662" s="12">
        <f t="shared" si="291"/>
        <v>41996.881076388891</v>
      </c>
      <c r="U3662">
        <f t="shared" si="287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89"/>
        <v>92.5</v>
      </c>
      <c r="Q3663" t="s">
        <v>8315</v>
      </c>
      <c r="R3663" t="s">
        <v>8316</v>
      </c>
      <c r="S3663" s="12">
        <f t="shared" si="290"/>
        <v>42447.896666666667</v>
      </c>
      <c r="T3663" s="12">
        <f t="shared" si="291"/>
        <v>42470.166666666672</v>
      </c>
      <c r="U3663">
        <f t="shared" si="287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89"/>
        <v>202.85</v>
      </c>
      <c r="Q3664" t="s">
        <v>8315</v>
      </c>
      <c r="R3664" t="s">
        <v>8316</v>
      </c>
      <c r="S3664" s="12">
        <f t="shared" si="290"/>
        <v>42064.220069444447</v>
      </c>
      <c r="T3664" s="12">
        <f t="shared" si="291"/>
        <v>42094.178402777776</v>
      </c>
      <c r="U3664">
        <f t="shared" si="287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89"/>
        <v>26</v>
      </c>
      <c r="Q3665" t="s">
        <v>8315</v>
      </c>
      <c r="R3665" t="s">
        <v>8316</v>
      </c>
      <c r="S3665" s="12">
        <f t="shared" si="290"/>
        <v>42665.451736111107</v>
      </c>
      <c r="T3665" s="12">
        <f t="shared" si="291"/>
        <v>42725.493402777778</v>
      </c>
      <c r="U3665">
        <f t="shared" si="287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89"/>
        <v>46.05</v>
      </c>
      <c r="Q3666" t="s">
        <v>8315</v>
      </c>
      <c r="R3666" t="s">
        <v>8316</v>
      </c>
      <c r="S3666" s="12">
        <f t="shared" si="290"/>
        <v>42523.248715277776</v>
      </c>
      <c r="T3666" s="12">
        <f t="shared" si="291"/>
        <v>42537.248715277776</v>
      </c>
      <c r="U3666">
        <f t="shared" si="287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89"/>
        <v>51</v>
      </c>
      <c r="Q3667" t="s">
        <v>8315</v>
      </c>
      <c r="R3667" t="s">
        <v>8316</v>
      </c>
      <c r="S3667" s="12">
        <f t="shared" si="290"/>
        <v>42294.808124999996</v>
      </c>
      <c r="T3667" s="12">
        <f t="shared" si="291"/>
        <v>42305.829166666663</v>
      </c>
      <c r="U3667">
        <f t="shared" si="287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89"/>
        <v>31.58</v>
      </c>
      <c r="Q3668" t="s">
        <v>8315</v>
      </c>
      <c r="R3668" t="s">
        <v>8316</v>
      </c>
      <c r="S3668" s="12">
        <f t="shared" si="290"/>
        <v>41822.90488425926</v>
      </c>
      <c r="T3668" s="12">
        <f t="shared" si="291"/>
        <v>41844.291666666664</v>
      </c>
      <c r="U3668">
        <f t="shared" si="287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89"/>
        <v>53.36</v>
      </c>
      <c r="Q3669" t="s">
        <v>8315</v>
      </c>
      <c r="R3669" t="s">
        <v>8316</v>
      </c>
      <c r="S3669" s="12">
        <f t="shared" si="290"/>
        <v>42173.970127314817</v>
      </c>
      <c r="T3669" s="12">
        <f t="shared" si="291"/>
        <v>42203.970127314817</v>
      </c>
      <c r="U3669">
        <f t="shared" si="287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89"/>
        <v>36.96</v>
      </c>
      <c r="Q3670" t="s">
        <v>8315</v>
      </c>
      <c r="R3670" t="s">
        <v>8316</v>
      </c>
      <c r="S3670" s="12">
        <f t="shared" si="290"/>
        <v>42185.556157407409</v>
      </c>
      <c r="T3670" s="12">
        <f t="shared" si="291"/>
        <v>42208.772916666669</v>
      </c>
      <c r="U3670">
        <f t="shared" si="287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89"/>
        <v>81.290000000000006</v>
      </c>
      <c r="Q3671" t="s">
        <v>8315</v>
      </c>
      <c r="R3671" t="s">
        <v>8316</v>
      </c>
      <c r="S3671" s="12">
        <f t="shared" si="290"/>
        <v>42136.675196759257</v>
      </c>
      <c r="T3671" s="12">
        <f t="shared" si="291"/>
        <v>42166.675196759257</v>
      </c>
      <c r="U3671">
        <f t="shared" si="287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89"/>
        <v>20.079999999999998</v>
      </c>
      <c r="Q3672" t="s">
        <v>8315</v>
      </c>
      <c r="R3672" t="s">
        <v>8316</v>
      </c>
      <c r="S3672" s="12">
        <f t="shared" si="290"/>
        <v>42142.514016203699</v>
      </c>
      <c r="T3672" s="12">
        <f t="shared" si="291"/>
        <v>42155.958333333328</v>
      </c>
      <c r="U3672">
        <f t="shared" si="287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89"/>
        <v>88.25</v>
      </c>
      <c r="Q3673" t="s">
        <v>8315</v>
      </c>
      <c r="R3673" t="s">
        <v>8316</v>
      </c>
      <c r="S3673" s="12">
        <f t="shared" si="290"/>
        <v>41820.62809027778</v>
      </c>
      <c r="T3673" s="12">
        <f t="shared" si="291"/>
        <v>41841.165972222225</v>
      </c>
      <c r="U3673">
        <f t="shared" si="287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89"/>
        <v>53.44</v>
      </c>
      <c r="Q3674" t="s">
        <v>8315</v>
      </c>
      <c r="R3674" t="s">
        <v>8316</v>
      </c>
      <c r="S3674" s="12">
        <f t="shared" si="290"/>
        <v>41878.946574074071</v>
      </c>
      <c r="T3674" s="12">
        <f t="shared" si="291"/>
        <v>41908.946574074071</v>
      </c>
      <c r="U3674">
        <f t="shared" si="287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89"/>
        <v>39.869999999999997</v>
      </c>
      <c r="Q3675" t="s">
        <v>8315</v>
      </c>
      <c r="R3675" t="s">
        <v>8316</v>
      </c>
      <c r="S3675" s="12">
        <f t="shared" si="290"/>
        <v>41914.295104166667</v>
      </c>
      <c r="T3675" s="12">
        <f t="shared" si="291"/>
        <v>41948.536111111112</v>
      </c>
      <c r="U3675">
        <f t="shared" si="287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89"/>
        <v>145.16</v>
      </c>
      <c r="Q3676" t="s">
        <v>8315</v>
      </c>
      <c r="R3676" t="s">
        <v>8316</v>
      </c>
      <c r="S3676" s="12">
        <f t="shared" si="290"/>
        <v>42556.873020833329</v>
      </c>
      <c r="T3676" s="12">
        <f t="shared" si="291"/>
        <v>42616.873020833329</v>
      </c>
      <c r="U3676">
        <f t="shared" si="287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89"/>
        <v>23.33</v>
      </c>
      <c r="Q3677" t="s">
        <v>8315</v>
      </c>
      <c r="R3677" t="s">
        <v>8316</v>
      </c>
      <c r="S3677" s="12">
        <f t="shared" si="290"/>
        <v>42493.597013888888</v>
      </c>
      <c r="T3677" s="12">
        <f t="shared" si="291"/>
        <v>42505.958333333328</v>
      </c>
      <c r="U3677">
        <f t="shared" si="287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89"/>
        <v>64.38</v>
      </c>
      <c r="Q3678" t="s">
        <v>8315</v>
      </c>
      <c r="R3678" t="s">
        <v>8316</v>
      </c>
      <c r="S3678" s="12">
        <f t="shared" si="290"/>
        <v>41876.815787037034</v>
      </c>
      <c r="T3678" s="12">
        <f t="shared" si="291"/>
        <v>41894.815787037034</v>
      </c>
      <c r="U3678">
        <f t="shared" si="287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89"/>
        <v>62.05</v>
      </c>
      <c r="Q3679" t="s">
        <v>8315</v>
      </c>
      <c r="R3679" t="s">
        <v>8316</v>
      </c>
      <c r="S3679" s="12">
        <f t="shared" si="290"/>
        <v>41802.574282407404</v>
      </c>
      <c r="T3679" s="12">
        <f t="shared" si="291"/>
        <v>41823.165972222225</v>
      </c>
      <c r="U3679">
        <f t="shared" si="287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89"/>
        <v>66.13</v>
      </c>
      <c r="Q3680" t="s">
        <v>8315</v>
      </c>
      <c r="R3680" t="s">
        <v>8316</v>
      </c>
      <c r="S3680" s="12">
        <f t="shared" si="290"/>
        <v>42120.531226851846</v>
      </c>
      <c r="T3680" s="12">
        <f t="shared" si="291"/>
        <v>42155.531226851846</v>
      </c>
      <c r="U3680">
        <f t="shared" si="287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89"/>
        <v>73.400000000000006</v>
      </c>
      <c r="Q3681" t="s">
        <v>8315</v>
      </c>
      <c r="R3681" t="s">
        <v>8316</v>
      </c>
      <c r="S3681" s="12">
        <f t="shared" si="290"/>
        <v>41786.761354166665</v>
      </c>
      <c r="T3681" s="12">
        <f t="shared" si="291"/>
        <v>41821.207638888889</v>
      </c>
      <c r="U3681">
        <f t="shared" si="287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89"/>
        <v>99.5</v>
      </c>
      <c r="Q3682" t="s">
        <v>8315</v>
      </c>
      <c r="R3682" t="s">
        <v>8316</v>
      </c>
      <c r="S3682" s="12">
        <f t="shared" si="290"/>
        <v>42627.454097222217</v>
      </c>
      <c r="T3682" s="12">
        <f t="shared" si="291"/>
        <v>42648.454097222217</v>
      </c>
      <c r="U3682">
        <f t="shared" si="287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89"/>
        <v>62.17</v>
      </c>
      <c r="Q3683" t="s">
        <v>8315</v>
      </c>
      <c r="R3683" t="s">
        <v>8316</v>
      </c>
      <c r="S3683" s="12">
        <f t="shared" si="290"/>
        <v>42374.651504629626</v>
      </c>
      <c r="T3683" s="12">
        <f t="shared" si="291"/>
        <v>42384.651504629626</v>
      </c>
      <c r="U3683">
        <f t="shared" si="287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89"/>
        <v>62.33</v>
      </c>
      <c r="Q3684" t="s">
        <v>8315</v>
      </c>
      <c r="R3684" t="s">
        <v>8316</v>
      </c>
      <c r="S3684" s="12">
        <f t="shared" si="290"/>
        <v>41772.685393518521</v>
      </c>
      <c r="T3684" s="12">
        <f t="shared" si="291"/>
        <v>41806.290972222225</v>
      </c>
      <c r="U3684">
        <f t="shared" si="287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89"/>
        <v>58.79</v>
      </c>
      <c r="Q3685" t="s">
        <v>8315</v>
      </c>
      <c r="R3685" t="s">
        <v>8316</v>
      </c>
      <c r="S3685" s="12">
        <f t="shared" si="290"/>
        <v>42633.116851851853</v>
      </c>
      <c r="T3685" s="12">
        <f t="shared" si="291"/>
        <v>42663.116851851853</v>
      </c>
      <c r="U3685">
        <f t="shared" si="287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89"/>
        <v>45.35</v>
      </c>
      <c r="Q3686" t="s">
        <v>8315</v>
      </c>
      <c r="R3686" t="s">
        <v>8316</v>
      </c>
      <c r="S3686" s="12">
        <f t="shared" si="290"/>
        <v>42219.180393518516</v>
      </c>
      <c r="T3686" s="12">
        <f t="shared" si="291"/>
        <v>42249.180393518516</v>
      </c>
      <c r="U3686">
        <f t="shared" si="287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89"/>
        <v>41.94</v>
      </c>
      <c r="Q3687" t="s">
        <v>8315</v>
      </c>
      <c r="R3687" t="s">
        <v>8316</v>
      </c>
      <c r="S3687" s="12">
        <f t="shared" si="290"/>
        <v>41753.593275462961</v>
      </c>
      <c r="T3687" s="12">
        <f t="shared" si="291"/>
        <v>41778.875</v>
      </c>
      <c r="U3687">
        <f t="shared" si="287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89"/>
        <v>59.17</v>
      </c>
      <c r="Q3688" t="s">
        <v>8315</v>
      </c>
      <c r="R3688" t="s">
        <v>8316</v>
      </c>
      <c r="S3688" s="12">
        <f t="shared" si="290"/>
        <v>42230.662731481483</v>
      </c>
      <c r="T3688" s="12">
        <f t="shared" si="291"/>
        <v>42245.165972222225</v>
      </c>
      <c r="U3688">
        <f t="shared" si="287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89"/>
        <v>200.49</v>
      </c>
      <c r="Q3689" t="s">
        <v>8315</v>
      </c>
      <c r="R3689" t="s">
        <v>8316</v>
      </c>
      <c r="S3689" s="12">
        <f t="shared" si="290"/>
        <v>41787.218229166669</v>
      </c>
      <c r="T3689" s="12">
        <f t="shared" si="291"/>
        <v>41817.218229166669</v>
      </c>
      <c r="U3689">
        <f t="shared" si="287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89"/>
        <v>83.97</v>
      </c>
      <c r="Q3690" t="s">
        <v>8315</v>
      </c>
      <c r="R3690" t="s">
        <v>8316</v>
      </c>
      <c r="S3690" s="12">
        <f t="shared" si="290"/>
        <v>41829.787083333329</v>
      </c>
      <c r="T3690" s="12">
        <f t="shared" si="291"/>
        <v>41859.787083333329</v>
      </c>
      <c r="U3690">
        <f t="shared" si="287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89"/>
        <v>57.26</v>
      </c>
      <c r="Q3691" t="s">
        <v>8315</v>
      </c>
      <c r="R3691" t="s">
        <v>8316</v>
      </c>
      <c r="S3691" s="12">
        <f t="shared" si="290"/>
        <v>42147.826840277776</v>
      </c>
      <c r="T3691" s="12">
        <f t="shared" si="291"/>
        <v>42176.934027777781</v>
      </c>
      <c r="U3691">
        <f t="shared" si="287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89"/>
        <v>58.06</v>
      </c>
      <c r="Q3692" t="s">
        <v>8315</v>
      </c>
      <c r="R3692" t="s">
        <v>8316</v>
      </c>
      <c r="S3692" s="12">
        <f t="shared" si="290"/>
        <v>41940.598182870373</v>
      </c>
      <c r="T3692" s="12">
        <f t="shared" si="291"/>
        <v>41970.639849537038</v>
      </c>
      <c r="U3692">
        <f t="shared" si="287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89"/>
        <v>186.8</v>
      </c>
      <c r="Q3693" t="s">
        <v>8315</v>
      </c>
      <c r="R3693" t="s">
        <v>8316</v>
      </c>
      <c r="S3693" s="12">
        <f t="shared" si="290"/>
        <v>42020.700567129628</v>
      </c>
      <c r="T3693" s="12">
        <f t="shared" si="291"/>
        <v>42065.207638888889</v>
      </c>
      <c r="U3693">
        <f t="shared" si="287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89"/>
        <v>74.12</v>
      </c>
      <c r="Q3694" t="s">
        <v>8315</v>
      </c>
      <c r="R3694" t="s">
        <v>8316</v>
      </c>
      <c r="S3694" s="12">
        <f t="shared" si="290"/>
        <v>41891.96503472222</v>
      </c>
      <c r="T3694" s="12">
        <f t="shared" si="291"/>
        <v>41901</v>
      </c>
      <c r="U3694">
        <f t="shared" si="287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89"/>
        <v>30.71</v>
      </c>
      <c r="Q3695" t="s">
        <v>8315</v>
      </c>
      <c r="R3695" t="s">
        <v>8316</v>
      </c>
      <c r="S3695" s="12">
        <f t="shared" si="290"/>
        <v>42309.191307870366</v>
      </c>
      <c r="T3695" s="12">
        <f t="shared" si="291"/>
        <v>42338.9375</v>
      </c>
      <c r="U3695">
        <f t="shared" si="287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89"/>
        <v>62.67</v>
      </c>
      <c r="Q3696" t="s">
        <v>8315</v>
      </c>
      <c r="R3696" t="s">
        <v>8316</v>
      </c>
      <c r="S3696" s="12">
        <f t="shared" si="290"/>
        <v>42490.133877314816</v>
      </c>
      <c r="T3696" s="12">
        <f t="shared" si="291"/>
        <v>42527.083333333328</v>
      </c>
      <c r="U3696">
        <f t="shared" si="287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89"/>
        <v>121.36</v>
      </c>
      <c r="Q3697" t="s">
        <v>8315</v>
      </c>
      <c r="R3697" t="s">
        <v>8316</v>
      </c>
      <c r="S3697" s="12">
        <f t="shared" si="290"/>
        <v>41995.870486111111</v>
      </c>
      <c r="T3697" s="12">
        <f t="shared" si="291"/>
        <v>42015.870486111111</v>
      </c>
      <c r="U3697">
        <f t="shared" si="287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89"/>
        <v>39.74</v>
      </c>
      <c r="Q3698" t="s">
        <v>8315</v>
      </c>
      <c r="R3698" t="s">
        <v>8316</v>
      </c>
      <c r="S3698" s="12">
        <f t="shared" si="290"/>
        <v>41988.617083333331</v>
      </c>
      <c r="T3698" s="12">
        <f t="shared" si="291"/>
        <v>42048.617083333331</v>
      </c>
      <c r="U3698">
        <f t="shared" si="287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89"/>
        <v>72</v>
      </c>
      <c r="Q3699" t="s">
        <v>8315</v>
      </c>
      <c r="R3699" t="s">
        <v>8316</v>
      </c>
      <c r="S3699" s="12">
        <f t="shared" si="290"/>
        <v>42479.465833333335</v>
      </c>
      <c r="T3699" s="12">
        <f t="shared" si="291"/>
        <v>42500.465833333335</v>
      </c>
      <c r="U3699">
        <f t="shared" si="287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89"/>
        <v>40.630000000000003</v>
      </c>
      <c r="Q3700" t="s">
        <v>8315</v>
      </c>
      <c r="R3700" t="s">
        <v>8316</v>
      </c>
      <c r="S3700" s="12">
        <f t="shared" si="290"/>
        <v>42401.806562500002</v>
      </c>
      <c r="T3700" s="12">
        <f t="shared" si="291"/>
        <v>42431.806562500002</v>
      </c>
      <c r="U3700">
        <f t="shared" si="287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89"/>
        <v>63</v>
      </c>
      <c r="Q3701" t="s">
        <v>8315</v>
      </c>
      <c r="R3701" t="s">
        <v>8316</v>
      </c>
      <c r="S3701" s="12">
        <f t="shared" si="290"/>
        <v>41897.602037037039</v>
      </c>
      <c r="T3701" s="12">
        <f t="shared" si="291"/>
        <v>41927.602037037039</v>
      </c>
      <c r="U3701">
        <f t="shared" si="287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89"/>
        <v>33.67</v>
      </c>
      <c r="Q3702" t="s">
        <v>8315</v>
      </c>
      <c r="R3702" t="s">
        <v>8316</v>
      </c>
      <c r="S3702" s="12">
        <f t="shared" si="290"/>
        <v>41882.585648148146</v>
      </c>
      <c r="T3702" s="12">
        <f t="shared" si="291"/>
        <v>41912.666666666664</v>
      </c>
      <c r="U3702">
        <f t="shared" si="287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89"/>
        <v>38.590000000000003</v>
      </c>
      <c r="Q3703" t="s">
        <v>8315</v>
      </c>
      <c r="R3703" t="s">
        <v>8316</v>
      </c>
      <c r="S3703" s="12">
        <f t="shared" si="290"/>
        <v>42129.541585648149</v>
      </c>
      <c r="T3703" s="12">
        <f t="shared" si="291"/>
        <v>42159.541585648149</v>
      </c>
      <c r="U3703">
        <f t="shared" ref="U3703:U3766" si="292"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89"/>
        <v>155.94999999999999</v>
      </c>
      <c r="Q3704" t="s">
        <v>8315</v>
      </c>
      <c r="R3704" t="s">
        <v>8316</v>
      </c>
      <c r="S3704" s="12">
        <f t="shared" si="290"/>
        <v>42524.53800925926</v>
      </c>
      <c r="T3704" s="12">
        <f t="shared" si="291"/>
        <v>42561.957638888889</v>
      </c>
      <c r="U3704">
        <f t="shared" si="292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89"/>
        <v>43.2</v>
      </c>
      <c r="Q3705" t="s">
        <v>8315</v>
      </c>
      <c r="R3705" t="s">
        <v>8316</v>
      </c>
      <c r="S3705" s="12">
        <f t="shared" si="290"/>
        <v>42556.504490740743</v>
      </c>
      <c r="T3705" s="12">
        <f t="shared" si="291"/>
        <v>42595.290972222225</v>
      </c>
      <c r="U3705">
        <f t="shared" si="292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89"/>
        <v>15.15</v>
      </c>
      <c r="Q3706" t="s">
        <v>8315</v>
      </c>
      <c r="R3706" t="s">
        <v>8316</v>
      </c>
      <c r="S3706" s="12">
        <f t="shared" si="290"/>
        <v>42461.689745370371</v>
      </c>
      <c r="T3706" s="12">
        <f t="shared" si="291"/>
        <v>42521.689745370371</v>
      </c>
      <c r="U3706">
        <f t="shared" si="292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89"/>
        <v>83.57</v>
      </c>
      <c r="Q3707" t="s">
        <v>8315</v>
      </c>
      <c r="R3707" t="s">
        <v>8316</v>
      </c>
      <c r="S3707" s="12">
        <f t="shared" si="290"/>
        <v>41792.542986111112</v>
      </c>
      <c r="T3707" s="12">
        <f t="shared" si="291"/>
        <v>41813.75</v>
      </c>
      <c r="U3707">
        <f t="shared" si="292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89"/>
        <v>140</v>
      </c>
      <c r="Q3708" t="s">
        <v>8315</v>
      </c>
      <c r="R3708" t="s">
        <v>8316</v>
      </c>
      <c r="S3708" s="12">
        <f t="shared" si="290"/>
        <v>41879.913761574076</v>
      </c>
      <c r="T3708" s="12">
        <f t="shared" si="291"/>
        <v>41894.913761574076</v>
      </c>
      <c r="U3708">
        <f t="shared" si="292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89"/>
        <v>80.87</v>
      </c>
      <c r="Q3709" t="s">
        <v>8315</v>
      </c>
      <c r="R3709" t="s">
        <v>8316</v>
      </c>
      <c r="S3709" s="12">
        <f t="shared" si="290"/>
        <v>42552.048356481479</v>
      </c>
      <c r="T3709" s="12">
        <f t="shared" si="291"/>
        <v>42573.226388888885</v>
      </c>
      <c r="U3709">
        <f t="shared" si="292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89"/>
        <v>53.85</v>
      </c>
      <c r="Q3710" t="s">
        <v>8315</v>
      </c>
      <c r="R3710" t="s">
        <v>8316</v>
      </c>
      <c r="S3710" s="12">
        <f t="shared" si="290"/>
        <v>41810.142199074071</v>
      </c>
      <c r="T3710" s="12">
        <f t="shared" si="291"/>
        <v>41824.142199074071</v>
      </c>
      <c r="U3710">
        <f t="shared" si="292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89"/>
        <v>30.93</v>
      </c>
      <c r="Q3711" t="s">
        <v>8315</v>
      </c>
      <c r="R3711" t="s">
        <v>8316</v>
      </c>
      <c r="S3711" s="12">
        <f t="shared" si="290"/>
        <v>41785.707708333335</v>
      </c>
      <c r="T3711" s="12">
        <f t="shared" si="291"/>
        <v>41815.707708333335</v>
      </c>
      <c r="U3711">
        <f t="shared" si="292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89"/>
        <v>67.959999999999994</v>
      </c>
      <c r="Q3712" t="s">
        <v>8315</v>
      </c>
      <c r="R3712" t="s">
        <v>8316</v>
      </c>
      <c r="S3712" s="12">
        <f t="shared" si="290"/>
        <v>42072.576249999998</v>
      </c>
      <c r="T3712" s="12">
        <f t="shared" si="291"/>
        <v>42097.576249999998</v>
      </c>
      <c r="U3712">
        <f t="shared" si="292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89"/>
        <v>27.14</v>
      </c>
      <c r="Q3713" t="s">
        <v>8315</v>
      </c>
      <c r="R3713" t="s">
        <v>8316</v>
      </c>
      <c r="S3713" s="12">
        <f t="shared" si="290"/>
        <v>41779.724224537036</v>
      </c>
      <c r="T3713" s="12">
        <f t="shared" si="291"/>
        <v>41805.666666666664</v>
      </c>
      <c r="U3713">
        <f t="shared" si="292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8"/>
        <v>154</v>
      </c>
      <c r="P3714">
        <f t="shared" si="289"/>
        <v>110.87</v>
      </c>
      <c r="Q3714" t="s">
        <v>8315</v>
      </c>
      <c r="R3714" t="s">
        <v>8316</v>
      </c>
      <c r="S3714" s="12">
        <f t="shared" si="290"/>
        <v>42134.172071759262</v>
      </c>
      <c r="T3714" s="12">
        <f t="shared" si="291"/>
        <v>42155.290972222225</v>
      </c>
      <c r="U3714">
        <f t="shared" si="292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3">ROUND(E3715/D3715*100,0)</f>
        <v>102</v>
      </c>
      <c r="P3715">
        <f t="shared" ref="P3715:P3778" si="294">IFERROR(ROUND(E3715/L3715,2),0)</f>
        <v>106.84</v>
      </c>
      <c r="Q3715" t="s">
        <v>8315</v>
      </c>
      <c r="R3715" t="s">
        <v>8316</v>
      </c>
      <c r="S3715" s="12">
        <f t="shared" ref="S3715:S3778" si="295">(((J3715/60)/60)/24)+DATE(1970,1,1)</f>
        <v>42505.738032407404</v>
      </c>
      <c r="T3715" s="12">
        <f t="shared" ref="T3715:T3778" si="296">(((I3715/60)/60)/24)+DATE(1970,1,1)</f>
        <v>42525.738032407404</v>
      </c>
      <c r="U3715">
        <f t="shared" si="292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4"/>
        <v>105.52</v>
      </c>
      <c r="Q3716" t="s">
        <v>8315</v>
      </c>
      <c r="R3716" t="s">
        <v>8316</v>
      </c>
      <c r="S3716" s="12">
        <f t="shared" si="295"/>
        <v>42118.556331018524</v>
      </c>
      <c r="T3716" s="12">
        <f t="shared" si="296"/>
        <v>42150.165972222225</v>
      </c>
      <c r="U3716">
        <f t="shared" si="29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4"/>
        <v>132.96</v>
      </c>
      <c r="Q3717" t="s">
        <v>8315</v>
      </c>
      <c r="R3717" t="s">
        <v>8316</v>
      </c>
      <c r="S3717" s="12">
        <f t="shared" si="295"/>
        <v>42036.995590277773</v>
      </c>
      <c r="T3717" s="12">
        <f t="shared" si="296"/>
        <v>42094.536111111112</v>
      </c>
      <c r="U3717">
        <f t="shared" si="29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4"/>
        <v>51.92</v>
      </c>
      <c r="Q3718" t="s">
        <v>8315</v>
      </c>
      <c r="R3718" t="s">
        <v>8316</v>
      </c>
      <c r="S3718" s="12">
        <f t="shared" si="295"/>
        <v>42360.887835648144</v>
      </c>
      <c r="T3718" s="12">
        <f t="shared" si="296"/>
        <v>42390.887835648144</v>
      </c>
      <c r="U3718">
        <f t="shared" si="29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si="294"/>
        <v>310</v>
      </c>
      <c r="Q3719" t="s">
        <v>8315</v>
      </c>
      <c r="R3719" t="s">
        <v>8316</v>
      </c>
      <c r="S3719" s="12">
        <f t="shared" si="295"/>
        <v>42102.866307870368</v>
      </c>
      <c r="T3719" s="12">
        <f t="shared" si="296"/>
        <v>42133.866307870368</v>
      </c>
      <c r="U3719">
        <f t="shared" si="29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4"/>
        <v>26.02</v>
      </c>
      <c r="Q3720" t="s">
        <v>8315</v>
      </c>
      <c r="R3720" t="s">
        <v>8316</v>
      </c>
      <c r="S3720" s="12">
        <f t="shared" si="295"/>
        <v>42032.716145833328</v>
      </c>
      <c r="T3720" s="12">
        <f t="shared" si="296"/>
        <v>42062.716145833328</v>
      </c>
      <c r="U3720">
        <f t="shared" si="29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4"/>
        <v>105</v>
      </c>
      <c r="Q3721" t="s">
        <v>8315</v>
      </c>
      <c r="R3721" t="s">
        <v>8316</v>
      </c>
      <c r="S3721" s="12">
        <f t="shared" si="295"/>
        <v>42147.729930555557</v>
      </c>
      <c r="T3721" s="12">
        <f t="shared" si="296"/>
        <v>42177.729930555557</v>
      </c>
      <c r="U3721">
        <f t="shared" si="29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4"/>
        <v>86.23</v>
      </c>
      <c r="Q3722" t="s">
        <v>8315</v>
      </c>
      <c r="R3722" t="s">
        <v>8316</v>
      </c>
      <c r="S3722" s="12">
        <f t="shared" si="295"/>
        <v>42165.993125000001</v>
      </c>
      <c r="T3722" s="12">
        <f t="shared" si="296"/>
        <v>42187.993125000001</v>
      </c>
      <c r="U3722">
        <f t="shared" si="29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4"/>
        <v>114.55</v>
      </c>
      <c r="Q3723" t="s">
        <v>8315</v>
      </c>
      <c r="R3723" t="s">
        <v>8316</v>
      </c>
      <c r="S3723" s="12">
        <f t="shared" si="295"/>
        <v>41927.936157407406</v>
      </c>
      <c r="T3723" s="12">
        <f t="shared" si="296"/>
        <v>41948.977824074071</v>
      </c>
      <c r="U3723">
        <f t="shared" si="29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4"/>
        <v>47.66</v>
      </c>
      <c r="Q3724" t="s">
        <v>8315</v>
      </c>
      <c r="R3724" t="s">
        <v>8316</v>
      </c>
      <c r="S3724" s="12">
        <f t="shared" si="295"/>
        <v>42381.671840277777</v>
      </c>
      <c r="T3724" s="12">
        <f t="shared" si="296"/>
        <v>42411.957638888889</v>
      </c>
      <c r="U3724">
        <f t="shared" si="29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4"/>
        <v>72.89</v>
      </c>
      <c r="Q3725" t="s">
        <v>8315</v>
      </c>
      <c r="R3725" t="s">
        <v>8316</v>
      </c>
      <c r="S3725" s="12">
        <f t="shared" si="295"/>
        <v>41943.753032407411</v>
      </c>
      <c r="T3725" s="12">
        <f t="shared" si="296"/>
        <v>41973.794699074075</v>
      </c>
      <c r="U3725">
        <f t="shared" si="29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4"/>
        <v>49.55</v>
      </c>
      <c r="Q3726" t="s">
        <v>8315</v>
      </c>
      <c r="R3726" t="s">
        <v>8316</v>
      </c>
      <c r="S3726" s="12">
        <f t="shared" si="295"/>
        <v>42465.491435185191</v>
      </c>
      <c r="T3726" s="12">
        <f t="shared" si="296"/>
        <v>42494.958333333328</v>
      </c>
      <c r="U3726">
        <f t="shared" si="29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4"/>
        <v>25.4</v>
      </c>
      <c r="Q3727" t="s">
        <v>8315</v>
      </c>
      <c r="R3727" t="s">
        <v>8316</v>
      </c>
      <c r="S3727" s="12">
        <f t="shared" si="295"/>
        <v>42401.945219907408</v>
      </c>
      <c r="T3727" s="12">
        <f t="shared" si="296"/>
        <v>42418.895833333328</v>
      </c>
      <c r="U3727">
        <f t="shared" si="29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4"/>
        <v>62.59</v>
      </c>
      <c r="Q3728" t="s">
        <v>8315</v>
      </c>
      <c r="R3728" t="s">
        <v>8316</v>
      </c>
      <c r="S3728" s="12">
        <f t="shared" si="295"/>
        <v>42462.140868055561</v>
      </c>
      <c r="T3728" s="12">
        <f t="shared" si="296"/>
        <v>42489.875</v>
      </c>
      <c r="U3728">
        <f t="shared" si="29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4"/>
        <v>61.06</v>
      </c>
      <c r="Q3729" t="s">
        <v>8315</v>
      </c>
      <c r="R3729" t="s">
        <v>8316</v>
      </c>
      <c r="S3729" s="12">
        <f t="shared" si="295"/>
        <v>42632.348310185189</v>
      </c>
      <c r="T3729" s="12">
        <f t="shared" si="296"/>
        <v>42663.204861111109</v>
      </c>
      <c r="U3729">
        <f t="shared" si="29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4"/>
        <v>60.06</v>
      </c>
      <c r="Q3730" t="s">
        <v>8315</v>
      </c>
      <c r="R3730" t="s">
        <v>8316</v>
      </c>
      <c r="S3730" s="12">
        <f t="shared" si="295"/>
        <v>42205.171018518522</v>
      </c>
      <c r="T3730" s="12">
        <f t="shared" si="296"/>
        <v>42235.171018518522</v>
      </c>
      <c r="U3730">
        <f t="shared" si="29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4"/>
        <v>72.400000000000006</v>
      </c>
      <c r="Q3731" t="s">
        <v>8315</v>
      </c>
      <c r="R3731" t="s">
        <v>8316</v>
      </c>
      <c r="S3731" s="12">
        <f t="shared" si="295"/>
        <v>42041.205000000002</v>
      </c>
      <c r="T3731" s="12">
        <f t="shared" si="296"/>
        <v>42086.16333333333</v>
      </c>
      <c r="U3731">
        <f t="shared" si="29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4"/>
        <v>100</v>
      </c>
      <c r="Q3732" t="s">
        <v>8315</v>
      </c>
      <c r="R3732" t="s">
        <v>8316</v>
      </c>
      <c r="S3732" s="12">
        <f t="shared" si="295"/>
        <v>42203.677766203706</v>
      </c>
      <c r="T3732" s="12">
        <f t="shared" si="296"/>
        <v>42233.677766203706</v>
      </c>
      <c r="U3732">
        <f t="shared" si="29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4"/>
        <v>51.67</v>
      </c>
      <c r="Q3733" t="s">
        <v>8315</v>
      </c>
      <c r="R3733" t="s">
        <v>8316</v>
      </c>
      <c r="S3733" s="12">
        <f t="shared" si="295"/>
        <v>41983.752847222218</v>
      </c>
      <c r="T3733" s="12">
        <f t="shared" si="296"/>
        <v>42014.140972222223</v>
      </c>
      <c r="U3733">
        <f t="shared" si="29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4"/>
        <v>32.75</v>
      </c>
      <c r="Q3734" t="s">
        <v>8315</v>
      </c>
      <c r="R3734" t="s">
        <v>8316</v>
      </c>
      <c r="S3734" s="12">
        <f t="shared" si="295"/>
        <v>41968.677465277782</v>
      </c>
      <c r="T3734" s="12">
        <f t="shared" si="296"/>
        <v>42028.5</v>
      </c>
      <c r="U3734">
        <f t="shared" si="29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4"/>
        <v>0</v>
      </c>
      <c r="Q3735" t="s">
        <v>8315</v>
      </c>
      <c r="R3735" t="s">
        <v>8316</v>
      </c>
      <c r="S3735" s="12">
        <f t="shared" si="295"/>
        <v>42103.024398148147</v>
      </c>
      <c r="T3735" s="12">
        <f t="shared" si="296"/>
        <v>42112.9375</v>
      </c>
      <c r="U3735">
        <f t="shared" si="29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4"/>
        <v>61</v>
      </c>
      <c r="Q3736" t="s">
        <v>8315</v>
      </c>
      <c r="R3736" t="s">
        <v>8316</v>
      </c>
      <c r="S3736" s="12">
        <f t="shared" si="295"/>
        <v>42089.901574074072</v>
      </c>
      <c r="T3736" s="12">
        <f t="shared" si="296"/>
        <v>42149.901574074072</v>
      </c>
      <c r="U3736">
        <f t="shared" si="29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4"/>
        <v>10</v>
      </c>
      <c r="Q3737" t="s">
        <v>8315</v>
      </c>
      <c r="R3737" t="s">
        <v>8316</v>
      </c>
      <c r="S3737" s="12">
        <f t="shared" si="295"/>
        <v>42122.693159722221</v>
      </c>
      <c r="T3737" s="12">
        <f t="shared" si="296"/>
        <v>42152.693159722221</v>
      </c>
      <c r="U3737">
        <f t="shared" si="29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4"/>
        <v>10</v>
      </c>
      <c r="Q3738" t="s">
        <v>8315</v>
      </c>
      <c r="R3738" t="s">
        <v>8316</v>
      </c>
      <c r="S3738" s="12">
        <f t="shared" si="295"/>
        <v>42048.711724537032</v>
      </c>
      <c r="T3738" s="12">
        <f t="shared" si="296"/>
        <v>42086.75</v>
      </c>
      <c r="U3738">
        <f t="shared" si="29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4"/>
        <v>37.5</v>
      </c>
      <c r="Q3739" t="s">
        <v>8315</v>
      </c>
      <c r="R3739" t="s">
        <v>8316</v>
      </c>
      <c r="S3739" s="12">
        <f t="shared" si="295"/>
        <v>42297.691006944442</v>
      </c>
      <c r="T3739" s="12">
        <f t="shared" si="296"/>
        <v>42320.290972222225</v>
      </c>
      <c r="U3739">
        <f t="shared" si="29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4"/>
        <v>45</v>
      </c>
      <c r="Q3740" t="s">
        <v>8315</v>
      </c>
      <c r="R3740" t="s">
        <v>8316</v>
      </c>
      <c r="S3740" s="12">
        <f t="shared" si="295"/>
        <v>41813.938715277778</v>
      </c>
      <c r="T3740" s="12">
        <f t="shared" si="296"/>
        <v>41835.916666666664</v>
      </c>
      <c r="U3740">
        <f t="shared" si="29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4"/>
        <v>100.63</v>
      </c>
      <c r="Q3741" t="s">
        <v>8315</v>
      </c>
      <c r="R3741" t="s">
        <v>8316</v>
      </c>
      <c r="S3741" s="12">
        <f t="shared" si="295"/>
        <v>42548.449861111112</v>
      </c>
      <c r="T3741" s="12">
        <f t="shared" si="296"/>
        <v>42568.449861111112</v>
      </c>
      <c r="U3741">
        <f t="shared" si="29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4"/>
        <v>25.57</v>
      </c>
      <c r="Q3742" t="s">
        <v>8315</v>
      </c>
      <c r="R3742" t="s">
        <v>8316</v>
      </c>
      <c r="S3742" s="12">
        <f t="shared" si="295"/>
        <v>41833.089756944442</v>
      </c>
      <c r="T3742" s="12">
        <f t="shared" si="296"/>
        <v>41863.079143518517</v>
      </c>
      <c r="U3742">
        <f t="shared" si="29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4"/>
        <v>0</v>
      </c>
      <c r="Q3743" t="s">
        <v>8315</v>
      </c>
      <c r="R3743" t="s">
        <v>8316</v>
      </c>
      <c r="S3743" s="12">
        <f t="shared" si="295"/>
        <v>42325.920717592591</v>
      </c>
      <c r="T3743" s="12">
        <f t="shared" si="296"/>
        <v>42355.920717592591</v>
      </c>
      <c r="U3743">
        <f t="shared" si="29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4"/>
        <v>25</v>
      </c>
      <c r="Q3744" t="s">
        <v>8315</v>
      </c>
      <c r="R3744" t="s">
        <v>8316</v>
      </c>
      <c r="S3744" s="12">
        <f t="shared" si="295"/>
        <v>41858.214629629627</v>
      </c>
      <c r="T3744" s="12">
        <f t="shared" si="296"/>
        <v>41888.214629629627</v>
      </c>
      <c r="U3744">
        <f t="shared" si="29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4"/>
        <v>0</v>
      </c>
      <c r="Q3745" t="s">
        <v>8315</v>
      </c>
      <c r="R3745" t="s">
        <v>8316</v>
      </c>
      <c r="S3745" s="12">
        <f t="shared" si="295"/>
        <v>41793.710231481484</v>
      </c>
      <c r="T3745" s="12">
        <f t="shared" si="296"/>
        <v>41823.710231481484</v>
      </c>
      <c r="U3745">
        <f t="shared" si="29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4"/>
        <v>0</v>
      </c>
      <c r="Q3746" t="s">
        <v>8315</v>
      </c>
      <c r="R3746" t="s">
        <v>8316</v>
      </c>
      <c r="S3746" s="12">
        <f t="shared" si="295"/>
        <v>41793.814259259263</v>
      </c>
      <c r="T3746" s="12">
        <f t="shared" si="296"/>
        <v>41825.165972222225</v>
      </c>
      <c r="U3746">
        <f t="shared" si="29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4"/>
        <v>10</v>
      </c>
      <c r="Q3747" t="s">
        <v>8315</v>
      </c>
      <c r="R3747" t="s">
        <v>8316</v>
      </c>
      <c r="S3747" s="12">
        <f t="shared" si="295"/>
        <v>41831.697939814818</v>
      </c>
      <c r="T3747" s="12">
        <f t="shared" si="296"/>
        <v>41861.697939814818</v>
      </c>
      <c r="U3747">
        <f t="shared" si="29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4"/>
        <v>202</v>
      </c>
      <c r="Q3748" t="s">
        <v>8315</v>
      </c>
      <c r="R3748" t="s">
        <v>8316</v>
      </c>
      <c r="S3748" s="12">
        <f t="shared" si="295"/>
        <v>42621.389340277776</v>
      </c>
      <c r="T3748" s="12">
        <f t="shared" si="296"/>
        <v>42651.389340277776</v>
      </c>
      <c r="U3748">
        <f t="shared" si="29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4"/>
        <v>25</v>
      </c>
      <c r="Q3749" t="s">
        <v>8315</v>
      </c>
      <c r="R3749" t="s">
        <v>8316</v>
      </c>
      <c r="S3749" s="12">
        <f t="shared" si="295"/>
        <v>42164.299722222218</v>
      </c>
      <c r="T3749" s="12">
        <f t="shared" si="296"/>
        <v>42190.957638888889</v>
      </c>
      <c r="U3749">
        <f t="shared" si="29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4"/>
        <v>99.54</v>
      </c>
      <c r="Q3750" t="s">
        <v>8315</v>
      </c>
      <c r="R3750" t="s">
        <v>8357</v>
      </c>
      <c r="S3750" s="12">
        <f t="shared" si="295"/>
        <v>42395.706435185188</v>
      </c>
      <c r="T3750" s="12">
        <f t="shared" si="296"/>
        <v>42416.249305555553</v>
      </c>
      <c r="U3750">
        <f t="shared" si="29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4"/>
        <v>75</v>
      </c>
      <c r="Q3751" t="s">
        <v>8315</v>
      </c>
      <c r="R3751" t="s">
        <v>8357</v>
      </c>
      <c r="S3751" s="12">
        <f t="shared" si="295"/>
        <v>42458.127175925925</v>
      </c>
      <c r="T3751" s="12">
        <f t="shared" si="296"/>
        <v>42489.165972222225</v>
      </c>
      <c r="U3751">
        <f t="shared" si="29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4"/>
        <v>215.25</v>
      </c>
      <c r="Q3752" t="s">
        <v>8315</v>
      </c>
      <c r="R3752" t="s">
        <v>8357</v>
      </c>
      <c r="S3752" s="12">
        <f t="shared" si="295"/>
        <v>42016.981574074074</v>
      </c>
      <c r="T3752" s="12">
        <f t="shared" si="296"/>
        <v>42045.332638888889</v>
      </c>
      <c r="U3752">
        <f t="shared" si="29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4"/>
        <v>120.55</v>
      </c>
      <c r="Q3753" t="s">
        <v>8315</v>
      </c>
      <c r="R3753" t="s">
        <v>8357</v>
      </c>
      <c r="S3753" s="12">
        <f t="shared" si="295"/>
        <v>42403.035567129627</v>
      </c>
      <c r="T3753" s="12">
        <f t="shared" si="296"/>
        <v>42462.993900462956</v>
      </c>
      <c r="U3753">
        <f t="shared" si="29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4"/>
        <v>37.67</v>
      </c>
      <c r="Q3754" t="s">
        <v>8315</v>
      </c>
      <c r="R3754" t="s">
        <v>8357</v>
      </c>
      <c r="S3754" s="12">
        <f t="shared" si="295"/>
        <v>42619.802488425921</v>
      </c>
      <c r="T3754" s="12">
        <f t="shared" si="296"/>
        <v>42659.875</v>
      </c>
      <c r="U3754">
        <f t="shared" si="29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4"/>
        <v>172.23</v>
      </c>
      <c r="Q3755" t="s">
        <v>8315</v>
      </c>
      <c r="R3755" t="s">
        <v>8357</v>
      </c>
      <c r="S3755" s="12">
        <f t="shared" si="295"/>
        <v>42128.824074074073</v>
      </c>
      <c r="T3755" s="12">
        <f t="shared" si="296"/>
        <v>42158</v>
      </c>
      <c r="U3755">
        <f t="shared" si="29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4"/>
        <v>111.11</v>
      </c>
      <c r="Q3756" t="s">
        <v>8315</v>
      </c>
      <c r="R3756" t="s">
        <v>8357</v>
      </c>
      <c r="S3756" s="12">
        <f t="shared" si="295"/>
        <v>41808.881215277775</v>
      </c>
      <c r="T3756" s="12">
        <f t="shared" si="296"/>
        <v>41846.207638888889</v>
      </c>
      <c r="U3756">
        <f t="shared" si="29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4"/>
        <v>25.46</v>
      </c>
      <c r="Q3757" t="s">
        <v>8315</v>
      </c>
      <c r="R3757" t="s">
        <v>8357</v>
      </c>
      <c r="S3757" s="12">
        <f t="shared" si="295"/>
        <v>42445.866979166662</v>
      </c>
      <c r="T3757" s="12">
        <f t="shared" si="296"/>
        <v>42475.866979166662</v>
      </c>
      <c r="U3757">
        <f t="shared" si="29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4"/>
        <v>267.64999999999998</v>
      </c>
      <c r="Q3758" t="s">
        <v>8315</v>
      </c>
      <c r="R3758" t="s">
        <v>8357</v>
      </c>
      <c r="S3758" s="12">
        <f t="shared" si="295"/>
        <v>41771.814791666664</v>
      </c>
      <c r="T3758" s="12">
        <f t="shared" si="296"/>
        <v>41801.814791666664</v>
      </c>
      <c r="U3758">
        <f t="shared" si="29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4"/>
        <v>75.959999999999994</v>
      </c>
      <c r="Q3759" t="s">
        <v>8315</v>
      </c>
      <c r="R3759" t="s">
        <v>8357</v>
      </c>
      <c r="S3759" s="12">
        <f t="shared" si="295"/>
        <v>41954.850868055553</v>
      </c>
      <c r="T3759" s="12">
        <f t="shared" si="296"/>
        <v>41974.850868055553</v>
      </c>
      <c r="U3759">
        <f t="shared" si="29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4"/>
        <v>59.04</v>
      </c>
      <c r="Q3760" t="s">
        <v>8315</v>
      </c>
      <c r="R3760" t="s">
        <v>8357</v>
      </c>
      <c r="S3760" s="12">
        <f t="shared" si="295"/>
        <v>41747.471504629626</v>
      </c>
      <c r="T3760" s="12">
        <f t="shared" si="296"/>
        <v>41778.208333333336</v>
      </c>
      <c r="U3760">
        <f t="shared" si="29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4"/>
        <v>50.11</v>
      </c>
      <c r="Q3761" t="s">
        <v>8315</v>
      </c>
      <c r="R3761" t="s">
        <v>8357</v>
      </c>
      <c r="S3761" s="12">
        <f t="shared" si="295"/>
        <v>42182.108252314814</v>
      </c>
      <c r="T3761" s="12">
        <f t="shared" si="296"/>
        <v>42242.108252314814</v>
      </c>
      <c r="U3761">
        <f t="shared" si="29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4"/>
        <v>55.5</v>
      </c>
      <c r="Q3762" t="s">
        <v>8315</v>
      </c>
      <c r="R3762" t="s">
        <v>8357</v>
      </c>
      <c r="S3762" s="12">
        <f t="shared" si="295"/>
        <v>41739.525300925925</v>
      </c>
      <c r="T3762" s="12">
        <f t="shared" si="296"/>
        <v>41764.525300925925</v>
      </c>
      <c r="U3762">
        <f t="shared" si="29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4"/>
        <v>166.67</v>
      </c>
      <c r="Q3763" t="s">
        <v>8315</v>
      </c>
      <c r="R3763" t="s">
        <v>8357</v>
      </c>
      <c r="S3763" s="12">
        <f t="shared" si="295"/>
        <v>42173.466863425929</v>
      </c>
      <c r="T3763" s="12">
        <f t="shared" si="296"/>
        <v>42226.958333333328</v>
      </c>
      <c r="U3763">
        <f t="shared" si="29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4"/>
        <v>47.43</v>
      </c>
      <c r="Q3764" t="s">
        <v>8315</v>
      </c>
      <c r="R3764" t="s">
        <v>8357</v>
      </c>
      <c r="S3764" s="12">
        <f t="shared" si="295"/>
        <v>42193.813530092593</v>
      </c>
      <c r="T3764" s="12">
        <f t="shared" si="296"/>
        <v>42218.813530092593</v>
      </c>
      <c r="U3764">
        <f t="shared" si="29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4"/>
        <v>64.94</v>
      </c>
      <c r="Q3765" t="s">
        <v>8315</v>
      </c>
      <c r="R3765" t="s">
        <v>8357</v>
      </c>
      <c r="S3765" s="12">
        <f t="shared" si="295"/>
        <v>42065.750300925924</v>
      </c>
      <c r="T3765" s="12">
        <f t="shared" si="296"/>
        <v>42095.708634259259</v>
      </c>
      <c r="U3765">
        <f t="shared" si="29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4"/>
        <v>55.56</v>
      </c>
      <c r="Q3766" t="s">
        <v>8315</v>
      </c>
      <c r="R3766" t="s">
        <v>8357</v>
      </c>
      <c r="S3766" s="12">
        <f t="shared" si="295"/>
        <v>42499.842962962968</v>
      </c>
      <c r="T3766" s="12">
        <f t="shared" si="296"/>
        <v>42519.024999999994</v>
      </c>
      <c r="U3766">
        <f t="shared" si="29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4"/>
        <v>74.22</v>
      </c>
      <c r="Q3767" t="s">
        <v>8315</v>
      </c>
      <c r="R3767" t="s">
        <v>8357</v>
      </c>
      <c r="S3767" s="12">
        <f t="shared" si="295"/>
        <v>41820.776412037041</v>
      </c>
      <c r="T3767" s="12">
        <f t="shared" si="296"/>
        <v>41850.776412037041</v>
      </c>
      <c r="U3767">
        <f t="shared" ref="U3767:U3830" si="297">YEAR(S3767)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4"/>
        <v>106.93</v>
      </c>
      <c r="Q3768" t="s">
        <v>8315</v>
      </c>
      <c r="R3768" t="s">
        <v>8357</v>
      </c>
      <c r="S3768" s="12">
        <f t="shared" si="295"/>
        <v>41788.167187500003</v>
      </c>
      <c r="T3768" s="12">
        <f t="shared" si="296"/>
        <v>41823.167187500003</v>
      </c>
      <c r="U3768">
        <f t="shared" si="297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4"/>
        <v>41.7</v>
      </c>
      <c r="Q3769" t="s">
        <v>8315</v>
      </c>
      <c r="R3769" t="s">
        <v>8357</v>
      </c>
      <c r="S3769" s="12">
        <f t="shared" si="295"/>
        <v>42050.019641203704</v>
      </c>
      <c r="T3769" s="12">
        <f t="shared" si="296"/>
        <v>42064.207638888889</v>
      </c>
      <c r="U3769">
        <f t="shared" si="297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4"/>
        <v>74.239999999999995</v>
      </c>
      <c r="Q3770" t="s">
        <v>8315</v>
      </c>
      <c r="R3770" t="s">
        <v>8357</v>
      </c>
      <c r="S3770" s="12">
        <f t="shared" si="295"/>
        <v>41772.727893518517</v>
      </c>
      <c r="T3770" s="12">
        <f t="shared" si="296"/>
        <v>41802.727893518517</v>
      </c>
      <c r="U3770">
        <f t="shared" si="297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4"/>
        <v>73.33</v>
      </c>
      <c r="Q3771" t="s">
        <v>8315</v>
      </c>
      <c r="R3771" t="s">
        <v>8357</v>
      </c>
      <c r="S3771" s="12">
        <f t="shared" si="295"/>
        <v>42445.598136574074</v>
      </c>
      <c r="T3771" s="12">
        <f t="shared" si="296"/>
        <v>42475.598136574074</v>
      </c>
      <c r="U3771">
        <f t="shared" si="297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4"/>
        <v>100</v>
      </c>
      <c r="Q3772" t="s">
        <v>8315</v>
      </c>
      <c r="R3772" t="s">
        <v>8357</v>
      </c>
      <c r="S3772" s="12">
        <f t="shared" si="295"/>
        <v>42138.930671296301</v>
      </c>
      <c r="T3772" s="12">
        <f t="shared" si="296"/>
        <v>42168.930671296301</v>
      </c>
      <c r="U3772">
        <f t="shared" si="297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4"/>
        <v>38.42</v>
      </c>
      <c r="Q3773" t="s">
        <v>8315</v>
      </c>
      <c r="R3773" t="s">
        <v>8357</v>
      </c>
      <c r="S3773" s="12">
        <f t="shared" si="295"/>
        <v>42493.857083333336</v>
      </c>
      <c r="T3773" s="12">
        <f t="shared" si="296"/>
        <v>42508</v>
      </c>
      <c r="U3773">
        <f t="shared" si="297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4"/>
        <v>166.97</v>
      </c>
      <c r="Q3774" t="s">
        <v>8315</v>
      </c>
      <c r="R3774" t="s">
        <v>8357</v>
      </c>
      <c r="S3774" s="12">
        <f t="shared" si="295"/>
        <v>42682.616967592592</v>
      </c>
      <c r="T3774" s="12">
        <f t="shared" si="296"/>
        <v>42703.25</v>
      </c>
      <c r="U3774">
        <f t="shared" si="297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4"/>
        <v>94.91</v>
      </c>
      <c r="Q3775" t="s">
        <v>8315</v>
      </c>
      <c r="R3775" t="s">
        <v>8357</v>
      </c>
      <c r="S3775" s="12">
        <f t="shared" si="295"/>
        <v>42656.005173611105</v>
      </c>
      <c r="T3775" s="12">
        <f t="shared" si="296"/>
        <v>42689.088888888888</v>
      </c>
      <c r="U3775">
        <f t="shared" si="297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4"/>
        <v>100</v>
      </c>
      <c r="Q3776" t="s">
        <v>8315</v>
      </c>
      <c r="R3776" t="s">
        <v>8357</v>
      </c>
      <c r="S3776" s="12">
        <f t="shared" si="295"/>
        <v>42087.792303240742</v>
      </c>
      <c r="T3776" s="12">
        <f t="shared" si="296"/>
        <v>42103.792303240742</v>
      </c>
      <c r="U3776">
        <f t="shared" si="297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4"/>
        <v>143.21</v>
      </c>
      <c r="Q3777" t="s">
        <v>8315</v>
      </c>
      <c r="R3777" t="s">
        <v>8357</v>
      </c>
      <c r="S3777" s="12">
        <f t="shared" si="295"/>
        <v>42075.942627314813</v>
      </c>
      <c r="T3777" s="12">
        <f t="shared" si="296"/>
        <v>42103.166666666672</v>
      </c>
      <c r="U3777">
        <f t="shared" si="297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3"/>
        <v>107</v>
      </c>
      <c r="P3778">
        <f t="shared" si="294"/>
        <v>90.82</v>
      </c>
      <c r="Q3778" t="s">
        <v>8315</v>
      </c>
      <c r="R3778" t="s">
        <v>8357</v>
      </c>
      <c r="S3778" s="12">
        <f t="shared" si="295"/>
        <v>41814.367800925924</v>
      </c>
      <c r="T3778" s="12">
        <f t="shared" si="296"/>
        <v>41852.041666666664</v>
      </c>
      <c r="U3778">
        <f t="shared" si="297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8">ROUND(E3779/D3779*100,0)</f>
        <v>143</v>
      </c>
      <c r="P3779">
        <f t="shared" ref="P3779:P3842" si="299">IFERROR(ROUND(E3779/L3779,2),0)</f>
        <v>48.54</v>
      </c>
      <c r="Q3779" t="s">
        <v>8315</v>
      </c>
      <c r="R3779" t="s">
        <v>8357</v>
      </c>
      <c r="S3779" s="12">
        <f t="shared" ref="S3779:S3842" si="300">(((J3779/60)/60)/24)+DATE(1970,1,1)</f>
        <v>41887.111354166671</v>
      </c>
      <c r="T3779" s="12">
        <f t="shared" ref="T3779:T3842" si="301">(((I3779/60)/60)/24)+DATE(1970,1,1)</f>
        <v>41909.166666666664</v>
      </c>
      <c r="U3779">
        <f t="shared" si="297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9"/>
        <v>70.03</v>
      </c>
      <c r="Q3780" t="s">
        <v>8315</v>
      </c>
      <c r="R3780" t="s">
        <v>8357</v>
      </c>
      <c r="S3780" s="12">
        <f t="shared" si="300"/>
        <v>41989.819212962961</v>
      </c>
      <c r="T3780" s="12">
        <f t="shared" si="301"/>
        <v>42049.819212962961</v>
      </c>
      <c r="U3780">
        <f t="shared" si="297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9"/>
        <v>135.63</v>
      </c>
      <c r="Q3781" t="s">
        <v>8315</v>
      </c>
      <c r="R3781" t="s">
        <v>8357</v>
      </c>
      <c r="S3781" s="12">
        <f t="shared" si="300"/>
        <v>42425.735416666663</v>
      </c>
      <c r="T3781" s="12">
        <f t="shared" si="301"/>
        <v>42455.693750000006</v>
      </c>
      <c r="U3781">
        <f t="shared" si="297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9"/>
        <v>100</v>
      </c>
      <c r="Q3782" t="s">
        <v>8315</v>
      </c>
      <c r="R3782" t="s">
        <v>8357</v>
      </c>
      <c r="S3782" s="12">
        <f t="shared" si="300"/>
        <v>42166.219733796301</v>
      </c>
      <c r="T3782" s="12">
        <f t="shared" si="301"/>
        <v>42198.837499999994</v>
      </c>
      <c r="U3782">
        <f t="shared" si="297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si="299"/>
        <v>94.9</v>
      </c>
      <c r="Q3783" t="s">
        <v>8315</v>
      </c>
      <c r="R3783" t="s">
        <v>8357</v>
      </c>
      <c r="S3783" s="12">
        <f t="shared" si="300"/>
        <v>41865.882928240739</v>
      </c>
      <c r="T3783" s="12">
        <f t="shared" si="301"/>
        <v>41890.882928240739</v>
      </c>
      <c r="U3783">
        <f t="shared" si="297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299"/>
        <v>75.37</v>
      </c>
      <c r="Q3784" t="s">
        <v>8315</v>
      </c>
      <c r="R3784" t="s">
        <v>8357</v>
      </c>
      <c r="S3784" s="12">
        <f t="shared" si="300"/>
        <v>42546.862233796302</v>
      </c>
      <c r="T3784" s="12">
        <f t="shared" si="301"/>
        <v>42575.958333333328</v>
      </c>
      <c r="U3784">
        <f t="shared" si="297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299"/>
        <v>64.459999999999994</v>
      </c>
      <c r="Q3785" t="s">
        <v>8315</v>
      </c>
      <c r="R3785" t="s">
        <v>8357</v>
      </c>
      <c r="S3785" s="12">
        <f t="shared" si="300"/>
        <v>42420.140277777777</v>
      </c>
      <c r="T3785" s="12">
        <f t="shared" si="301"/>
        <v>42444.666666666672</v>
      </c>
      <c r="U3785">
        <f t="shared" si="297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299"/>
        <v>115</v>
      </c>
      <c r="Q3786" t="s">
        <v>8315</v>
      </c>
      <c r="R3786" t="s">
        <v>8357</v>
      </c>
      <c r="S3786" s="12">
        <f t="shared" si="300"/>
        <v>42531.980694444443</v>
      </c>
      <c r="T3786" s="12">
        <f t="shared" si="301"/>
        <v>42561.980694444443</v>
      </c>
      <c r="U3786">
        <f t="shared" si="297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299"/>
        <v>100.5</v>
      </c>
      <c r="Q3787" t="s">
        <v>8315</v>
      </c>
      <c r="R3787" t="s">
        <v>8357</v>
      </c>
      <c r="S3787" s="12">
        <f t="shared" si="300"/>
        <v>42548.63853009259</v>
      </c>
      <c r="T3787" s="12">
        <f t="shared" si="301"/>
        <v>42584.418749999997</v>
      </c>
      <c r="U3787">
        <f t="shared" si="297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299"/>
        <v>93.77</v>
      </c>
      <c r="Q3788" t="s">
        <v>8315</v>
      </c>
      <c r="R3788" t="s">
        <v>8357</v>
      </c>
      <c r="S3788" s="12">
        <f t="shared" si="300"/>
        <v>42487.037905092591</v>
      </c>
      <c r="T3788" s="12">
        <f t="shared" si="301"/>
        <v>42517.037905092591</v>
      </c>
      <c r="U3788">
        <f t="shared" si="297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299"/>
        <v>35.1</v>
      </c>
      <c r="Q3789" t="s">
        <v>8315</v>
      </c>
      <c r="R3789" t="s">
        <v>8357</v>
      </c>
      <c r="S3789" s="12">
        <f t="shared" si="300"/>
        <v>42167.534791666665</v>
      </c>
      <c r="T3789" s="12">
        <f t="shared" si="301"/>
        <v>42196.165972222225</v>
      </c>
      <c r="U3789">
        <f t="shared" si="297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299"/>
        <v>500</v>
      </c>
      <c r="Q3790" t="s">
        <v>8315</v>
      </c>
      <c r="R3790" t="s">
        <v>8357</v>
      </c>
      <c r="S3790" s="12">
        <f t="shared" si="300"/>
        <v>42333.695821759262</v>
      </c>
      <c r="T3790" s="12">
        <f t="shared" si="301"/>
        <v>42361.679166666669</v>
      </c>
      <c r="U3790">
        <f t="shared" si="297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299"/>
        <v>29</v>
      </c>
      <c r="Q3791" t="s">
        <v>8315</v>
      </c>
      <c r="R3791" t="s">
        <v>8357</v>
      </c>
      <c r="S3791" s="12">
        <f t="shared" si="300"/>
        <v>42138.798819444448</v>
      </c>
      <c r="T3791" s="12">
        <f t="shared" si="301"/>
        <v>42170.798819444448</v>
      </c>
      <c r="U3791">
        <f t="shared" si="297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299"/>
        <v>0</v>
      </c>
      <c r="Q3792" t="s">
        <v>8315</v>
      </c>
      <c r="R3792" t="s">
        <v>8357</v>
      </c>
      <c r="S3792" s="12">
        <f t="shared" si="300"/>
        <v>42666.666932870372</v>
      </c>
      <c r="T3792" s="12">
        <f t="shared" si="301"/>
        <v>42696.708599537036</v>
      </c>
      <c r="U3792">
        <f t="shared" si="297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299"/>
        <v>0</v>
      </c>
      <c r="Q3793" t="s">
        <v>8315</v>
      </c>
      <c r="R3793" t="s">
        <v>8357</v>
      </c>
      <c r="S3793" s="12">
        <f t="shared" si="300"/>
        <v>41766.692037037035</v>
      </c>
      <c r="T3793" s="12">
        <f t="shared" si="301"/>
        <v>41826.692037037035</v>
      </c>
      <c r="U3793">
        <f t="shared" si="297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299"/>
        <v>17.5</v>
      </c>
      <c r="Q3794" t="s">
        <v>8315</v>
      </c>
      <c r="R3794" t="s">
        <v>8357</v>
      </c>
      <c r="S3794" s="12">
        <f t="shared" si="300"/>
        <v>42170.447013888886</v>
      </c>
      <c r="T3794" s="12">
        <f t="shared" si="301"/>
        <v>42200.447013888886</v>
      </c>
      <c r="U3794">
        <f t="shared" si="297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299"/>
        <v>174</v>
      </c>
      <c r="Q3795" t="s">
        <v>8315</v>
      </c>
      <c r="R3795" t="s">
        <v>8357</v>
      </c>
      <c r="S3795" s="12">
        <f t="shared" si="300"/>
        <v>41968.938993055555</v>
      </c>
      <c r="T3795" s="12">
        <f t="shared" si="301"/>
        <v>41989.938993055555</v>
      </c>
      <c r="U3795">
        <f t="shared" si="297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299"/>
        <v>50</v>
      </c>
      <c r="Q3796" t="s">
        <v>8315</v>
      </c>
      <c r="R3796" t="s">
        <v>8357</v>
      </c>
      <c r="S3796" s="12">
        <f t="shared" si="300"/>
        <v>42132.58048611111</v>
      </c>
      <c r="T3796" s="12">
        <f t="shared" si="301"/>
        <v>42162.58048611111</v>
      </c>
      <c r="U3796">
        <f t="shared" si="297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299"/>
        <v>5</v>
      </c>
      <c r="Q3797" t="s">
        <v>8315</v>
      </c>
      <c r="R3797" t="s">
        <v>8357</v>
      </c>
      <c r="S3797" s="12">
        <f t="shared" si="300"/>
        <v>42201.436226851853</v>
      </c>
      <c r="T3797" s="12">
        <f t="shared" si="301"/>
        <v>42244.9375</v>
      </c>
      <c r="U3797">
        <f t="shared" si="297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299"/>
        <v>1</v>
      </c>
      <c r="Q3798" t="s">
        <v>8315</v>
      </c>
      <c r="R3798" t="s">
        <v>8357</v>
      </c>
      <c r="S3798" s="12">
        <f t="shared" si="300"/>
        <v>42689.029583333337</v>
      </c>
      <c r="T3798" s="12">
        <f t="shared" si="301"/>
        <v>42749.029583333337</v>
      </c>
      <c r="U3798">
        <f t="shared" si="297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299"/>
        <v>145.41</v>
      </c>
      <c r="Q3799" t="s">
        <v>8315</v>
      </c>
      <c r="R3799" t="s">
        <v>8357</v>
      </c>
      <c r="S3799" s="12">
        <f t="shared" si="300"/>
        <v>42084.881539351853</v>
      </c>
      <c r="T3799" s="12">
        <f t="shared" si="301"/>
        <v>42114.881539351853</v>
      </c>
      <c r="U3799">
        <f t="shared" si="297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299"/>
        <v>205</v>
      </c>
      <c r="Q3800" t="s">
        <v>8315</v>
      </c>
      <c r="R3800" t="s">
        <v>8357</v>
      </c>
      <c r="S3800" s="12">
        <f t="shared" si="300"/>
        <v>41831.722777777781</v>
      </c>
      <c r="T3800" s="12">
        <f t="shared" si="301"/>
        <v>41861.722777777781</v>
      </c>
      <c r="U3800">
        <f t="shared" si="297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299"/>
        <v>100.5</v>
      </c>
      <c r="Q3801" t="s">
        <v>8315</v>
      </c>
      <c r="R3801" t="s">
        <v>8357</v>
      </c>
      <c r="S3801" s="12">
        <f t="shared" si="300"/>
        <v>42410.93105324074</v>
      </c>
      <c r="T3801" s="12">
        <f t="shared" si="301"/>
        <v>42440.93105324074</v>
      </c>
      <c r="U3801">
        <f t="shared" si="297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299"/>
        <v>55.06</v>
      </c>
      <c r="Q3802" t="s">
        <v>8315</v>
      </c>
      <c r="R3802" t="s">
        <v>8357</v>
      </c>
      <c r="S3802" s="12">
        <f t="shared" si="300"/>
        <v>41982.737071759257</v>
      </c>
      <c r="T3802" s="12">
        <f t="shared" si="301"/>
        <v>42015.207638888889</v>
      </c>
      <c r="U3802">
        <f t="shared" si="297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299"/>
        <v>47.33</v>
      </c>
      <c r="Q3803" t="s">
        <v>8315</v>
      </c>
      <c r="R3803" t="s">
        <v>8357</v>
      </c>
      <c r="S3803" s="12">
        <f t="shared" si="300"/>
        <v>41975.676111111112</v>
      </c>
      <c r="T3803" s="12">
        <f t="shared" si="301"/>
        <v>42006.676111111112</v>
      </c>
      <c r="U3803">
        <f t="shared" si="297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299"/>
        <v>0</v>
      </c>
      <c r="Q3804" t="s">
        <v>8315</v>
      </c>
      <c r="R3804" t="s">
        <v>8357</v>
      </c>
      <c r="S3804" s="12">
        <f t="shared" si="300"/>
        <v>42269.126226851848</v>
      </c>
      <c r="T3804" s="12">
        <f t="shared" si="301"/>
        <v>42299.126226851848</v>
      </c>
      <c r="U3804">
        <f t="shared" si="297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299"/>
        <v>58.95</v>
      </c>
      <c r="Q3805" t="s">
        <v>8315</v>
      </c>
      <c r="R3805" t="s">
        <v>8357</v>
      </c>
      <c r="S3805" s="12">
        <f t="shared" si="300"/>
        <v>42403.971851851849</v>
      </c>
      <c r="T3805" s="12">
        <f t="shared" si="301"/>
        <v>42433.971851851849</v>
      </c>
      <c r="U3805">
        <f t="shared" si="297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299"/>
        <v>0</v>
      </c>
      <c r="Q3806" t="s">
        <v>8315</v>
      </c>
      <c r="R3806" t="s">
        <v>8357</v>
      </c>
      <c r="S3806" s="12">
        <f t="shared" si="300"/>
        <v>42527.00953703704</v>
      </c>
      <c r="T3806" s="12">
        <f t="shared" si="301"/>
        <v>42582.291666666672</v>
      </c>
      <c r="U3806">
        <f t="shared" si="297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299"/>
        <v>1.5</v>
      </c>
      <c r="Q3807" t="s">
        <v>8315</v>
      </c>
      <c r="R3807" t="s">
        <v>8357</v>
      </c>
      <c r="S3807" s="12">
        <f t="shared" si="300"/>
        <v>41849.887037037035</v>
      </c>
      <c r="T3807" s="12">
        <f t="shared" si="301"/>
        <v>41909.887037037035</v>
      </c>
      <c r="U3807">
        <f t="shared" si="297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299"/>
        <v>5</v>
      </c>
      <c r="Q3808" t="s">
        <v>8315</v>
      </c>
      <c r="R3808" t="s">
        <v>8357</v>
      </c>
      <c r="S3808" s="12">
        <f t="shared" si="300"/>
        <v>41799.259039351848</v>
      </c>
      <c r="T3808" s="12">
        <f t="shared" si="301"/>
        <v>41819.259039351848</v>
      </c>
      <c r="U3808">
        <f t="shared" si="297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299"/>
        <v>50.56</v>
      </c>
      <c r="Q3809" t="s">
        <v>8315</v>
      </c>
      <c r="R3809" t="s">
        <v>8357</v>
      </c>
      <c r="S3809" s="12">
        <f t="shared" si="300"/>
        <v>42090.909016203703</v>
      </c>
      <c r="T3809" s="12">
        <f t="shared" si="301"/>
        <v>42097.909016203703</v>
      </c>
      <c r="U3809">
        <f t="shared" si="297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si="299"/>
        <v>41.67</v>
      </c>
      <c r="Q3810" t="s">
        <v>8315</v>
      </c>
      <c r="R3810" t="s">
        <v>8316</v>
      </c>
      <c r="S3810" s="12">
        <f t="shared" si="300"/>
        <v>42059.453923611116</v>
      </c>
      <c r="T3810" s="12">
        <f t="shared" si="301"/>
        <v>42119.412256944444</v>
      </c>
      <c r="U3810">
        <f t="shared" si="297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299"/>
        <v>53.29</v>
      </c>
      <c r="Q3811" t="s">
        <v>8315</v>
      </c>
      <c r="R3811" t="s">
        <v>8316</v>
      </c>
      <c r="S3811" s="12">
        <f t="shared" si="300"/>
        <v>41800.526701388888</v>
      </c>
      <c r="T3811" s="12">
        <f t="shared" si="301"/>
        <v>41850.958333333336</v>
      </c>
      <c r="U3811">
        <f t="shared" si="297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299"/>
        <v>70.23</v>
      </c>
      <c r="Q3812" t="s">
        <v>8315</v>
      </c>
      <c r="R3812" t="s">
        <v>8316</v>
      </c>
      <c r="S3812" s="12">
        <f t="shared" si="300"/>
        <v>42054.849050925928</v>
      </c>
      <c r="T3812" s="12">
        <f t="shared" si="301"/>
        <v>42084.807384259257</v>
      </c>
      <c r="U3812">
        <f t="shared" si="297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299"/>
        <v>43.42</v>
      </c>
      <c r="Q3813" t="s">
        <v>8315</v>
      </c>
      <c r="R3813" t="s">
        <v>8316</v>
      </c>
      <c r="S3813" s="12">
        <f t="shared" si="300"/>
        <v>42487.62700231481</v>
      </c>
      <c r="T3813" s="12">
        <f t="shared" si="301"/>
        <v>42521.458333333328</v>
      </c>
      <c r="U3813">
        <f t="shared" si="297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299"/>
        <v>199.18</v>
      </c>
      <c r="Q3814" t="s">
        <v>8315</v>
      </c>
      <c r="R3814" t="s">
        <v>8316</v>
      </c>
      <c r="S3814" s="12">
        <f t="shared" si="300"/>
        <v>42109.751250000001</v>
      </c>
      <c r="T3814" s="12">
        <f t="shared" si="301"/>
        <v>42156.165972222225</v>
      </c>
      <c r="U3814">
        <f t="shared" si="297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299"/>
        <v>78.52</v>
      </c>
      <c r="Q3815" t="s">
        <v>8315</v>
      </c>
      <c r="R3815" t="s">
        <v>8316</v>
      </c>
      <c r="S3815" s="12">
        <f t="shared" si="300"/>
        <v>42497.275706018518</v>
      </c>
      <c r="T3815" s="12">
        <f t="shared" si="301"/>
        <v>42535.904861111107</v>
      </c>
      <c r="U3815">
        <f t="shared" si="297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299"/>
        <v>61.82</v>
      </c>
      <c r="Q3816" t="s">
        <v>8315</v>
      </c>
      <c r="R3816" t="s">
        <v>8316</v>
      </c>
      <c r="S3816" s="12">
        <f t="shared" si="300"/>
        <v>42058.904074074075</v>
      </c>
      <c r="T3816" s="12">
        <f t="shared" si="301"/>
        <v>42095.165972222225</v>
      </c>
      <c r="U3816">
        <f t="shared" si="297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299"/>
        <v>50</v>
      </c>
      <c r="Q3817" t="s">
        <v>8315</v>
      </c>
      <c r="R3817" t="s">
        <v>8316</v>
      </c>
      <c r="S3817" s="12">
        <f t="shared" si="300"/>
        <v>42207.259918981479</v>
      </c>
      <c r="T3817" s="12">
        <f t="shared" si="301"/>
        <v>42236.958333333328</v>
      </c>
      <c r="U3817">
        <f t="shared" si="297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299"/>
        <v>48.34</v>
      </c>
      <c r="Q3818" t="s">
        <v>8315</v>
      </c>
      <c r="R3818" t="s">
        <v>8316</v>
      </c>
      <c r="S3818" s="12">
        <f t="shared" si="300"/>
        <v>41807.690081018518</v>
      </c>
      <c r="T3818" s="12">
        <f t="shared" si="301"/>
        <v>41837.690081018518</v>
      </c>
      <c r="U3818">
        <f t="shared" si="297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299"/>
        <v>107.25</v>
      </c>
      <c r="Q3819" t="s">
        <v>8315</v>
      </c>
      <c r="R3819" t="s">
        <v>8316</v>
      </c>
      <c r="S3819" s="12">
        <f t="shared" si="300"/>
        <v>42284.69694444444</v>
      </c>
      <c r="T3819" s="12">
        <f t="shared" si="301"/>
        <v>42301.165972222225</v>
      </c>
      <c r="U3819">
        <f t="shared" si="297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299"/>
        <v>57</v>
      </c>
      <c r="Q3820" t="s">
        <v>8315</v>
      </c>
      <c r="R3820" t="s">
        <v>8316</v>
      </c>
      <c r="S3820" s="12">
        <f t="shared" si="300"/>
        <v>42045.84238425926</v>
      </c>
      <c r="T3820" s="12">
        <f t="shared" si="301"/>
        <v>42075.800717592589</v>
      </c>
      <c r="U3820">
        <f t="shared" si="297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299"/>
        <v>40.92</v>
      </c>
      <c r="Q3821" t="s">
        <v>8315</v>
      </c>
      <c r="R3821" t="s">
        <v>8316</v>
      </c>
      <c r="S3821" s="12">
        <f t="shared" si="300"/>
        <v>42184.209537037037</v>
      </c>
      <c r="T3821" s="12">
        <f t="shared" si="301"/>
        <v>42202.876388888893</v>
      </c>
      <c r="U3821">
        <f t="shared" si="297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299"/>
        <v>21.5</v>
      </c>
      <c r="Q3822" t="s">
        <v>8315</v>
      </c>
      <c r="R3822" t="s">
        <v>8316</v>
      </c>
      <c r="S3822" s="12">
        <f t="shared" si="300"/>
        <v>42160.651817129634</v>
      </c>
      <c r="T3822" s="12">
        <f t="shared" si="301"/>
        <v>42190.651817129634</v>
      </c>
      <c r="U3822">
        <f t="shared" si="297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299"/>
        <v>79.540000000000006</v>
      </c>
      <c r="Q3823" t="s">
        <v>8315</v>
      </c>
      <c r="R3823" t="s">
        <v>8316</v>
      </c>
      <c r="S3823" s="12">
        <f t="shared" si="300"/>
        <v>42341.180636574078</v>
      </c>
      <c r="T3823" s="12">
        <f t="shared" si="301"/>
        <v>42373.180636574078</v>
      </c>
      <c r="U3823">
        <f t="shared" si="297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299"/>
        <v>72.38</v>
      </c>
      <c r="Q3824" t="s">
        <v>8315</v>
      </c>
      <c r="R3824" t="s">
        <v>8316</v>
      </c>
      <c r="S3824" s="12">
        <f t="shared" si="300"/>
        <v>42329.838159722218</v>
      </c>
      <c r="T3824" s="12">
        <f t="shared" si="301"/>
        <v>42388.957638888889</v>
      </c>
      <c r="U3824">
        <f t="shared" si="297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299"/>
        <v>64.63</v>
      </c>
      <c r="Q3825" t="s">
        <v>8315</v>
      </c>
      <c r="R3825" t="s">
        <v>8316</v>
      </c>
      <c r="S3825" s="12">
        <f t="shared" si="300"/>
        <v>42170.910231481481</v>
      </c>
      <c r="T3825" s="12">
        <f t="shared" si="301"/>
        <v>42205.165972222225</v>
      </c>
      <c r="U3825">
        <f t="shared" si="297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299"/>
        <v>38.57</v>
      </c>
      <c r="Q3826" t="s">
        <v>8315</v>
      </c>
      <c r="R3826" t="s">
        <v>8316</v>
      </c>
      <c r="S3826" s="12">
        <f t="shared" si="300"/>
        <v>42571.626192129625</v>
      </c>
      <c r="T3826" s="12">
        <f t="shared" si="301"/>
        <v>42583.570138888885</v>
      </c>
      <c r="U3826">
        <f t="shared" si="297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299"/>
        <v>107.57</v>
      </c>
      <c r="Q3827" t="s">
        <v>8315</v>
      </c>
      <c r="R3827" t="s">
        <v>8316</v>
      </c>
      <c r="S3827" s="12">
        <f t="shared" si="300"/>
        <v>42151.069606481484</v>
      </c>
      <c r="T3827" s="12">
        <f t="shared" si="301"/>
        <v>42172.069606481484</v>
      </c>
      <c r="U3827">
        <f t="shared" si="297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299"/>
        <v>27.5</v>
      </c>
      <c r="Q3828" t="s">
        <v>8315</v>
      </c>
      <c r="R3828" t="s">
        <v>8316</v>
      </c>
      <c r="S3828" s="12">
        <f t="shared" si="300"/>
        <v>42101.423541666663</v>
      </c>
      <c r="T3828" s="12">
        <f t="shared" si="301"/>
        <v>42131.423541666663</v>
      </c>
      <c r="U3828">
        <f t="shared" si="297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299"/>
        <v>70.459999999999994</v>
      </c>
      <c r="Q3829" t="s">
        <v>8315</v>
      </c>
      <c r="R3829" t="s">
        <v>8316</v>
      </c>
      <c r="S3829" s="12">
        <f t="shared" si="300"/>
        <v>42034.928252314814</v>
      </c>
      <c r="T3829" s="12">
        <f t="shared" si="301"/>
        <v>42090</v>
      </c>
      <c r="U3829">
        <f t="shared" si="297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299"/>
        <v>178.57</v>
      </c>
      <c r="Q3830" t="s">
        <v>8315</v>
      </c>
      <c r="R3830" t="s">
        <v>8316</v>
      </c>
      <c r="S3830" s="12">
        <f t="shared" si="300"/>
        <v>41944.527627314819</v>
      </c>
      <c r="T3830" s="12">
        <f t="shared" si="301"/>
        <v>42004.569293981483</v>
      </c>
      <c r="U3830">
        <f t="shared" si="297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299"/>
        <v>62.63</v>
      </c>
      <c r="Q3831" t="s">
        <v>8315</v>
      </c>
      <c r="R3831" t="s">
        <v>8316</v>
      </c>
      <c r="S3831" s="12">
        <f t="shared" si="300"/>
        <v>42593.865405092598</v>
      </c>
      <c r="T3831" s="12">
        <f t="shared" si="301"/>
        <v>42613.865405092598</v>
      </c>
      <c r="U3831">
        <f t="shared" ref="U3831:U3894" si="302"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299"/>
        <v>75</v>
      </c>
      <c r="Q3832" t="s">
        <v>8315</v>
      </c>
      <c r="R3832" t="s">
        <v>8316</v>
      </c>
      <c r="S3832" s="12">
        <f t="shared" si="300"/>
        <v>42503.740868055553</v>
      </c>
      <c r="T3832" s="12">
        <f t="shared" si="301"/>
        <v>42517.740868055553</v>
      </c>
      <c r="U3832">
        <f t="shared" si="302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299"/>
        <v>58.9</v>
      </c>
      <c r="Q3833" t="s">
        <v>8315</v>
      </c>
      <c r="R3833" t="s">
        <v>8316</v>
      </c>
      <c r="S3833" s="12">
        <f t="shared" si="300"/>
        <v>41927.848900462966</v>
      </c>
      <c r="T3833" s="12">
        <f t="shared" si="301"/>
        <v>41948.890567129631</v>
      </c>
      <c r="U3833">
        <f t="shared" si="302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299"/>
        <v>139.56</v>
      </c>
      <c r="Q3834" t="s">
        <v>8315</v>
      </c>
      <c r="R3834" t="s">
        <v>8316</v>
      </c>
      <c r="S3834" s="12">
        <f t="shared" si="300"/>
        <v>42375.114988425921</v>
      </c>
      <c r="T3834" s="12">
        <f t="shared" si="301"/>
        <v>42420.114988425921</v>
      </c>
      <c r="U3834">
        <f t="shared" si="302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299"/>
        <v>70</v>
      </c>
      <c r="Q3835" t="s">
        <v>8315</v>
      </c>
      <c r="R3835" t="s">
        <v>8316</v>
      </c>
      <c r="S3835" s="12">
        <f t="shared" si="300"/>
        <v>41963.872361111105</v>
      </c>
      <c r="T3835" s="12">
        <f t="shared" si="301"/>
        <v>41974.797916666663</v>
      </c>
      <c r="U3835">
        <f t="shared" si="302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299"/>
        <v>57.39</v>
      </c>
      <c r="Q3836" t="s">
        <v>8315</v>
      </c>
      <c r="R3836" t="s">
        <v>8316</v>
      </c>
      <c r="S3836" s="12">
        <f t="shared" si="300"/>
        <v>42143.445219907408</v>
      </c>
      <c r="T3836" s="12">
        <f t="shared" si="301"/>
        <v>42173.445219907408</v>
      </c>
      <c r="U3836">
        <f t="shared" si="302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si="299"/>
        <v>40</v>
      </c>
      <c r="Q3837" t="s">
        <v>8315</v>
      </c>
      <c r="R3837" t="s">
        <v>8316</v>
      </c>
      <c r="S3837" s="12">
        <f t="shared" si="300"/>
        <v>42460.94222222222</v>
      </c>
      <c r="T3837" s="12">
        <f t="shared" si="301"/>
        <v>42481.94222222222</v>
      </c>
      <c r="U3837">
        <f t="shared" si="302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299"/>
        <v>64.290000000000006</v>
      </c>
      <c r="Q3838" t="s">
        <v>8315</v>
      </c>
      <c r="R3838" t="s">
        <v>8316</v>
      </c>
      <c r="S3838" s="12">
        <f t="shared" si="300"/>
        <v>42553.926527777774</v>
      </c>
      <c r="T3838" s="12">
        <f t="shared" si="301"/>
        <v>42585.172916666663</v>
      </c>
      <c r="U3838">
        <f t="shared" si="302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299"/>
        <v>120.12</v>
      </c>
      <c r="Q3839" t="s">
        <v>8315</v>
      </c>
      <c r="R3839" t="s">
        <v>8316</v>
      </c>
      <c r="S3839" s="12">
        <f t="shared" si="300"/>
        <v>42152.765717592592</v>
      </c>
      <c r="T3839" s="12">
        <f t="shared" si="301"/>
        <v>42188.765717592592</v>
      </c>
      <c r="U3839">
        <f t="shared" si="302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299"/>
        <v>1008.24</v>
      </c>
      <c r="Q3840" t="s">
        <v>8315</v>
      </c>
      <c r="R3840" t="s">
        <v>8316</v>
      </c>
      <c r="S3840" s="12">
        <f t="shared" si="300"/>
        <v>42116.710752314815</v>
      </c>
      <c r="T3840" s="12">
        <f t="shared" si="301"/>
        <v>42146.710752314815</v>
      </c>
      <c r="U3840">
        <f t="shared" si="302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299"/>
        <v>63.28</v>
      </c>
      <c r="Q3841" t="s">
        <v>8315</v>
      </c>
      <c r="R3841" t="s">
        <v>8316</v>
      </c>
      <c r="S3841" s="12">
        <f t="shared" si="300"/>
        <v>42155.142638888887</v>
      </c>
      <c r="T3841" s="12">
        <f t="shared" si="301"/>
        <v>42215.142638888887</v>
      </c>
      <c r="U3841">
        <f t="shared" si="302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8"/>
        <v>6500</v>
      </c>
      <c r="P3842">
        <f t="shared" si="299"/>
        <v>21.67</v>
      </c>
      <c r="Q3842" t="s">
        <v>8315</v>
      </c>
      <c r="R3842" t="s">
        <v>8316</v>
      </c>
      <c r="S3842" s="12">
        <f t="shared" si="300"/>
        <v>42432.701724537037</v>
      </c>
      <c r="T3842" s="12">
        <f t="shared" si="301"/>
        <v>42457.660057870366</v>
      </c>
      <c r="U3842">
        <f t="shared" si="302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3">ROUND(E3843/D3843*100,0)</f>
        <v>9</v>
      </c>
      <c r="P3843">
        <f t="shared" ref="P3843:P3906" si="304">IFERROR(ROUND(E3843/L3843,2),0)</f>
        <v>25.65</v>
      </c>
      <c r="Q3843" t="s">
        <v>8315</v>
      </c>
      <c r="R3843" t="s">
        <v>8316</v>
      </c>
      <c r="S3843" s="12">
        <f t="shared" ref="S3843:S3906" si="305">(((J3843/60)/60)/24)+DATE(1970,1,1)</f>
        <v>41780.785729166666</v>
      </c>
      <c r="T3843" s="12">
        <f t="shared" ref="T3843:T3906" si="306">(((I3843/60)/60)/24)+DATE(1970,1,1)</f>
        <v>41840.785729166666</v>
      </c>
      <c r="U3843">
        <f t="shared" si="302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4"/>
        <v>47.7</v>
      </c>
      <c r="Q3844" t="s">
        <v>8315</v>
      </c>
      <c r="R3844" t="s">
        <v>8316</v>
      </c>
      <c r="S3844" s="12">
        <f t="shared" si="305"/>
        <v>41740.493657407409</v>
      </c>
      <c r="T3844" s="12">
        <f t="shared" si="306"/>
        <v>41770.493657407409</v>
      </c>
      <c r="U3844">
        <f t="shared" si="302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4"/>
        <v>56.05</v>
      </c>
      <c r="Q3845" t="s">
        <v>8315</v>
      </c>
      <c r="R3845" t="s">
        <v>8316</v>
      </c>
      <c r="S3845" s="12">
        <f t="shared" si="305"/>
        <v>41766.072500000002</v>
      </c>
      <c r="T3845" s="12">
        <f t="shared" si="306"/>
        <v>41791.072500000002</v>
      </c>
      <c r="U3845">
        <f t="shared" si="302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4"/>
        <v>81.319999999999993</v>
      </c>
      <c r="Q3846" t="s">
        <v>8315</v>
      </c>
      <c r="R3846" t="s">
        <v>8316</v>
      </c>
      <c r="S3846" s="12">
        <f t="shared" si="305"/>
        <v>41766.617291666669</v>
      </c>
      <c r="T3846" s="12">
        <f t="shared" si="306"/>
        <v>41793.290972222225</v>
      </c>
      <c r="U3846">
        <f t="shared" si="302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si="304"/>
        <v>70.17</v>
      </c>
      <c r="Q3847" t="s">
        <v>8315</v>
      </c>
      <c r="R3847" t="s">
        <v>8316</v>
      </c>
      <c r="S3847" s="12">
        <f t="shared" si="305"/>
        <v>42248.627013888887</v>
      </c>
      <c r="T3847" s="12">
        <f t="shared" si="306"/>
        <v>42278.627013888887</v>
      </c>
      <c r="U3847">
        <f t="shared" si="302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4"/>
        <v>23.63</v>
      </c>
      <c r="Q3848" t="s">
        <v>8315</v>
      </c>
      <c r="R3848" t="s">
        <v>8316</v>
      </c>
      <c r="S3848" s="12">
        <f t="shared" si="305"/>
        <v>41885.221550925926</v>
      </c>
      <c r="T3848" s="12">
        <f t="shared" si="306"/>
        <v>41916.290972222225</v>
      </c>
      <c r="U3848">
        <f t="shared" si="302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4"/>
        <v>188.56</v>
      </c>
      <c r="Q3849" t="s">
        <v>8315</v>
      </c>
      <c r="R3849" t="s">
        <v>8316</v>
      </c>
      <c r="S3849" s="12">
        <f t="shared" si="305"/>
        <v>42159.224432870367</v>
      </c>
      <c r="T3849" s="12">
        <f t="shared" si="306"/>
        <v>42204.224432870367</v>
      </c>
      <c r="U3849">
        <f t="shared" si="302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4"/>
        <v>49.51</v>
      </c>
      <c r="Q3850" t="s">
        <v>8315</v>
      </c>
      <c r="R3850" t="s">
        <v>8316</v>
      </c>
      <c r="S3850" s="12">
        <f t="shared" si="305"/>
        <v>42265.817002314812</v>
      </c>
      <c r="T3850" s="12">
        <f t="shared" si="306"/>
        <v>42295.817002314812</v>
      </c>
      <c r="U3850">
        <f t="shared" si="302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4"/>
        <v>75.459999999999994</v>
      </c>
      <c r="Q3851" t="s">
        <v>8315</v>
      </c>
      <c r="R3851" t="s">
        <v>8316</v>
      </c>
      <c r="S3851" s="12">
        <f t="shared" si="305"/>
        <v>42136.767175925925</v>
      </c>
      <c r="T3851" s="12">
        <f t="shared" si="306"/>
        <v>42166.767175925925</v>
      </c>
      <c r="U3851">
        <f t="shared" si="302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4"/>
        <v>9.5</v>
      </c>
      <c r="Q3852" t="s">
        <v>8315</v>
      </c>
      <c r="R3852" t="s">
        <v>8316</v>
      </c>
      <c r="S3852" s="12">
        <f t="shared" si="305"/>
        <v>41975.124340277776</v>
      </c>
      <c r="T3852" s="12">
        <f t="shared" si="306"/>
        <v>42005.124340277776</v>
      </c>
      <c r="U3852">
        <f t="shared" si="302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4"/>
        <v>35.5</v>
      </c>
      <c r="Q3853" t="s">
        <v>8315</v>
      </c>
      <c r="R3853" t="s">
        <v>8316</v>
      </c>
      <c r="S3853" s="12">
        <f t="shared" si="305"/>
        <v>42172.439571759256</v>
      </c>
      <c r="T3853" s="12">
        <f t="shared" si="306"/>
        <v>42202.439571759256</v>
      </c>
      <c r="U3853">
        <f t="shared" si="302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4"/>
        <v>10</v>
      </c>
      <c r="Q3854" t="s">
        <v>8315</v>
      </c>
      <c r="R3854" t="s">
        <v>8316</v>
      </c>
      <c r="S3854" s="12">
        <f t="shared" si="305"/>
        <v>42065.190694444449</v>
      </c>
      <c r="T3854" s="12">
        <f t="shared" si="306"/>
        <v>42090.149027777778</v>
      </c>
      <c r="U3854">
        <f t="shared" si="302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4"/>
        <v>13</v>
      </c>
      <c r="Q3855" t="s">
        <v>8315</v>
      </c>
      <c r="R3855" t="s">
        <v>8316</v>
      </c>
      <c r="S3855" s="12">
        <f t="shared" si="305"/>
        <v>41848.84002314815</v>
      </c>
      <c r="T3855" s="12">
        <f t="shared" si="306"/>
        <v>41883.84002314815</v>
      </c>
      <c r="U3855">
        <f t="shared" si="302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4"/>
        <v>89.4</v>
      </c>
      <c r="Q3856" t="s">
        <v>8315</v>
      </c>
      <c r="R3856" t="s">
        <v>8316</v>
      </c>
      <c r="S3856" s="12">
        <f t="shared" si="305"/>
        <v>42103.884930555556</v>
      </c>
      <c r="T3856" s="12">
        <f t="shared" si="306"/>
        <v>42133.884930555556</v>
      </c>
      <c r="U3856">
        <f t="shared" si="302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4"/>
        <v>25</v>
      </c>
      <c r="Q3857" t="s">
        <v>8315</v>
      </c>
      <c r="R3857" t="s">
        <v>8316</v>
      </c>
      <c r="S3857" s="12">
        <f t="shared" si="305"/>
        <v>42059.970729166671</v>
      </c>
      <c r="T3857" s="12">
        <f t="shared" si="306"/>
        <v>42089.929062499999</v>
      </c>
      <c r="U3857">
        <f t="shared" si="302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4"/>
        <v>1</v>
      </c>
      <c r="Q3858" t="s">
        <v>8315</v>
      </c>
      <c r="R3858" t="s">
        <v>8316</v>
      </c>
      <c r="S3858" s="12">
        <f t="shared" si="305"/>
        <v>42041.743090277778</v>
      </c>
      <c r="T3858" s="12">
        <f t="shared" si="306"/>
        <v>42071.701423611114</v>
      </c>
      <c r="U3858">
        <f t="shared" si="302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4"/>
        <v>65</v>
      </c>
      <c r="Q3859" t="s">
        <v>8315</v>
      </c>
      <c r="R3859" t="s">
        <v>8316</v>
      </c>
      <c r="S3859" s="12">
        <f t="shared" si="305"/>
        <v>41829.73715277778</v>
      </c>
      <c r="T3859" s="12">
        <f t="shared" si="306"/>
        <v>41852.716666666667</v>
      </c>
      <c r="U3859">
        <f t="shared" si="302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4"/>
        <v>10</v>
      </c>
      <c r="Q3860" t="s">
        <v>8315</v>
      </c>
      <c r="R3860" t="s">
        <v>8316</v>
      </c>
      <c r="S3860" s="12">
        <f t="shared" si="305"/>
        <v>42128.431064814817</v>
      </c>
      <c r="T3860" s="12">
        <f t="shared" si="306"/>
        <v>42146.875</v>
      </c>
      <c r="U3860">
        <f t="shared" si="302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4"/>
        <v>1</v>
      </c>
      <c r="Q3861" t="s">
        <v>8315</v>
      </c>
      <c r="R3861" t="s">
        <v>8316</v>
      </c>
      <c r="S3861" s="12">
        <f t="shared" si="305"/>
        <v>41789.893599537041</v>
      </c>
      <c r="T3861" s="12">
        <f t="shared" si="306"/>
        <v>41815.875</v>
      </c>
      <c r="U3861">
        <f t="shared" si="302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4"/>
        <v>81.540000000000006</v>
      </c>
      <c r="Q3862" t="s">
        <v>8315</v>
      </c>
      <c r="R3862" t="s">
        <v>8316</v>
      </c>
      <c r="S3862" s="12">
        <f t="shared" si="305"/>
        <v>41833.660995370366</v>
      </c>
      <c r="T3862" s="12">
        <f t="shared" si="306"/>
        <v>41863.660995370366</v>
      </c>
      <c r="U3862">
        <f t="shared" si="302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4"/>
        <v>100</v>
      </c>
      <c r="Q3863" t="s">
        <v>8315</v>
      </c>
      <c r="R3863" t="s">
        <v>8316</v>
      </c>
      <c r="S3863" s="12">
        <f t="shared" si="305"/>
        <v>41914.590011574073</v>
      </c>
      <c r="T3863" s="12">
        <f t="shared" si="306"/>
        <v>41955.907638888893</v>
      </c>
      <c r="U3863">
        <f t="shared" si="302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4"/>
        <v>1</v>
      </c>
      <c r="Q3864" t="s">
        <v>8315</v>
      </c>
      <c r="R3864" t="s">
        <v>8316</v>
      </c>
      <c r="S3864" s="12">
        <f t="shared" si="305"/>
        <v>42611.261064814811</v>
      </c>
      <c r="T3864" s="12">
        <f t="shared" si="306"/>
        <v>42625.707638888889</v>
      </c>
      <c r="U3864">
        <f t="shared" si="302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4"/>
        <v>0</v>
      </c>
      <c r="Q3865" t="s">
        <v>8315</v>
      </c>
      <c r="R3865" t="s">
        <v>8316</v>
      </c>
      <c r="S3865" s="12">
        <f t="shared" si="305"/>
        <v>42253.633159722223</v>
      </c>
      <c r="T3865" s="12">
        <f t="shared" si="306"/>
        <v>42313.674826388888</v>
      </c>
      <c r="U3865">
        <f t="shared" si="302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4"/>
        <v>20</v>
      </c>
      <c r="Q3866" t="s">
        <v>8315</v>
      </c>
      <c r="R3866" t="s">
        <v>8316</v>
      </c>
      <c r="S3866" s="12">
        <f t="shared" si="305"/>
        <v>42295.891828703709</v>
      </c>
      <c r="T3866" s="12">
        <f t="shared" si="306"/>
        <v>42325.933495370366</v>
      </c>
      <c r="U3866">
        <f t="shared" si="302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4"/>
        <v>46.43</v>
      </c>
      <c r="Q3867" t="s">
        <v>8315</v>
      </c>
      <c r="R3867" t="s">
        <v>8316</v>
      </c>
      <c r="S3867" s="12">
        <f t="shared" si="305"/>
        <v>41841.651597222226</v>
      </c>
      <c r="T3867" s="12">
        <f t="shared" si="306"/>
        <v>41881.229166666664</v>
      </c>
      <c r="U3867">
        <f t="shared" si="302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4"/>
        <v>5.5</v>
      </c>
      <c r="Q3868" t="s">
        <v>8315</v>
      </c>
      <c r="R3868" t="s">
        <v>8316</v>
      </c>
      <c r="S3868" s="12">
        <f t="shared" si="305"/>
        <v>42402.947002314817</v>
      </c>
      <c r="T3868" s="12">
        <f t="shared" si="306"/>
        <v>42452.145138888889</v>
      </c>
      <c r="U3868">
        <f t="shared" si="302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4"/>
        <v>50.2</v>
      </c>
      <c r="Q3869" t="s">
        <v>8315</v>
      </c>
      <c r="R3869" t="s">
        <v>8316</v>
      </c>
      <c r="S3869" s="12">
        <f t="shared" si="305"/>
        <v>42509.814108796301</v>
      </c>
      <c r="T3869" s="12">
        <f t="shared" si="306"/>
        <v>42539.814108796301</v>
      </c>
      <c r="U3869">
        <f t="shared" si="302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4"/>
        <v>10</v>
      </c>
      <c r="Q3870" t="s">
        <v>8315</v>
      </c>
      <c r="R3870" t="s">
        <v>8357</v>
      </c>
      <c r="S3870" s="12">
        <f t="shared" si="305"/>
        <v>41865.659780092588</v>
      </c>
      <c r="T3870" s="12">
        <f t="shared" si="306"/>
        <v>41890.659780092588</v>
      </c>
      <c r="U3870">
        <f t="shared" si="302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4"/>
        <v>30.13</v>
      </c>
      <c r="Q3871" t="s">
        <v>8315</v>
      </c>
      <c r="R3871" t="s">
        <v>8357</v>
      </c>
      <c r="S3871" s="12">
        <f t="shared" si="305"/>
        <v>42047.724444444444</v>
      </c>
      <c r="T3871" s="12">
        <f t="shared" si="306"/>
        <v>42077.132638888885</v>
      </c>
      <c r="U3871">
        <f t="shared" si="302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4"/>
        <v>150</v>
      </c>
      <c r="Q3872" t="s">
        <v>8315</v>
      </c>
      <c r="R3872" t="s">
        <v>8357</v>
      </c>
      <c r="S3872" s="12">
        <f t="shared" si="305"/>
        <v>41793.17219907407</v>
      </c>
      <c r="T3872" s="12">
        <f t="shared" si="306"/>
        <v>41823.17219907407</v>
      </c>
      <c r="U3872">
        <f t="shared" si="302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4"/>
        <v>13.33</v>
      </c>
      <c r="Q3873" t="s">
        <v>8315</v>
      </c>
      <c r="R3873" t="s">
        <v>8357</v>
      </c>
      <c r="S3873" s="12">
        <f t="shared" si="305"/>
        <v>42763.780671296292</v>
      </c>
      <c r="T3873" s="12">
        <f t="shared" si="306"/>
        <v>42823.739004629635</v>
      </c>
      <c r="U3873">
        <f t="shared" si="302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4"/>
        <v>0</v>
      </c>
      <c r="Q3874" t="s">
        <v>8315</v>
      </c>
      <c r="R3874" t="s">
        <v>8357</v>
      </c>
      <c r="S3874" s="12">
        <f t="shared" si="305"/>
        <v>42180.145787037036</v>
      </c>
      <c r="T3874" s="12">
        <f t="shared" si="306"/>
        <v>42230.145787037036</v>
      </c>
      <c r="U3874">
        <f t="shared" si="302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4"/>
        <v>0</v>
      </c>
      <c r="Q3875" t="s">
        <v>8315</v>
      </c>
      <c r="R3875" t="s">
        <v>8357</v>
      </c>
      <c r="S3875" s="12">
        <f t="shared" si="305"/>
        <v>42255.696006944447</v>
      </c>
      <c r="T3875" s="12">
        <f t="shared" si="306"/>
        <v>42285.696006944447</v>
      </c>
      <c r="U3875">
        <f t="shared" si="302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4"/>
        <v>0</v>
      </c>
      <c r="Q3876" t="s">
        <v>8315</v>
      </c>
      <c r="R3876" t="s">
        <v>8357</v>
      </c>
      <c r="S3876" s="12">
        <f t="shared" si="305"/>
        <v>42007.016458333332</v>
      </c>
      <c r="T3876" s="12">
        <f t="shared" si="306"/>
        <v>42028.041666666672</v>
      </c>
      <c r="U3876">
        <f t="shared" si="302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4"/>
        <v>0</v>
      </c>
      <c r="Q3877" t="s">
        <v>8315</v>
      </c>
      <c r="R3877" t="s">
        <v>8357</v>
      </c>
      <c r="S3877" s="12">
        <f t="shared" si="305"/>
        <v>42615.346817129626</v>
      </c>
      <c r="T3877" s="12">
        <f t="shared" si="306"/>
        <v>42616.416666666672</v>
      </c>
      <c r="U3877">
        <f t="shared" si="302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4"/>
        <v>44.76</v>
      </c>
      <c r="Q3878" t="s">
        <v>8315</v>
      </c>
      <c r="R3878" t="s">
        <v>8357</v>
      </c>
      <c r="S3878" s="12">
        <f t="shared" si="305"/>
        <v>42372.624166666668</v>
      </c>
      <c r="T3878" s="12">
        <f t="shared" si="306"/>
        <v>42402.624166666668</v>
      </c>
      <c r="U3878">
        <f t="shared" si="302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4"/>
        <v>88.64</v>
      </c>
      <c r="Q3879" t="s">
        <v>8315</v>
      </c>
      <c r="R3879" t="s">
        <v>8357</v>
      </c>
      <c r="S3879" s="12">
        <f t="shared" si="305"/>
        <v>42682.67768518519</v>
      </c>
      <c r="T3879" s="12">
        <f t="shared" si="306"/>
        <v>42712.67768518519</v>
      </c>
      <c r="U3879">
        <f t="shared" si="302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4"/>
        <v>10</v>
      </c>
      <c r="Q3880" t="s">
        <v>8315</v>
      </c>
      <c r="R3880" t="s">
        <v>8357</v>
      </c>
      <c r="S3880" s="12">
        <f t="shared" si="305"/>
        <v>42154.818819444445</v>
      </c>
      <c r="T3880" s="12">
        <f t="shared" si="306"/>
        <v>42185.165972222225</v>
      </c>
      <c r="U3880">
        <f t="shared" si="302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4"/>
        <v>0</v>
      </c>
      <c r="Q3881" t="s">
        <v>8315</v>
      </c>
      <c r="R3881" t="s">
        <v>8357</v>
      </c>
      <c r="S3881" s="12">
        <f t="shared" si="305"/>
        <v>41999.861064814817</v>
      </c>
      <c r="T3881" s="12">
        <f t="shared" si="306"/>
        <v>42029.861064814817</v>
      </c>
      <c r="U3881">
        <f t="shared" si="302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4"/>
        <v>57.65</v>
      </c>
      <c r="Q3882" t="s">
        <v>8315</v>
      </c>
      <c r="R3882" t="s">
        <v>8357</v>
      </c>
      <c r="S3882" s="12">
        <f t="shared" si="305"/>
        <v>41815.815046296295</v>
      </c>
      <c r="T3882" s="12">
        <f t="shared" si="306"/>
        <v>41850.958333333336</v>
      </c>
      <c r="U3882">
        <f t="shared" si="302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4"/>
        <v>25</v>
      </c>
      <c r="Q3883" t="s">
        <v>8315</v>
      </c>
      <c r="R3883" t="s">
        <v>8357</v>
      </c>
      <c r="S3883" s="12">
        <f t="shared" si="305"/>
        <v>42756.018506944441</v>
      </c>
      <c r="T3883" s="12">
        <f t="shared" si="306"/>
        <v>42786.018506944441</v>
      </c>
      <c r="U3883">
        <f t="shared" si="302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4"/>
        <v>0</v>
      </c>
      <c r="Q3884" t="s">
        <v>8315</v>
      </c>
      <c r="R3884" t="s">
        <v>8357</v>
      </c>
      <c r="S3884" s="12">
        <f t="shared" si="305"/>
        <v>42373.983449074076</v>
      </c>
      <c r="T3884" s="12">
        <f t="shared" si="306"/>
        <v>42400.960416666669</v>
      </c>
      <c r="U3884">
        <f t="shared" si="302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4"/>
        <v>0</v>
      </c>
      <c r="Q3885" t="s">
        <v>8315</v>
      </c>
      <c r="R3885" t="s">
        <v>8357</v>
      </c>
      <c r="S3885" s="12">
        <f t="shared" si="305"/>
        <v>41854.602650462963</v>
      </c>
      <c r="T3885" s="12">
        <f t="shared" si="306"/>
        <v>41884.602650462963</v>
      </c>
      <c r="U3885">
        <f t="shared" si="302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4"/>
        <v>0</v>
      </c>
      <c r="Q3886" t="s">
        <v>8315</v>
      </c>
      <c r="R3886" t="s">
        <v>8357</v>
      </c>
      <c r="S3886" s="12">
        <f t="shared" si="305"/>
        <v>42065.791574074072</v>
      </c>
      <c r="T3886" s="12">
        <f t="shared" si="306"/>
        <v>42090.749907407408</v>
      </c>
      <c r="U3886">
        <f t="shared" si="302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4"/>
        <v>0</v>
      </c>
      <c r="Q3887" t="s">
        <v>8315</v>
      </c>
      <c r="R3887" t="s">
        <v>8357</v>
      </c>
      <c r="S3887" s="12">
        <f t="shared" si="305"/>
        <v>42469.951284722221</v>
      </c>
      <c r="T3887" s="12">
        <f t="shared" si="306"/>
        <v>42499.951284722221</v>
      </c>
      <c r="U3887">
        <f t="shared" si="302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4"/>
        <v>0</v>
      </c>
      <c r="Q3888" t="s">
        <v>8315</v>
      </c>
      <c r="R3888" t="s">
        <v>8357</v>
      </c>
      <c r="S3888" s="12">
        <f t="shared" si="305"/>
        <v>41954.228032407409</v>
      </c>
      <c r="T3888" s="12">
        <f t="shared" si="306"/>
        <v>41984.228032407409</v>
      </c>
      <c r="U3888">
        <f t="shared" si="302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4"/>
        <v>17.5</v>
      </c>
      <c r="Q3889" t="s">
        <v>8315</v>
      </c>
      <c r="R3889" t="s">
        <v>8357</v>
      </c>
      <c r="S3889" s="12">
        <f t="shared" si="305"/>
        <v>42079.857974537037</v>
      </c>
      <c r="T3889" s="12">
        <f t="shared" si="306"/>
        <v>42125.916666666672</v>
      </c>
      <c r="U3889">
        <f t="shared" si="302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4"/>
        <v>38.71</v>
      </c>
      <c r="Q3890" t="s">
        <v>8315</v>
      </c>
      <c r="R3890" t="s">
        <v>8316</v>
      </c>
      <c r="S3890" s="12">
        <f t="shared" si="305"/>
        <v>42762.545810185184</v>
      </c>
      <c r="T3890" s="12">
        <f t="shared" si="306"/>
        <v>42792.545810185184</v>
      </c>
      <c r="U3890">
        <f t="shared" si="302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4"/>
        <v>13.11</v>
      </c>
      <c r="Q3891" t="s">
        <v>8315</v>
      </c>
      <c r="R3891" t="s">
        <v>8316</v>
      </c>
      <c r="S3891" s="12">
        <f t="shared" si="305"/>
        <v>41977.004976851851</v>
      </c>
      <c r="T3891" s="12">
        <f t="shared" si="306"/>
        <v>42008.976388888885</v>
      </c>
      <c r="U3891">
        <f t="shared" si="302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4"/>
        <v>315.5</v>
      </c>
      <c r="Q3892" t="s">
        <v>8315</v>
      </c>
      <c r="R3892" t="s">
        <v>8316</v>
      </c>
      <c r="S3892" s="12">
        <f t="shared" si="305"/>
        <v>42171.758611111116</v>
      </c>
      <c r="T3892" s="12">
        <f t="shared" si="306"/>
        <v>42231.758611111116</v>
      </c>
      <c r="U3892">
        <f t="shared" si="302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4"/>
        <v>37.14</v>
      </c>
      <c r="Q3893" t="s">
        <v>8315</v>
      </c>
      <c r="R3893" t="s">
        <v>8316</v>
      </c>
      <c r="S3893" s="12">
        <f t="shared" si="305"/>
        <v>42056.1324537037</v>
      </c>
      <c r="T3893" s="12">
        <f t="shared" si="306"/>
        <v>42086.207638888889</v>
      </c>
      <c r="U3893">
        <f t="shared" si="302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4"/>
        <v>0</v>
      </c>
      <c r="Q3894" t="s">
        <v>8315</v>
      </c>
      <c r="R3894" t="s">
        <v>8316</v>
      </c>
      <c r="S3894" s="12">
        <f t="shared" si="305"/>
        <v>41867.652280092596</v>
      </c>
      <c r="T3894" s="12">
        <f t="shared" si="306"/>
        <v>41875.291666666664</v>
      </c>
      <c r="U3894">
        <f t="shared" si="302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4"/>
        <v>128.27000000000001</v>
      </c>
      <c r="Q3895" t="s">
        <v>8315</v>
      </c>
      <c r="R3895" t="s">
        <v>8316</v>
      </c>
      <c r="S3895" s="12">
        <f t="shared" si="305"/>
        <v>41779.657870370371</v>
      </c>
      <c r="T3895" s="12">
        <f t="shared" si="306"/>
        <v>41821.25</v>
      </c>
      <c r="U3895">
        <f t="shared" ref="U3895:U3958" si="307"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4"/>
        <v>47.27</v>
      </c>
      <c r="Q3896" t="s">
        <v>8315</v>
      </c>
      <c r="R3896" t="s">
        <v>8316</v>
      </c>
      <c r="S3896" s="12">
        <f t="shared" si="305"/>
        <v>42679.958472222221</v>
      </c>
      <c r="T3896" s="12">
        <f t="shared" si="306"/>
        <v>42710.207638888889</v>
      </c>
      <c r="U3896">
        <f t="shared" si="307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4"/>
        <v>50</v>
      </c>
      <c r="Q3897" t="s">
        <v>8315</v>
      </c>
      <c r="R3897" t="s">
        <v>8316</v>
      </c>
      <c r="S3897" s="12">
        <f t="shared" si="305"/>
        <v>42032.250208333338</v>
      </c>
      <c r="T3897" s="12">
        <f t="shared" si="306"/>
        <v>42063.250208333338</v>
      </c>
      <c r="U3897">
        <f t="shared" si="307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4"/>
        <v>42.5</v>
      </c>
      <c r="Q3898" t="s">
        <v>8315</v>
      </c>
      <c r="R3898" t="s">
        <v>8316</v>
      </c>
      <c r="S3898" s="12">
        <f t="shared" si="305"/>
        <v>41793.191875000004</v>
      </c>
      <c r="T3898" s="12">
        <f t="shared" si="306"/>
        <v>41807.191875000004</v>
      </c>
      <c r="U3898">
        <f t="shared" si="307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4"/>
        <v>44</v>
      </c>
      <c r="Q3899" t="s">
        <v>8315</v>
      </c>
      <c r="R3899" t="s">
        <v>8316</v>
      </c>
      <c r="S3899" s="12">
        <f t="shared" si="305"/>
        <v>41982.87364583333</v>
      </c>
      <c r="T3899" s="12">
        <f t="shared" si="306"/>
        <v>42012.87364583333</v>
      </c>
      <c r="U3899">
        <f t="shared" si="307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4"/>
        <v>50.88</v>
      </c>
      <c r="Q3900" t="s">
        <v>8315</v>
      </c>
      <c r="R3900" t="s">
        <v>8316</v>
      </c>
      <c r="S3900" s="12">
        <f t="shared" si="305"/>
        <v>42193.482291666667</v>
      </c>
      <c r="T3900" s="12">
        <f t="shared" si="306"/>
        <v>42233.666666666672</v>
      </c>
      <c r="U3900">
        <f t="shared" si="307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4"/>
        <v>62.5</v>
      </c>
      <c r="Q3901" t="s">
        <v>8315</v>
      </c>
      <c r="R3901" t="s">
        <v>8316</v>
      </c>
      <c r="S3901" s="12">
        <f t="shared" si="305"/>
        <v>41843.775011574071</v>
      </c>
      <c r="T3901" s="12">
        <f t="shared" si="306"/>
        <v>41863.775011574071</v>
      </c>
      <c r="U3901">
        <f t="shared" si="307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4"/>
        <v>27</v>
      </c>
      <c r="Q3902" t="s">
        <v>8315</v>
      </c>
      <c r="R3902" t="s">
        <v>8316</v>
      </c>
      <c r="S3902" s="12">
        <f t="shared" si="305"/>
        <v>42136.092488425929</v>
      </c>
      <c r="T3902" s="12">
        <f t="shared" si="306"/>
        <v>42166.092488425929</v>
      </c>
      <c r="U3902">
        <f t="shared" si="307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4"/>
        <v>25</v>
      </c>
      <c r="Q3903" t="s">
        <v>8315</v>
      </c>
      <c r="R3903" t="s">
        <v>8316</v>
      </c>
      <c r="S3903" s="12">
        <f t="shared" si="305"/>
        <v>42317.826377314821</v>
      </c>
      <c r="T3903" s="12">
        <f t="shared" si="306"/>
        <v>42357.826377314821</v>
      </c>
      <c r="U3903">
        <f t="shared" si="307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4"/>
        <v>47.26</v>
      </c>
      <c r="Q3904" t="s">
        <v>8315</v>
      </c>
      <c r="R3904" t="s">
        <v>8316</v>
      </c>
      <c r="S3904" s="12">
        <f t="shared" si="305"/>
        <v>42663.468078703707</v>
      </c>
      <c r="T3904" s="12">
        <f t="shared" si="306"/>
        <v>42688.509745370371</v>
      </c>
      <c r="U3904">
        <f t="shared" si="307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4"/>
        <v>0</v>
      </c>
      <c r="Q3905" t="s">
        <v>8315</v>
      </c>
      <c r="R3905" t="s">
        <v>8316</v>
      </c>
      <c r="S3905" s="12">
        <f t="shared" si="305"/>
        <v>42186.01116898148</v>
      </c>
      <c r="T3905" s="12">
        <f t="shared" si="306"/>
        <v>42230.818055555559</v>
      </c>
      <c r="U3905">
        <f t="shared" si="307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3"/>
        <v>0</v>
      </c>
      <c r="P3906">
        <f t="shared" si="304"/>
        <v>1.5</v>
      </c>
      <c r="Q3906" t="s">
        <v>8315</v>
      </c>
      <c r="R3906" t="s">
        <v>8316</v>
      </c>
      <c r="S3906" s="12">
        <f t="shared" si="305"/>
        <v>42095.229166666672</v>
      </c>
      <c r="T3906" s="12">
        <f t="shared" si="306"/>
        <v>42109.211111111115</v>
      </c>
      <c r="U3906">
        <f t="shared" si="307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8">ROUND(E3907/D3907*100,0)</f>
        <v>12</v>
      </c>
      <c r="P3907">
        <f t="shared" ref="P3907:P3970" si="309">IFERROR(ROUND(E3907/L3907,2),0)</f>
        <v>24.71</v>
      </c>
      <c r="Q3907" t="s">
        <v>8315</v>
      </c>
      <c r="R3907" t="s">
        <v>8316</v>
      </c>
      <c r="S3907" s="12">
        <f t="shared" ref="S3907:S3970" si="310">(((J3907/60)/60)/24)+DATE(1970,1,1)</f>
        <v>42124.623877314814</v>
      </c>
      <c r="T3907" s="12">
        <f t="shared" ref="T3907:T3970" si="311">(((I3907/60)/60)/24)+DATE(1970,1,1)</f>
        <v>42166.958333333328</v>
      </c>
      <c r="U3907">
        <f t="shared" si="307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9"/>
        <v>63.13</v>
      </c>
      <c r="Q3908" t="s">
        <v>8315</v>
      </c>
      <c r="R3908" t="s">
        <v>8316</v>
      </c>
      <c r="S3908" s="12">
        <f t="shared" si="310"/>
        <v>42143.917743055557</v>
      </c>
      <c r="T3908" s="12">
        <f t="shared" si="311"/>
        <v>42181.559027777781</v>
      </c>
      <c r="U3908">
        <f t="shared" si="30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9"/>
        <v>38.25</v>
      </c>
      <c r="Q3909" t="s">
        <v>8315</v>
      </c>
      <c r="R3909" t="s">
        <v>8316</v>
      </c>
      <c r="S3909" s="12">
        <f t="shared" si="310"/>
        <v>41906.819513888891</v>
      </c>
      <c r="T3909" s="12">
        <f t="shared" si="311"/>
        <v>41938.838888888888</v>
      </c>
      <c r="U3909">
        <f t="shared" si="30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9"/>
        <v>16.25</v>
      </c>
      <c r="Q3910" t="s">
        <v>8315</v>
      </c>
      <c r="R3910" t="s">
        <v>8316</v>
      </c>
      <c r="S3910" s="12">
        <f t="shared" si="310"/>
        <v>41834.135370370372</v>
      </c>
      <c r="T3910" s="12">
        <f t="shared" si="311"/>
        <v>41849.135370370372</v>
      </c>
      <c r="U3910">
        <f t="shared" si="30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9"/>
        <v>33.75</v>
      </c>
      <c r="Q3911" t="s">
        <v>8315</v>
      </c>
      <c r="R3911" t="s">
        <v>8316</v>
      </c>
      <c r="S3911" s="12">
        <f t="shared" si="310"/>
        <v>41863.359282407408</v>
      </c>
      <c r="T3911" s="12">
        <f t="shared" si="311"/>
        <v>41893.359282407408</v>
      </c>
      <c r="U3911">
        <f t="shared" si="30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9"/>
        <v>61.67</v>
      </c>
      <c r="Q3912" t="s">
        <v>8315</v>
      </c>
      <c r="R3912" t="s">
        <v>8316</v>
      </c>
      <c r="S3912" s="12">
        <f t="shared" si="310"/>
        <v>42224.756909722222</v>
      </c>
      <c r="T3912" s="12">
        <f t="shared" si="311"/>
        <v>42254.756909722222</v>
      </c>
      <c r="U3912">
        <f t="shared" si="30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9"/>
        <v>83.14</v>
      </c>
      <c r="Q3913" t="s">
        <v>8315</v>
      </c>
      <c r="R3913" t="s">
        <v>8316</v>
      </c>
      <c r="S3913" s="12">
        <f t="shared" si="310"/>
        <v>41939.8122337963</v>
      </c>
      <c r="T3913" s="12">
        <f t="shared" si="311"/>
        <v>41969.853900462964</v>
      </c>
      <c r="U3913">
        <f t="shared" si="30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09"/>
        <v>1</v>
      </c>
      <c r="Q3914" t="s">
        <v>8315</v>
      </c>
      <c r="R3914" t="s">
        <v>8316</v>
      </c>
      <c r="S3914" s="12">
        <f t="shared" si="310"/>
        <v>42059.270023148143</v>
      </c>
      <c r="T3914" s="12">
        <f t="shared" si="311"/>
        <v>42119.190972222219</v>
      </c>
      <c r="U3914">
        <f t="shared" si="30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09"/>
        <v>142.86000000000001</v>
      </c>
      <c r="Q3915" t="s">
        <v>8315</v>
      </c>
      <c r="R3915" t="s">
        <v>8316</v>
      </c>
      <c r="S3915" s="12">
        <f t="shared" si="310"/>
        <v>42308.211215277777</v>
      </c>
      <c r="T3915" s="12">
        <f t="shared" si="311"/>
        <v>42338.252881944441</v>
      </c>
      <c r="U3915">
        <f t="shared" si="30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09"/>
        <v>33.67</v>
      </c>
      <c r="Q3916" t="s">
        <v>8315</v>
      </c>
      <c r="R3916" t="s">
        <v>8316</v>
      </c>
      <c r="S3916" s="12">
        <f t="shared" si="310"/>
        <v>42114.818935185183</v>
      </c>
      <c r="T3916" s="12">
        <f t="shared" si="311"/>
        <v>42134.957638888889</v>
      </c>
      <c r="U3916">
        <f t="shared" si="30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09"/>
        <v>5</v>
      </c>
      <c r="Q3917" t="s">
        <v>8315</v>
      </c>
      <c r="R3917" t="s">
        <v>8316</v>
      </c>
      <c r="S3917" s="12">
        <f t="shared" si="310"/>
        <v>42492.98505787037</v>
      </c>
      <c r="T3917" s="12">
        <f t="shared" si="311"/>
        <v>42522.98505787037</v>
      </c>
      <c r="U3917">
        <f t="shared" si="30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09"/>
        <v>0</v>
      </c>
      <c r="Q3918" t="s">
        <v>8315</v>
      </c>
      <c r="R3918" t="s">
        <v>8316</v>
      </c>
      <c r="S3918" s="12">
        <f t="shared" si="310"/>
        <v>42494.471666666665</v>
      </c>
      <c r="T3918" s="12">
        <f t="shared" si="311"/>
        <v>42524.471666666665</v>
      </c>
      <c r="U3918">
        <f t="shared" si="30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09"/>
        <v>10</v>
      </c>
      <c r="Q3919" t="s">
        <v>8315</v>
      </c>
      <c r="R3919" t="s">
        <v>8316</v>
      </c>
      <c r="S3919" s="12">
        <f t="shared" si="310"/>
        <v>41863.527326388888</v>
      </c>
      <c r="T3919" s="12">
        <f t="shared" si="311"/>
        <v>41893.527326388888</v>
      </c>
      <c r="U3919">
        <f t="shared" si="30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09"/>
        <v>40</v>
      </c>
      <c r="Q3920" t="s">
        <v>8315</v>
      </c>
      <c r="R3920" t="s">
        <v>8316</v>
      </c>
      <c r="S3920" s="12">
        <f t="shared" si="310"/>
        <v>41843.664618055554</v>
      </c>
      <c r="T3920" s="12">
        <f t="shared" si="311"/>
        <v>41855.666666666664</v>
      </c>
      <c r="U3920">
        <f t="shared" si="30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09"/>
        <v>30</v>
      </c>
      <c r="Q3921" t="s">
        <v>8315</v>
      </c>
      <c r="R3921" t="s">
        <v>8316</v>
      </c>
      <c r="S3921" s="12">
        <f t="shared" si="310"/>
        <v>42358.684872685189</v>
      </c>
      <c r="T3921" s="12">
        <f t="shared" si="311"/>
        <v>42387</v>
      </c>
      <c r="U3921">
        <f t="shared" si="30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09"/>
        <v>45</v>
      </c>
      <c r="Q3922" t="s">
        <v>8315</v>
      </c>
      <c r="R3922" t="s">
        <v>8316</v>
      </c>
      <c r="S3922" s="12">
        <f t="shared" si="310"/>
        <v>42657.38726851852</v>
      </c>
      <c r="T3922" s="12">
        <f t="shared" si="311"/>
        <v>42687.428935185191</v>
      </c>
      <c r="U3922">
        <f t="shared" si="30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9"/>
        <v>0</v>
      </c>
      <c r="Q3923" t="s">
        <v>8315</v>
      </c>
      <c r="R3923" t="s">
        <v>8316</v>
      </c>
      <c r="S3923" s="12">
        <f t="shared" si="310"/>
        <v>41926.542303240742</v>
      </c>
      <c r="T3923" s="12">
        <f t="shared" si="311"/>
        <v>41938.75</v>
      </c>
      <c r="U3923">
        <f t="shared" si="30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09"/>
        <v>10.17</v>
      </c>
      <c r="Q3924" t="s">
        <v>8315</v>
      </c>
      <c r="R3924" t="s">
        <v>8316</v>
      </c>
      <c r="S3924" s="12">
        <f t="shared" si="310"/>
        <v>42020.768634259264</v>
      </c>
      <c r="T3924" s="12">
        <f t="shared" si="311"/>
        <v>42065.958333333328</v>
      </c>
      <c r="U3924">
        <f t="shared" si="30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09"/>
        <v>81.41</v>
      </c>
      <c r="Q3925" t="s">
        <v>8315</v>
      </c>
      <c r="R3925" t="s">
        <v>8316</v>
      </c>
      <c r="S3925" s="12">
        <f t="shared" si="310"/>
        <v>42075.979988425926</v>
      </c>
      <c r="T3925" s="12">
        <f t="shared" si="311"/>
        <v>42103.979988425926</v>
      </c>
      <c r="U3925">
        <f t="shared" si="30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09"/>
        <v>57.25</v>
      </c>
      <c r="Q3926" t="s">
        <v>8315</v>
      </c>
      <c r="R3926" t="s">
        <v>8316</v>
      </c>
      <c r="S3926" s="12">
        <f t="shared" si="310"/>
        <v>41786.959745370368</v>
      </c>
      <c r="T3926" s="12">
        <f t="shared" si="311"/>
        <v>41816.959745370368</v>
      </c>
      <c r="U3926">
        <f t="shared" si="30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09"/>
        <v>5</v>
      </c>
      <c r="Q3927" t="s">
        <v>8315</v>
      </c>
      <c r="R3927" t="s">
        <v>8316</v>
      </c>
      <c r="S3927" s="12">
        <f t="shared" si="310"/>
        <v>41820.870821759258</v>
      </c>
      <c r="T3927" s="12">
        <f t="shared" si="311"/>
        <v>41850.870821759258</v>
      </c>
      <c r="U3927">
        <f t="shared" si="30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09"/>
        <v>15</v>
      </c>
      <c r="Q3928" t="s">
        <v>8315</v>
      </c>
      <c r="R3928" t="s">
        <v>8316</v>
      </c>
      <c r="S3928" s="12">
        <f t="shared" si="310"/>
        <v>41970.085046296299</v>
      </c>
      <c r="T3928" s="12">
        <f t="shared" si="311"/>
        <v>42000.085046296299</v>
      </c>
      <c r="U3928">
        <f t="shared" si="30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09"/>
        <v>12.5</v>
      </c>
      <c r="Q3929" t="s">
        <v>8315</v>
      </c>
      <c r="R3929" t="s">
        <v>8316</v>
      </c>
      <c r="S3929" s="12">
        <f t="shared" si="310"/>
        <v>41830.267407407409</v>
      </c>
      <c r="T3929" s="12">
        <f t="shared" si="311"/>
        <v>41860.267407407409</v>
      </c>
      <c r="U3929">
        <f t="shared" si="30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09"/>
        <v>93</v>
      </c>
      <c r="Q3930" t="s">
        <v>8315</v>
      </c>
      <c r="R3930" t="s">
        <v>8316</v>
      </c>
      <c r="S3930" s="12">
        <f t="shared" si="310"/>
        <v>42265.683182870373</v>
      </c>
      <c r="T3930" s="12">
        <f t="shared" si="311"/>
        <v>42293.207638888889</v>
      </c>
      <c r="U3930">
        <f t="shared" si="30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09"/>
        <v>32.36</v>
      </c>
      <c r="Q3931" t="s">
        <v>8315</v>
      </c>
      <c r="R3931" t="s">
        <v>8316</v>
      </c>
      <c r="S3931" s="12">
        <f t="shared" si="310"/>
        <v>42601.827141203699</v>
      </c>
      <c r="T3931" s="12">
        <f t="shared" si="311"/>
        <v>42631.827141203699</v>
      </c>
      <c r="U3931">
        <f t="shared" si="30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9"/>
        <v>0</v>
      </c>
      <c r="Q3932" t="s">
        <v>8315</v>
      </c>
      <c r="R3932" t="s">
        <v>8316</v>
      </c>
      <c r="S3932" s="12">
        <f t="shared" si="310"/>
        <v>42433.338749999995</v>
      </c>
      <c r="T3932" s="12">
        <f t="shared" si="311"/>
        <v>42461.25</v>
      </c>
      <c r="U3932">
        <f t="shared" si="30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09"/>
        <v>0</v>
      </c>
      <c r="Q3933" t="s">
        <v>8315</v>
      </c>
      <c r="R3933" t="s">
        <v>8316</v>
      </c>
      <c r="S3933" s="12">
        <f t="shared" si="310"/>
        <v>42228.151701388888</v>
      </c>
      <c r="T3933" s="12">
        <f t="shared" si="311"/>
        <v>42253.151701388888</v>
      </c>
      <c r="U3933">
        <f t="shared" si="30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09"/>
        <v>1</v>
      </c>
      <c r="Q3934" t="s">
        <v>8315</v>
      </c>
      <c r="R3934" t="s">
        <v>8316</v>
      </c>
      <c r="S3934" s="12">
        <f t="shared" si="310"/>
        <v>42415.168564814812</v>
      </c>
      <c r="T3934" s="12">
        <f t="shared" si="311"/>
        <v>42445.126898148148</v>
      </c>
      <c r="U3934">
        <f t="shared" si="30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09"/>
        <v>91.83</v>
      </c>
      <c r="Q3935" t="s">
        <v>8315</v>
      </c>
      <c r="R3935" t="s">
        <v>8316</v>
      </c>
      <c r="S3935" s="12">
        <f t="shared" si="310"/>
        <v>42538.968310185184</v>
      </c>
      <c r="T3935" s="12">
        <f t="shared" si="311"/>
        <v>42568.029861111107</v>
      </c>
      <c r="U3935">
        <f t="shared" si="30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09"/>
        <v>45.83</v>
      </c>
      <c r="Q3936" t="s">
        <v>8315</v>
      </c>
      <c r="R3936" t="s">
        <v>8316</v>
      </c>
      <c r="S3936" s="12">
        <f t="shared" si="310"/>
        <v>42233.671747685185</v>
      </c>
      <c r="T3936" s="12">
        <f t="shared" si="311"/>
        <v>42278.541666666672</v>
      </c>
      <c r="U3936">
        <f t="shared" si="30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09"/>
        <v>57.17</v>
      </c>
      <c r="Q3937" t="s">
        <v>8315</v>
      </c>
      <c r="R3937" t="s">
        <v>8316</v>
      </c>
      <c r="S3937" s="12">
        <f t="shared" si="310"/>
        <v>42221.656782407401</v>
      </c>
      <c r="T3937" s="12">
        <f t="shared" si="311"/>
        <v>42281.656782407401</v>
      </c>
      <c r="U3937">
        <f t="shared" si="30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09"/>
        <v>0</v>
      </c>
      <c r="Q3938" t="s">
        <v>8315</v>
      </c>
      <c r="R3938" t="s">
        <v>8316</v>
      </c>
      <c r="S3938" s="12">
        <f t="shared" si="310"/>
        <v>42675.262962962966</v>
      </c>
      <c r="T3938" s="12">
        <f t="shared" si="311"/>
        <v>42705.304629629631</v>
      </c>
      <c r="U3938">
        <f t="shared" si="30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09"/>
        <v>248.5</v>
      </c>
      <c r="Q3939" t="s">
        <v>8315</v>
      </c>
      <c r="R3939" t="s">
        <v>8316</v>
      </c>
      <c r="S3939" s="12">
        <f t="shared" si="310"/>
        <v>42534.631481481483</v>
      </c>
      <c r="T3939" s="12">
        <f t="shared" si="311"/>
        <v>42562.631481481483</v>
      </c>
      <c r="U3939">
        <f t="shared" si="30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09"/>
        <v>79.400000000000006</v>
      </c>
      <c r="Q3940" t="s">
        <v>8315</v>
      </c>
      <c r="R3940" t="s">
        <v>8316</v>
      </c>
      <c r="S3940" s="12">
        <f t="shared" si="310"/>
        <v>42151.905717592599</v>
      </c>
      <c r="T3940" s="12">
        <f t="shared" si="311"/>
        <v>42182.905717592599</v>
      </c>
      <c r="U3940">
        <f t="shared" si="30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09"/>
        <v>5</v>
      </c>
      <c r="Q3941" t="s">
        <v>8315</v>
      </c>
      <c r="R3941" t="s">
        <v>8316</v>
      </c>
      <c r="S3941" s="12">
        <f t="shared" si="310"/>
        <v>41915.400219907409</v>
      </c>
      <c r="T3941" s="12">
        <f t="shared" si="311"/>
        <v>41919.1875</v>
      </c>
      <c r="U3941">
        <f t="shared" si="30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09"/>
        <v>5.5</v>
      </c>
      <c r="Q3942" t="s">
        <v>8315</v>
      </c>
      <c r="R3942" t="s">
        <v>8316</v>
      </c>
      <c r="S3942" s="12">
        <f t="shared" si="310"/>
        <v>41961.492488425924</v>
      </c>
      <c r="T3942" s="12">
        <f t="shared" si="311"/>
        <v>42006.492488425924</v>
      </c>
      <c r="U3942">
        <f t="shared" si="30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09"/>
        <v>25</v>
      </c>
      <c r="Q3943" t="s">
        <v>8315</v>
      </c>
      <c r="R3943" t="s">
        <v>8316</v>
      </c>
      <c r="S3943" s="12">
        <f t="shared" si="310"/>
        <v>41940.587233796294</v>
      </c>
      <c r="T3943" s="12">
        <f t="shared" si="311"/>
        <v>41968.041666666672</v>
      </c>
      <c r="U3943">
        <f t="shared" si="30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09"/>
        <v>0</v>
      </c>
      <c r="Q3944" t="s">
        <v>8315</v>
      </c>
      <c r="R3944" t="s">
        <v>8316</v>
      </c>
      <c r="S3944" s="12">
        <f t="shared" si="310"/>
        <v>42111.904097222221</v>
      </c>
      <c r="T3944" s="12">
        <f t="shared" si="311"/>
        <v>42171.904097222221</v>
      </c>
      <c r="U3944">
        <f t="shared" si="30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09"/>
        <v>137.08000000000001</v>
      </c>
      <c r="Q3945" t="s">
        <v>8315</v>
      </c>
      <c r="R3945" t="s">
        <v>8316</v>
      </c>
      <c r="S3945" s="12">
        <f t="shared" si="310"/>
        <v>42279.778564814813</v>
      </c>
      <c r="T3945" s="12">
        <f t="shared" si="311"/>
        <v>42310.701388888891</v>
      </c>
      <c r="U3945">
        <f t="shared" si="30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09"/>
        <v>0</v>
      </c>
      <c r="Q3946" t="s">
        <v>8315</v>
      </c>
      <c r="R3946" t="s">
        <v>8316</v>
      </c>
      <c r="S3946" s="12">
        <f t="shared" si="310"/>
        <v>42213.662905092591</v>
      </c>
      <c r="T3946" s="12">
        <f t="shared" si="311"/>
        <v>42243.662905092591</v>
      </c>
      <c r="U3946">
        <f t="shared" si="30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9"/>
        <v>5</v>
      </c>
      <c r="Q3947" t="s">
        <v>8315</v>
      </c>
      <c r="R3947" t="s">
        <v>8316</v>
      </c>
      <c r="S3947" s="12">
        <f t="shared" si="310"/>
        <v>42109.801712962959</v>
      </c>
      <c r="T3947" s="12">
        <f t="shared" si="311"/>
        <v>42139.801712962959</v>
      </c>
      <c r="U3947">
        <f t="shared" si="30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09"/>
        <v>39</v>
      </c>
      <c r="Q3948" t="s">
        <v>8315</v>
      </c>
      <c r="R3948" t="s">
        <v>8316</v>
      </c>
      <c r="S3948" s="12">
        <f t="shared" si="310"/>
        <v>42031.833587962959</v>
      </c>
      <c r="T3948" s="12">
        <f t="shared" si="311"/>
        <v>42063.333333333328</v>
      </c>
      <c r="U3948">
        <f t="shared" si="30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09"/>
        <v>50.5</v>
      </c>
      <c r="Q3949" t="s">
        <v>8315</v>
      </c>
      <c r="R3949" t="s">
        <v>8316</v>
      </c>
      <c r="S3949" s="12">
        <f t="shared" si="310"/>
        <v>42615.142870370371</v>
      </c>
      <c r="T3949" s="12">
        <f t="shared" si="311"/>
        <v>42645.142870370371</v>
      </c>
      <c r="U3949">
        <f t="shared" si="30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09"/>
        <v>0</v>
      </c>
      <c r="Q3950" t="s">
        <v>8315</v>
      </c>
      <c r="R3950" t="s">
        <v>8316</v>
      </c>
      <c r="S3950" s="12">
        <f t="shared" si="310"/>
        <v>41829.325497685182</v>
      </c>
      <c r="T3950" s="12">
        <f t="shared" si="311"/>
        <v>41889.325497685182</v>
      </c>
      <c r="U3950">
        <f t="shared" si="30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09"/>
        <v>49.28</v>
      </c>
      <c r="Q3951" t="s">
        <v>8315</v>
      </c>
      <c r="R3951" t="s">
        <v>8316</v>
      </c>
      <c r="S3951" s="12">
        <f t="shared" si="310"/>
        <v>42016.120613425926</v>
      </c>
      <c r="T3951" s="12">
        <f t="shared" si="311"/>
        <v>42046.120613425926</v>
      </c>
      <c r="U3951">
        <f t="shared" si="30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09"/>
        <v>25</v>
      </c>
      <c r="Q3952" t="s">
        <v>8315</v>
      </c>
      <c r="R3952" t="s">
        <v>8316</v>
      </c>
      <c r="S3952" s="12">
        <f t="shared" si="310"/>
        <v>42439.702314814815</v>
      </c>
      <c r="T3952" s="12">
        <f t="shared" si="311"/>
        <v>42468.774305555555</v>
      </c>
      <c r="U3952">
        <f t="shared" si="30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09"/>
        <v>1</v>
      </c>
      <c r="Q3953" t="s">
        <v>8315</v>
      </c>
      <c r="R3953" t="s">
        <v>8316</v>
      </c>
      <c r="S3953" s="12">
        <f t="shared" si="310"/>
        <v>42433.825717592597</v>
      </c>
      <c r="T3953" s="12">
        <f t="shared" si="311"/>
        <v>42493.784050925926</v>
      </c>
      <c r="U3953">
        <f t="shared" si="30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09"/>
        <v>25</v>
      </c>
      <c r="Q3954" t="s">
        <v>8315</v>
      </c>
      <c r="R3954" t="s">
        <v>8316</v>
      </c>
      <c r="S3954" s="12">
        <f t="shared" si="310"/>
        <v>42243.790393518517</v>
      </c>
      <c r="T3954" s="12">
        <f t="shared" si="311"/>
        <v>42303.790393518517</v>
      </c>
      <c r="U3954">
        <f t="shared" si="30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09"/>
        <v>0</v>
      </c>
      <c r="Q3955" t="s">
        <v>8315</v>
      </c>
      <c r="R3955" t="s">
        <v>8316</v>
      </c>
      <c r="S3955" s="12">
        <f t="shared" si="310"/>
        <v>42550.048449074078</v>
      </c>
      <c r="T3955" s="12">
        <f t="shared" si="311"/>
        <v>42580.978472222225</v>
      </c>
      <c r="U3955">
        <f t="shared" si="30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09"/>
        <v>0</v>
      </c>
      <c r="Q3956" t="s">
        <v>8315</v>
      </c>
      <c r="R3956" t="s">
        <v>8316</v>
      </c>
      <c r="S3956" s="12">
        <f t="shared" si="310"/>
        <v>41774.651203703703</v>
      </c>
      <c r="T3956" s="12">
        <f t="shared" si="311"/>
        <v>41834.651203703703</v>
      </c>
      <c r="U3956">
        <f t="shared" si="30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09"/>
        <v>53.13</v>
      </c>
      <c r="Q3957" t="s">
        <v>8315</v>
      </c>
      <c r="R3957" t="s">
        <v>8316</v>
      </c>
      <c r="S3957" s="12">
        <f t="shared" si="310"/>
        <v>42306.848854166667</v>
      </c>
      <c r="T3957" s="12">
        <f t="shared" si="311"/>
        <v>42336.890520833331</v>
      </c>
      <c r="U3957">
        <f t="shared" si="30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09"/>
        <v>0</v>
      </c>
      <c r="Q3958" t="s">
        <v>8315</v>
      </c>
      <c r="R3958" t="s">
        <v>8316</v>
      </c>
      <c r="S3958" s="12">
        <f t="shared" si="310"/>
        <v>42457.932025462964</v>
      </c>
      <c r="T3958" s="12">
        <f t="shared" si="311"/>
        <v>42485.013888888891</v>
      </c>
      <c r="U3958">
        <f t="shared" si="30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09"/>
        <v>7</v>
      </c>
      <c r="Q3959" t="s">
        <v>8315</v>
      </c>
      <c r="R3959" t="s">
        <v>8316</v>
      </c>
      <c r="S3959" s="12">
        <f t="shared" si="310"/>
        <v>42513.976319444439</v>
      </c>
      <c r="T3959" s="12">
        <f t="shared" si="311"/>
        <v>42559.976319444439</v>
      </c>
      <c r="U3959">
        <f t="shared" ref="U3959:U4022" si="312"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09"/>
        <v>40.06</v>
      </c>
      <c r="Q3960" t="s">
        <v>8315</v>
      </c>
      <c r="R3960" t="s">
        <v>8316</v>
      </c>
      <c r="S3960" s="12">
        <f t="shared" si="310"/>
        <v>41816.950370370374</v>
      </c>
      <c r="T3960" s="12">
        <f t="shared" si="311"/>
        <v>41853.583333333336</v>
      </c>
      <c r="U3960">
        <f t="shared" si="312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09"/>
        <v>24.33</v>
      </c>
      <c r="Q3961" t="s">
        <v>8315</v>
      </c>
      <c r="R3961" t="s">
        <v>8316</v>
      </c>
      <c r="S3961" s="12">
        <f t="shared" si="310"/>
        <v>41880.788842592592</v>
      </c>
      <c r="T3961" s="12">
        <f t="shared" si="311"/>
        <v>41910.788842592592</v>
      </c>
      <c r="U3961">
        <f t="shared" si="312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09"/>
        <v>11.25</v>
      </c>
      <c r="Q3962" t="s">
        <v>8315</v>
      </c>
      <c r="R3962" t="s">
        <v>8316</v>
      </c>
      <c r="S3962" s="12">
        <f t="shared" si="310"/>
        <v>42342.845555555556</v>
      </c>
      <c r="T3962" s="12">
        <f t="shared" si="311"/>
        <v>42372.845555555556</v>
      </c>
      <c r="U3962">
        <f t="shared" si="312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09"/>
        <v>10.5</v>
      </c>
      <c r="Q3963" t="s">
        <v>8315</v>
      </c>
      <c r="R3963" t="s">
        <v>8316</v>
      </c>
      <c r="S3963" s="12">
        <f t="shared" si="310"/>
        <v>41745.891319444447</v>
      </c>
      <c r="T3963" s="12">
        <f t="shared" si="311"/>
        <v>41767.891319444447</v>
      </c>
      <c r="U3963">
        <f t="shared" si="312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09"/>
        <v>15</v>
      </c>
      <c r="Q3964" t="s">
        <v>8315</v>
      </c>
      <c r="R3964" t="s">
        <v>8316</v>
      </c>
      <c r="S3964" s="12">
        <f t="shared" si="310"/>
        <v>42311.621458333335</v>
      </c>
      <c r="T3964" s="12">
        <f t="shared" si="311"/>
        <v>42336.621458333335</v>
      </c>
      <c r="U3964">
        <f t="shared" si="312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09"/>
        <v>0</v>
      </c>
      <c r="Q3965" t="s">
        <v>8315</v>
      </c>
      <c r="R3965" t="s">
        <v>8316</v>
      </c>
      <c r="S3965" s="12">
        <f t="shared" si="310"/>
        <v>42296.154131944444</v>
      </c>
      <c r="T3965" s="12">
        <f t="shared" si="311"/>
        <v>42326.195798611108</v>
      </c>
      <c r="U3965">
        <f t="shared" si="312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09"/>
        <v>42</v>
      </c>
      <c r="Q3966" t="s">
        <v>8315</v>
      </c>
      <c r="R3966" t="s">
        <v>8316</v>
      </c>
      <c r="S3966" s="12">
        <f t="shared" si="310"/>
        <v>42053.722060185188</v>
      </c>
      <c r="T3966" s="12">
        <f t="shared" si="311"/>
        <v>42113.680393518516</v>
      </c>
      <c r="U3966">
        <f t="shared" si="312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09"/>
        <v>71.25</v>
      </c>
      <c r="Q3967" t="s">
        <v>8315</v>
      </c>
      <c r="R3967" t="s">
        <v>8316</v>
      </c>
      <c r="S3967" s="12">
        <f t="shared" si="310"/>
        <v>42414.235879629632</v>
      </c>
      <c r="T3967" s="12">
        <f t="shared" si="311"/>
        <v>42474.194212962961</v>
      </c>
      <c r="U3967">
        <f t="shared" si="312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09"/>
        <v>22.5</v>
      </c>
      <c r="Q3968" t="s">
        <v>8315</v>
      </c>
      <c r="R3968" t="s">
        <v>8316</v>
      </c>
      <c r="S3968" s="12">
        <f t="shared" si="310"/>
        <v>41801.711550925924</v>
      </c>
      <c r="T3968" s="12">
        <f t="shared" si="311"/>
        <v>41844.124305555553</v>
      </c>
      <c r="U3968">
        <f t="shared" si="312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09"/>
        <v>41</v>
      </c>
      <c r="Q3969" t="s">
        <v>8315</v>
      </c>
      <c r="R3969" t="s">
        <v>8316</v>
      </c>
      <c r="S3969" s="12">
        <f t="shared" si="310"/>
        <v>42770.290590277778</v>
      </c>
      <c r="T3969" s="12">
        <f t="shared" si="311"/>
        <v>42800.290590277778</v>
      </c>
      <c r="U3969">
        <f t="shared" si="312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8"/>
        <v>11</v>
      </c>
      <c r="P3970">
        <f t="shared" si="309"/>
        <v>47.91</v>
      </c>
      <c r="Q3970" t="s">
        <v>8315</v>
      </c>
      <c r="R3970" t="s">
        <v>8316</v>
      </c>
      <c r="S3970" s="12">
        <f t="shared" si="310"/>
        <v>42452.815659722226</v>
      </c>
      <c r="T3970" s="12">
        <f t="shared" si="311"/>
        <v>42512.815659722226</v>
      </c>
      <c r="U3970">
        <f t="shared" si="312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3">ROUND(E3971/D3971*100,0)</f>
        <v>7</v>
      </c>
      <c r="P3971">
        <f t="shared" ref="P3971:P4034" si="314">IFERROR(ROUND(E3971/L3971,2),0)</f>
        <v>35.17</v>
      </c>
      <c r="Q3971" t="s">
        <v>8315</v>
      </c>
      <c r="R3971" t="s">
        <v>8316</v>
      </c>
      <c r="S3971" s="12">
        <f t="shared" ref="S3971:S4034" si="315">(((J3971/60)/60)/24)+DATE(1970,1,1)</f>
        <v>42601.854699074072</v>
      </c>
      <c r="T3971" s="12">
        <f t="shared" ref="T3971:T4034" si="316">(((I3971/60)/60)/24)+DATE(1970,1,1)</f>
        <v>42611.163194444445</v>
      </c>
      <c r="U3971">
        <f t="shared" si="312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4"/>
        <v>5.5</v>
      </c>
      <c r="Q3972" t="s">
        <v>8315</v>
      </c>
      <c r="R3972" t="s">
        <v>8316</v>
      </c>
      <c r="S3972" s="12">
        <f t="shared" si="315"/>
        <v>42447.863553240735</v>
      </c>
      <c r="T3972" s="12">
        <f t="shared" si="316"/>
        <v>42477.863553240735</v>
      </c>
      <c r="U3972">
        <f t="shared" si="312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4"/>
        <v>22.67</v>
      </c>
      <c r="Q3973" t="s">
        <v>8315</v>
      </c>
      <c r="R3973" t="s">
        <v>8316</v>
      </c>
      <c r="S3973" s="12">
        <f t="shared" si="315"/>
        <v>41811.536180555559</v>
      </c>
      <c r="T3973" s="12">
        <f t="shared" si="316"/>
        <v>41841.536180555559</v>
      </c>
      <c r="U3973">
        <f t="shared" si="312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4"/>
        <v>26.38</v>
      </c>
      <c r="Q3974" t="s">
        <v>8315</v>
      </c>
      <c r="R3974" t="s">
        <v>8316</v>
      </c>
      <c r="S3974" s="12">
        <f t="shared" si="315"/>
        <v>41981.067523148144</v>
      </c>
      <c r="T3974" s="12">
        <f t="shared" si="316"/>
        <v>42041.067523148144</v>
      </c>
      <c r="U3974">
        <f t="shared" si="312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si="314"/>
        <v>105.54</v>
      </c>
      <c r="Q3975" t="s">
        <v>8315</v>
      </c>
      <c r="R3975" t="s">
        <v>8316</v>
      </c>
      <c r="S3975" s="12">
        <f t="shared" si="315"/>
        <v>42469.68414351852</v>
      </c>
      <c r="T3975" s="12">
        <f t="shared" si="316"/>
        <v>42499.166666666672</v>
      </c>
      <c r="U3975">
        <f t="shared" si="312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4"/>
        <v>29.09</v>
      </c>
      <c r="Q3976" t="s">
        <v>8315</v>
      </c>
      <c r="R3976" t="s">
        <v>8316</v>
      </c>
      <c r="S3976" s="12">
        <f t="shared" si="315"/>
        <v>42493.546851851846</v>
      </c>
      <c r="T3976" s="12">
        <f t="shared" si="316"/>
        <v>42523.546851851846</v>
      </c>
      <c r="U3976">
        <f t="shared" si="312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4"/>
        <v>0</v>
      </c>
      <c r="Q3977" t="s">
        <v>8315</v>
      </c>
      <c r="R3977" t="s">
        <v>8316</v>
      </c>
      <c r="S3977" s="12">
        <f t="shared" si="315"/>
        <v>42534.866875</v>
      </c>
      <c r="T3977" s="12">
        <f t="shared" si="316"/>
        <v>42564.866875</v>
      </c>
      <c r="U3977">
        <f t="shared" si="312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4"/>
        <v>62</v>
      </c>
      <c r="Q3978" t="s">
        <v>8315</v>
      </c>
      <c r="R3978" t="s">
        <v>8316</v>
      </c>
      <c r="S3978" s="12">
        <f t="shared" si="315"/>
        <v>41830.858344907407</v>
      </c>
      <c r="T3978" s="12">
        <f t="shared" si="316"/>
        <v>41852.291666666664</v>
      </c>
      <c r="U3978">
        <f t="shared" si="312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4"/>
        <v>217.5</v>
      </c>
      <c r="Q3979" t="s">
        <v>8315</v>
      </c>
      <c r="R3979" t="s">
        <v>8316</v>
      </c>
      <c r="S3979" s="12">
        <f t="shared" si="315"/>
        <v>42543.788564814815</v>
      </c>
      <c r="T3979" s="12">
        <f t="shared" si="316"/>
        <v>42573.788564814815</v>
      </c>
      <c r="U3979">
        <f t="shared" si="312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4"/>
        <v>26.75</v>
      </c>
      <c r="Q3980" t="s">
        <v>8315</v>
      </c>
      <c r="R3980" t="s">
        <v>8316</v>
      </c>
      <c r="S3980" s="12">
        <f t="shared" si="315"/>
        <v>41975.642974537041</v>
      </c>
      <c r="T3980" s="12">
        <f t="shared" si="316"/>
        <v>42035.642974537041</v>
      </c>
      <c r="U3980">
        <f t="shared" si="312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4"/>
        <v>18.329999999999998</v>
      </c>
      <c r="Q3981" t="s">
        <v>8315</v>
      </c>
      <c r="R3981" t="s">
        <v>8316</v>
      </c>
      <c r="S3981" s="12">
        <f t="shared" si="315"/>
        <v>42069.903437500005</v>
      </c>
      <c r="T3981" s="12">
        <f t="shared" si="316"/>
        <v>42092.833333333328</v>
      </c>
      <c r="U3981">
        <f t="shared" si="312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4"/>
        <v>64.290000000000006</v>
      </c>
      <c r="Q3982" t="s">
        <v>8315</v>
      </c>
      <c r="R3982" t="s">
        <v>8316</v>
      </c>
      <c r="S3982" s="12">
        <f t="shared" si="315"/>
        <v>41795.598923611113</v>
      </c>
      <c r="T3982" s="12">
        <f t="shared" si="316"/>
        <v>41825.598923611113</v>
      </c>
      <c r="U3982">
        <f t="shared" si="312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4"/>
        <v>175</v>
      </c>
      <c r="Q3983" t="s">
        <v>8315</v>
      </c>
      <c r="R3983" t="s">
        <v>8316</v>
      </c>
      <c r="S3983" s="12">
        <f t="shared" si="315"/>
        <v>42508.179965277777</v>
      </c>
      <c r="T3983" s="12">
        <f t="shared" si="316"/>
        <v>42568.179965277777</v>
      </c>
      <c r="U3983">
        <f t="shared" si="312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4"/>
        <v>34</v>
      </c>
      <c r="Q3984" t="s">
        <v>8315</v>
      </c>
      <c r="R3984" t="s">
        <v>8316</v>
      </c>
      <c r="S3984" s="12">
        <f t="shared" si="315"/>
        <v>42132.809953703705</v>
      </c>
      <c r="T3984" s="12">
        <f t="shared" si="316"/>
        <v>42192.809953703705</v>
      </c>
      <c r="U3984">
        <f t="shared" si="312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4"/>
        <v>84.28</v>
      </c>
      <c r="Q3985" t="s">
        <v>8315</v>
      </c>
      <c r="R3985" t="s">
        <v>8316</v>
      </c>
      <c r="S3985" s="12">
        <f t="shared" si="315"/>
        <v>41747.86986111111</v>
      </c>
      <c r="T3985" s="12">
        <f t="shared" si="316"/>
        <v>41779.290972222225</v>
      </c>
      <c r="U3985">
        <f t="shared" si="312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4"/>
        <v>9.5</v>
      </c>
      <c r="Q3986" t="s">
        <v>8315</v>
      </c>
      <c r="R3986" t="s">
        <v>8316</v>
      </c>
      <c r="S3986" s="12">
        <f t="shared" si="315"/>
        <v>41920.963472222218</v>
      </c>
      <c r="T3986" s="12">
        <f t="shared" si="316"/>
        <v>41951</v>
      </c>
      <c r="U3986">
        <f t="shared" si="312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4"/>
        <v>33.74</v>
      </c>
      <c r="Q3987" t="s">
        <v>8315</v>
      </c>
      <c r="R3987" t="s">
        <v>8316</v>
      </c>
      <c r="S3987" s="12">
        <f t="shared" si="315"/>
        <v>42399.707407407404</v>
      </c>
      <c r="T3987" s="12">
        <f t="shared" si="316"/>
        <v>42420.878472222219</v>
      </c>
      <c r="U3987">
        <f t="shared" si="312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4"/>
        <v>37.54</v>
      </c>
      <c r="Q3988" t="s">
        <v>8315</v>
      </c>
      <c r="R3988" t="s">
        <v>8316</v>
      </c>
      <c r="S3988" s="12">
        <f t="shared" si="315"/>
        <v>42467.548541666663</v>
      </c>
      <c r="T3988" s="12">
        <f t="shared" si="316"/>
        <v>42496.544444444444</v>
      </c>
      <c r="U3988">
        <f t="shared" si="312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4"/>
        <v>11.62</v>
      </c>
      <c r="Q3989" t="s">
        <v>8315</v>
      </c>
      <c r="R3989" t="s">
        <v>8316</v>
      </c>
      <c r="S3989" s="12">
        <f t="shared" si="315"/>
        <v>41765.92465277778</v>
      </c>
      <c r="T3989" s="12">
        <f t="shared" si="316"/>
        <v>41775.92465277778</v>
      </c>
      <c r="U3989">
        <f t="shared" si="312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4"/>
        <v>8</v>
      </c>
      <c r="Q3990" t="s">
        <v>8315</v>
      </c>
      <c r="R3990" t="s">
        <v>8316</v>
      </c>
      <c r="S3990" s="12">
        <f t="shared" si="315"/>
        <v>42230.08116898148</v>
      </c>
      <c r="T3990" s="12">
        <f t="shared" si="316"/>
        <v>42245.08116898148</v>
      </c>
      <c r="U3990">
        <f t="shared" si="312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4"/>
        <v>0</v>
      </c>
      <c r="Q3991" t="s">
        <v>8315</v>
      </c>
      <c r="R3991" t="s">
        <v>8316</v>
      </c>
      <c r="S3991" s="12">
        <f t="shared" si="315"/>
        <v>42286.749780092592</v>
      </c>
      <c r="T3991" s="12">
        <f t="shared" si="316"/>
        <v>42316.791446759264</v>
      </c>
      <c r="U3991">
        <f t="shared" si="312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4"/>
        <v>23</v>
      </c>
      <c r="Q3992" t="s">
        <v>8315</v>
      </c>
      <c r="R3992" t="s">
        <v>8316</v>
      </c>
      <c r="S3992" s="12">
        <f t="shared" si="315"/>
        <v>42401.672372685185</v>
      </c>
      <c r="T3992" s="12">
        <f t="shared" si="316"/>
        <v>42431.672372685185</v>
      </c>
      <c r="U3992">
        <f t="shared" si="312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4"/>
        <v>100</v>
      </c>
      <c r="Q3993" t="s">
        <v>8315</v>
      </c>
      <c r="R3993" t="s">
        <v>8316</v>
      </c>
      <c r="S3993" s="12">
        <f t="shared" si="315"/>
        <v>42125.644467592589</v>
      </c>
      <c r="T3993" s="12">
        <f t="shared" si="316"/>
        <v>42155.644467592589</v>
      </c>
      <c r="U3993">
        <f t="shared" si="312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4"/>
        <v>60.11</v>
      </c>
      <c r="Q3994" t="s">
        <v>8315</v>
      </c>
      <c r="R3994" t="s">
        <v>8316</v>
      </c>
      <c r="S3994" s="12">
        <f t="shared" si="315"/>
        <v>42289.94049768518</v>
      </c>
      <c r="T3994" s="12">
        <f t="shared" si="316"/>
        <v>42349.982164351852</v>
      </c>
      <c r="U3994">
        <f t="shared" si="312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4"/>
        <v>3</v>
      </c>
      <c r="Q3995" t="s">
        <v>8315</v>
      </c>
      <c r="R3995" t="s">
        <v>8316</v>
      </c>
      <c r="S3995" s="12">
        <f t="shared" si="315"/>
        <v>42107.864722222221</v>
      </c>
      <c r="T3995" s="12">
        <f t="shared" si="316"/>
        <v>42137.864722222221</v>
      </c>
      <c r="U3995">
        <f t="shared" si="312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4"/>
        <v>5</v>
      </c>
      <c r="Q3996" t="s">
        <v>8315</v>
      </c>
      <c r="R3996" t="s">
        <v>8316</v>
      </c>
      <c r="S3996" s="12">
        <f t="shared" si="315"/>
        <v>41809.389930555553</v>
      </c>
      <c r="T3996" s="12">
        <f t="shared" si="316"/>
        <v>41839.389930555553</v>
      </c>
      <c r="U3996">
        <f t="shared" si="312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4"/>
        <v>17.5</v>
      </c>
      <c r="Q3997" t="s">
        <v>8315</v>
      </c>
      <c r="R3997" t="s">
        <v>8316</v>
      </c>
      <c r="S3997" s="12">
        <f t="shared" si="315"/>
        <v>42019.683761574073</v>
      </c>
      <c r="T3997" s="12">
        <f t="shared" si="316"/>
        <v>42049.477083333331</v>
      </c>
      <c r="U3997">
        <f t="shared" si="312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4"/>
        <v>29.24</v>
      </c>
      <c r="Q3998" t="s">
        <v>8315</v>
      </c>
      <c r="R3998" t="s">
        <v>8316</v>
      </c>
      <c r="S3998" s="12">
        <f t="shared" si="315"/>
        <v>41950.26694444444</v>
      </c>
      <c r="T3998" s="12">
        <f t="shared" si="316"/>
        <v>41963.669444444444</v>
      </c>
      <c r="U3998">
        <f t="shared" si="312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4"/>
        <v>0</v>
      </c>
      <c r="Q3999" t="s">
        <v>8315</v>
      </c>
      <c r="R3999" t="s">
        <v>8316</v>
      </c>
      <c r="S3999" s="12">
        <f t="shared" si="315"/>
        <v>42069.391446759255</v>
      </c>
      <c r="T3999" s="12">
        <f t="shared" si="316"/>
        <v>42099.349780092598</v>
      </c>
      <c r="U3999">
        <f t="shared" si="312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4"/>
        <v>59.58</v>
      </c>
      <c r="Q4000" t="s">
        <v>8315</v>
      </c>
      <c r="R4000" t="s">
        <v>8316</v>
      </c>
      <c r="S4000" s="12">
        <f t="shared" si="315"/>
        <v>42061.963263888887</v>
      </c>
      <c r="T4000" s="12">
        <f t="shared" si="316"/>
        <v>42091.921597222223</v>
      </c>
      <c r="U4000">
        <f t="shared" si="312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4"/>
        <v>82.57</v>
      </c>
      <c r="Q4001" t="s">
        <v>8315</v>
      </c>
      <c r="R4001" t="s">
        <v>8316</v>
      </c>
      <c r="S4001" s="12">
        <f t="shared" si="315"/>
        <v>41842.828680555554</v>
      </c>
      <c r="T4001" s="12">
        <f t="shared" si="316"/>
        <v>41882.827650462961</v>
      </c>
      <c r="U4001">
        <f t="shared" si="312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4"/>
        <v>10</v>
      </c>
      <c r="Q4002" t="s">
        <v>8315</v>
      </c>
      <c r="R4002" t="s">
        <v>8316</v>
      </c>
      <c r="S4002" s="12">
        <f t="shared" si="315"/>
        <v>42437.64534722222</v>
      </c>
      <c r="T4002" s="12">
        <f t="shared" si="316"/>
        <v>42497.603680555556</v>
      </c>
      <c r="U4002">
        <f t="shared" si="312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4"/>
        <v>32.36</v>
      </c>
      <c r="Q4003" t="s">
        <v>8315</v>
      </c>
      <c r="R4003" t="s">
        <v>8316</v>
      </c>
      <c r="S4003" s="12">
        <f t="shared" si="315"/>
        <v>42775.964212962965</v>
      </c>
      <c r="T4003" s="12">
        <f t="shared" si="316"/>
        <v>42795.791666666672</v>
      </c>
      <c r="U4003">
        <f t="shared" si="312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4"/>
        <v>5.75</v>
      </c>
      <c r="Q4004" t="s">
        <v>8315</v>
      </c>
      <c r="R4004" t="s">
        <v>8316</v>
      </c>
      <c r="S4004" s="12">
        <f t="shared" si="315"/>
        <v>41879.043530092589</v>
      </c>
      <c r="T4004" s="12">
        <f t="shared" si="316"/>
        <v>41909.043530092589</v>
      </c>
      <c r="U4004">
        <f t="shared" si="312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4"/>
        <v>100.5</v>
      </c>
      <c r="Q4005" t="s">
        <v>8315</v>
      </c>
      <c r="R4005" t="s">
        <v>8316</v>
      </c>
      <c r="S4005" s="12">
        <f t="shared" si="315"/>
        <v>42020.587349537032</v>
      </c>
      <c r="T4005" s="12">
        <f t="shared" si="316"/>
        <v>42050.587349537032</v>
      </c>
      <c r="U4005">
        <f t="shared" si="312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4"/>
        <v>1</v>
      </c>
      <c r="Q4006" t="s">
        <v>8315</v>
      </c>
      <c r="R4006" t="s">
        <v>8316</v>
      </c>
      <c r="S4006" s="12">
        <f t="shared" si="315"/>
        <v>41890.16269675926</v>
      </c>
      <c r="T4006" s="12">
        <f t="shared" si="316"/>
        <v>41920.16269675926</v>
      </c>
      <c r="U4006">
        <f t="shared" si="312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4"/>
        <v>20</v>
      </c>
      <c r="Q4007" t="s">
        <v>8315</v>
      </c>
      <c r="R4007" t="s">
        <v>8316</v>
      </c>
      <c r="S4007" s="12">
        <f t="shared" si="315"/>
        <v>41872.807696759257</v>
      </c>
      <c r="T4007" s="12">
        <f t="shared" si="316"/>
        <v>41932.807696759257</v>
      </c>
      <c r="U4007">
        <f t="shared" si="312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4"/>
        <v>2</v>
      </c>
      <c r="Q4008" t="s">
        <v>8315</v>
      </c>
      <c r="R4008" t="s">
        <v>8316</v>
      </c>
      <c r="S4008" s="12">
        <f t="shared" si="315"/>
        <v>42391.772997685184</v>
      </c>
      <c r="T4008" s="12">
        <f t="shared" si="316"/>
        <v>42416.772997685184</v>
      </c>
      <c r="U4008">
        <f t="shared" si="312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4"/>
        <v>5</v>
      </c>
      <c r="Q4009" t="s">
        <v>8315</v>
      </c>
      <c r="R4009" t="s">
        <v>8316</v>
      </c>
      <c r="S4009" s="12">
        <f t="shared" si="315"/>
        <v>41848.772928240738</v>
      </c>
      <c r="T4009" s="12">
        <f t="shared" si="316"/>
        <v>41877.686111111114</v>
      </c>
      <c r="U4009">
        <f t="shared" si="312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4"/>
        <v>15</v>
      </c>
      <c r="Q4010" t="s">
        <v>8315</v>
      </c>
      <c r="R4010" t="s">
        <v>8316</v>
      </c>
      <c r="S4010" s="12">
        <f t="shared" si="315"/>
        <v>42177.964201388888</v>
      </c>
      <c r="T4010" s="12">
        <f t="shared" si="316"/>
        <v>42207.964201388888</v>
      </c>
      <c r="U4010">
        <f t="shared" si="312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4"/>
        <v>25</v>
      </c>
      <c r="Q4011" t="s">
        <v>8315</v>
      </c>
      <c r="R4011" t="s">
        <v>8316</v>
      </c>
      <c r="S4011" s="12">
        <f t="shared" si="315"/>
        <v>41851.700925925928</v>
      </c>
      <c r="T4011" s="12">
        <f t="shared" si="316"/>
        <v>41891.700925925928</v>
      </c>
      <c r="U4011">
        <f t="shared" si="312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4"/>
        <v>45.84</v>
      </c>
      <c r="Q4012" t="s">
        <v>8315</v>
      </c>
      <c r="R4012" t="s">
        <v>8316</v>
      </c>
      <c r="S4012" s="12">
        <f t="shared" si="315"/>
        <v>41921.770439814813</v>
      </c>
      <c r="T4012" s="12">
        <f t="shared" si="316"/>
        <v>41938.770439814813</v>
      </c>
      <c r="U4012">
        <f t="shared" si="312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4"/>
        <v>4.75</v>
      </c>
      <c r="Q4013" t="s">
        <v>8315</v>
      </c>
      <c r="R4013" t="s">
        <v>8316</v>
      </c>
      <c r="S4013" s="12">
        <f t="shared" si="315"/>
        <v>42002.54488425926</v>
      </c>
      <c r="T4013" s="12">
        <f t="shared" si="316"/>
        <v>42032.54488425926</v>
      </c>
      <c r="U4013">
        <f t="shared" si="312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4"/>
        <v>0</v>
      </c>
      <c r="Q4014" t="s">
        <v>8315</v>
      </c>
      <c r="R4014" t="s">
        <v>8316</v>
      </c>
      <c r="S4014" s="12">
        <f t="shared" si="315"/>
        <v>42096.544548611113</v>
      </c>
      <c r="T4014" s="12">
        <f t="shared" si="316"/>
        <v>42126.544548611113</v>
      </c>
      <c r="U4014">
        <f t="shared" si="312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4"/>
        <v>13</v>
      </c>
      <c r="Q4015" t="s">
        <v>8315</v>
      </c>
      <c r="R4015" t="s">
        <v>8316</v>
      </c>
      <c r="S4015" s="12">
        <f t="shared" si="315"/>
        <v>42021.301192129627</v>
      </c>
      <c r="T4015" s="12">
        <f t="shared" si="316"/>
        <v>42051.301192129627</v>
      </c>
      <c r="U4015">
        <f t="shared" si="312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4"/>
        <v>0</v>
      </c>
      <c r="Q4016" t="s">
        <v>8315</v>
      </c>
      <c r="R4016" t="s">
        <v>8316</v>
      </c>
      <c r="S4016" s="12">
        <f t="shared" si="315"/>
        <v>42419.246168981481</v>
      </c>
      <c r="T4016" s="12">
        <f t="shared" si="316"/>
        <v>42434.246168981481</v>
      </c>
      <c r="U4016">
        <f t="shared" si="312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4"/>
        <v>1</v>
      </c>
      <c r="Q4017" t="s">
        <v>8315</v>
      </c>
      <c r="R4017" t="s">
        <v>8316</v>
      </c>
      <c r="S4017" s="12">
        <f t="shared" si="315"/>
        <v>42174.780821759254</v>
      </c>
      <c r="T4017" s="12">
        <f t="shared" si="316"/>
        <v>42204.780821759254</v>
      </c>
      <c r="U4017">
        <f t="shared" si="312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4"/>
        <v>10</v>
      </c>
      <c r="Q4018" t="s">
        <v>8315</v>
      </c>
      <c r="R4018" t="s">
        <v>8316</v>
      </c>
      <c r="S4018" s="12">
        <f t="shared" si="315"/>
        <v>41869.872685185182</v>
      </c>
      <c r="T4018" s="12">
        <f t="shared" si="316"/>
        <v>41899.872685185182</v>
      </c>
      <c r="U4018">
        <f t="shared" si="312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4"/>
        <v>52.5</v>
      </c>
      <c r="Q4019" t="s">
        <v>8315</v>
      </c>
      <c r="R4019" t="s">
        <v>8316</v>
      </c>
      <c r="S4019" s="12">
        <f t="shared" si="315"/>
        <v>41856.672152777777</v>
      </c>
      <c r="T4019" s="12">
        <f t="shared" si="316"/>
        <v>41886.672152777777</v>
      </c>
      <c r="U4019">
        <f t="shared" si="312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4"/>
        <v>32.5</v>
      </c>
      <c r="Q4020" t="s">
        <v>8315</v>
      </c>
      <c r="R4020" t="s">
        <v>8316</v>
      </c>
      <c r="S4020" s="12">
        <f t="shared" si="315"/>
        <v>42620.91097222222</v>
      </c>
      <c r="T4020" s="12">
        <f t="shared" si="316"/>
        <v>42650.91097222222</v>
      </c>
      <c r="U4020">
        <f t="shared" si="312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4"/>
        <v>7.25</v>
      </c>
      <c r="Q4021" t="s">
        <v>8315</v>
      </c>
      <c r="R4021" t="s">
        <v>8316</v>
      </c>
      <c r="S4021" s="12">
        <f t="shared" si="315"/>
        <v>42417.675879629634</v>
      </c>
      <c r="T4021" s="12">
        <f t="shared" si="316"/>
        <v>42475.686111111107</v>
      </c>
      <c r="U4021">
        <f t="shared" si="312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4"/>
        <v>33.33</v>
      </c>
      <c r="Q4022" t="s">
        <v>8315</v>
      </c>
      <c r="R4022" t="s">
        <v>8316</v>
      </c>
      <c r="S4022" s="12">
        <f t="shared" si="315"/>
        <v>42057.190960648149</v>
      </c>
      <c r="T4022" s="12">
        <f t="shared" si="316"/>
        <v>42087.149293981478</v>
      </c>
      <c r="U4022">
        <f t="shared" si="312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4"/>
        <v>62.5</v>
      </c>
      <c r="Q4023" t="s">
        <v>8315</v>
      </c>
      <c r="R4023" t="s">
        <v>8316</v>
      </c>
      <c r="S4023" s="12">
        <f t="shared" si="315"/>
        <v>41878.911550925928</v>
      </c>
      <c r="T4023" s="12">
        <f t="shared" si="316"/>
        <v>41938.911550925928</v>
      </c>
      <c r="U4023">
        <f t="shared" ref="U4023:U4086" si="317"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4"/>
        <v>63.56</v>
      </c>
      <c r="Q4024" t="s">
        <v>8315</v>
      </c>
      <c r="R4024" t="s">
        <v>8316</v>
      </c>
      <c r="S4024" s="12">
        <f t="shared" si="315"/>
        <v>41990.584108796291</v>
      </c>
      <c r="T4024" s="12">
        <f t="shared" si="316"/>
        <v>42036.120833333334</v>
      </c>
      <c r="U4024">
        <f t="shared" si="317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4"/>
        <v>0</v>
      </c>
      <c r="Q4025" t="s">
        <v>8315</v>
      </c>
      <c r="R4025" t="s">
        <v>8316</v>
      </c>
      <c r="S4025" s="12">
        <f t="shared" si="315"/>
        <v>42408.999571759254</v>
      </c>
      <c r="T4025" s="12">
        <f t="shared" si="316"/>
        <v>42453.957905092597</v>
      </c>
      <c r="U4025">
        <f t="shared" si="317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4"/>
        <v>10</v>
      </c>
      <c r="Q4026" t="s">
        <v>8315</v>
      </c>
      <c r="R4026" t="s">
        <v>8316</v>
      </c>
      <c r="S4026" s="12">
        <f t="shared" si="315"/>
        <v>42217.670104166667</v>
      </c>
      <c r="T4026" s="12">
        <f t="shared" si="316"/>
        <v>42247.670104166667</v>
      </c>
      <c r="U4026">
        <f t="shared" si="317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4"/>
        <v>62.5</v>
      </c>
      <c r="Q4027" t="s">
        <v>8315</v>
      </c>
      <c r="R4027" t="s">
        <v>8316</v>
      </c>
      <c r="S4027" s="12">
        <f t="shared" si="315"/>
        <v>42151.237685185188</v>
      </c>
      <c r="T4027" s="12">
        <f t="shared" si="316"/>
        <v>42211.237685185188</v>
      </c>
      <c r="U4027">
        <f t="shared" si="317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4"/>
        <v>0</v>
      </c>
      <c r="Q4028" t="s">
        <v>8315</v>
      </c>
      <c r="R4028" t="s">
        <v>8316</v>
      </c>
      <c r="S4028" s="12">
        <f t="shared" si="315"/>
        <v>42282.655543981484</v>
      </c>
      <c r="T4028" s="12">
        <f t="shared" si="316"/>
        <v>42342.697210648148</v>
      </c>
      <c r="U4028">
        <f t="shared" si="317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4"/>
        <v>30.71</v>
      </c>
      <c r="Q4029" t="s">
        <v>8315</v>
      </c>
      <c r="R4029" t="s">
        <v>8316</v>
      </c>
      <c r="S4029" s="12">
        <f t="shared" si="315"/>
        <v>42768.97084490741</v>
      </c>
      <c r="T4029" s="12">
        <f t="shared" si="316"/>
        <v>42789.041666666672</v>
      </c>
      <c r="U4029">
        <f t="shared" si="317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4"/>
        <v>51</v>
      </c>
      <c r="Q4030" t="s">
        <v>8315</v>
      </c>
      <c r="R4030" t="s">
        <v>8316</v>
      </c>
      <c r="S4030" s="12">
        <f t="shared" si="315"/>
        <v>41765.938657407409</v>
      </c>
      <c r="T4030" s="12">
        <f t="shared" si="316"/>
        <v>41795.938657407409</v>
      </c>
      <c r="U4030">
        <f t="shared" si="317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4"/>
        <v>0</v>
      </c>
      <c r="Q4031" t="s">
        <v>8315</v>
      </c>
      <c r="R4031" t="s">
        <v>8316</v>
      </c>
      <c r="S4031" s="12">
        <f t="shared" si="315"/>
        <v>42322.025115740747</v>
      </c>
      <c r="T4031" s="12">
        <f t="shared" si="316"/>
        <v>42352.025115740747</v>
      </c>
      <c r="U4031">
        <f t="shared" si="317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4"/>
        <v>66.67</v>
      </c>
      <c r="Q4032" t="s">
        <v>8315</v>
      </c>
      <c r="R4032" t="s">
        <v>8316</v>
      </c>
      <c r="S4032" s="12">
        <f t="shared" si="315"/>
        <v>42374.655081018514</v>
      </c>
      <c r="T4032" s="12">
        <f t="shared" si="316"/>
        <v>42403.784027777772</v>
      </c>
      <c r="U4032">
        <f t="shared" si="317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4"/>
        <v>0</v>
      </c>
      <c r="Q4033" t="s">
        <v>8315</v>
      </c>
      <c r="R4033" t="s">
        <v>8316</v>
      </c>
      <c r="S4033" s="12">
        <f t="shared" si="315"/>
        <v>41941.585231481484</v>
      </c>
      <c r="T4033" s="12">
        <f t="shared" si="316"/>
        <v>41991.626898148148</v>
      </c>
      <c r="U4033">
        <f t="shared" si="317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3"/>
        <v>7</v>
      </c>
      <c r="P4034">
        <f t="shared" si="314"/>
        <v>59</v>
      </c>
      <c r="Q4034" t="s">
        <v>8315</v>
      </c>
      <c r="R4034" t="s">
        <v>8316</v>
      </c>
      <c r="S4034" s="12">
        <f t="shared" si="315"/>
        <v>42293.809212962966</v>
      </c>
      <c r="T4034" s="12">
        <f t="shared" si="316"/>
        <v>42353.85087962963</v>
      </c>
      <c r="U4034">
        <f t="shared" si="317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8">ROUND(E4035/D4035*100,0)</f>
        <v>26</v>
      </c>
      <c r="P4035">
        <f t="shared" ref="P4035:P4098" si="319">IFERROR(ROUND(E4035/L4035,2),0)</f>
        <v>65.34</v>
      </c>
      <c r="Q4035" t="s">
        <v>8315</v>
      </c>
      <c r="R4035" t="s">
        <v>8316</v>
      </c>
      <c r="S4035" s="12">
        <f t="shared" ref="S4035:S4098" si="320">(((J4035/60)/60)/24)+DATE(1970,1,1)</f>
        <v>42614.268796296295</v>
      </c>
      <c r="T4035" s="12">
        <f t="shared" ref="T4035:T4098" si="321">(((I4035/60)/60)/24)+DATE(1970,1,1)</f>
        <v>42645.375</v>
      </c>
      <c r="U4035">
        <f t="shared" si="317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9"/>
        <v>100</v>
      </c>
      <c r="Q4036" t="s">
        <v>8315</v>
      </c>
      <c r="R4036" t="s">
        <v>8316</v>
      </c>
      <c r="S4036" s="12">
        <f t="shared" si="320"/>
        <v>42067.947337962964</v>
      </c>
      <c r="T4036" s="12">
        <f t="shared" si="321"/>
        <v>42097.905671296292</v>
      </c>
      <c r="U4036">
        <f t="shared" si="31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9"/>
        <v>147.4</v>
      </c>
      <c r="Q4037" t="s">
        <v>8315</v>
      </c>
      <c r="R4037" t="s">
        <v>8316</v>
      </c>
      <c r="S4037" s="12">
        <f t="shared" si="320"/>
        <v>41903.882951388885</v>
      </c>
      <c r="T4037" s="12">
        <f t="shared" si="321"/>
        <v>41933.882951388885</v>
      </c>
      <c r="U4037">
        <f t="shared" si="31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9"/>
        <v>166.06</v>
      </c>
      <c r="Q4038" t="s">
        <v>8315</v>
      </c>
      <c r="R4038" t="s">
        <v>8316</v>
      </c>
      <c r="S4038" s="12">
        <f t="shared" si="320"/>
        <v>41804.937083333331</v>
      </c>
      <c r="T4038" s="12">
        <f t="shared" si="321"/>
        <v>41821.9375</v>
      </c>
      <c r="U4038">
        <f t="shared" si="31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9"/>
        <v>40</v>
      </c>
      <c r="Q4039" t="s">
        <v>8315</v>
      </c>
      <c r="R4039" t="s">
        <v>8316</v>
      </c>
      <c r="S4039" s="12">
        <f t="shared" si="320"/>
        <v>42497.070775462969</v>
      </c>
      <c r="T4039" s="12">
        <f t="shared" si="321"/>
        <v>42514.600694444445</v>
      </c>
      <c r="U4039">
        <f t="shared" si="31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9"/>
        <v>75.25</v>
      </c>
      <c r="Q4040" t="s">
        <v>8315</v>
      </c>
      <c r="R4040" t="s">
        <v>8316</v>
      </c>
      <c r="S4040" s="12">
        <f t="shared" si="320"/>
        <v>41869.798726851855</v>
      </c>
      <c r="T4040" s="12">
        <f t="shared" si="321"/>
        <v>41929.798726851855</v>
      </c>
      <c r="U4040">
        <f t="shared" si="31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9"/>
        <v>60</v>
      </c>
      <c r="Q4041" t="s">
        <v>8315</v>
      </c>
      <c r="R4041" t="s">
        <v>8316</v>
      </c>
      <c r="S4041" s="12">
        <f t="shared" si="320"/>
        <v>42305.670914351853</v>
      </c>
      <c r="T4041" s="12">
        <f t="shared" si="321"/>
        <v>42339.249305555553</v>
      </c>
      <c r="U4041">
        <f t="shared" si="31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9"/>
        <v>1250</v>
      </c>
      <c r="Q4042" t="s">
        <v>8315</v>
      </c>
      <c r="R4042" t="s">
        <v>8316</v>
      </c>
      <c r="S4042" s="12">
        <f t="shared" si="320"/>
        <v>42144.231527777782</v>
      </c>
      <c r="T4042" s="12">
        <f t="shared" si="321"/>
        <v>42203.125</v>
      </c>
      <c r="U4042">
        <f t="shared" si="31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9"/>
        <v>10.5</v>
      </c>
      <c r="Q4043" t="s">
        <v>8315</v>
      </c>
      <c r="R4043" t="s">
        <v>8316</v>
      </c>
      <c r="S4043" s="12">
        <f t="shared" si="320"/>
        <v>42559.474004629628</v>
      </c>
      <c r="T4043" s="12">
        <f t="shared" si="321"/>
        <v>42619.474004629628</v>
      </c>
      <c r="U4043">
        <f t="shared" si="31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9"/>
        <v>7</v>
      </c>
      <c r="Q4044" t="s">
        <v>8315</v>
      </c>
      <c r="R4044" t="s">
        <v>8316</v>
      </c>
      <c r="S4044" s="12">
        <f t="shared" si="320"/>
        <v>41995.084074074075</v>
      </c>
      <c r="T4044" s="12">
        <f t="shared" si="321"/>
        <v>42024.802777777775</v>
      </c>
      <c r="U4044">
        <f t="shared" si="31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19"/>
        <v>0</v>
      </c>
      <c r="Q4045" t="s">
        <v>8315</v>
      </c>
      <c r="R4045" t="s">
        <v>8316</v>
      </c>
      <c r="S4045" s="12">
        <f t="shared" si="320"/>
        <v>41948.957465277781</v>
      </c>
      <c r="T4045" s="12">
        <f t="shared" si="321"/>
        <v>41963.957465277781</v>
      </c>
      <c r="U4045">
        <f t="shared" si="31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9"/>
        <v>56.25</v>
      </c>
      <c r="Q4046" t="s">
        <v>8315</v>
      </c>
      <c r="R4046" t="s">
        <v>8316</v>
      </c>
      <c r="S4046" s="12">
        <f t="shared" si="320"/>
        <v>42074.219699074078</v>
      </c>
      <c r="T4046" s="12">
        <f t="shared" si="321"/>
        <v>42104.208333333328</v>
      </c>
      <c r="U4046">
        <f t="shared" si="31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9"/>
        <v>1</v>
      </c>
      <c r="Q4047" t="s">
        <v>8315</v>
      </c>
      <c r="R4047" t="s">
        <v>8316</v>
      </c>
      <c r="S4047" s="12">
        <f t="shared" si="320"/>
        <v>41842.201261574075</v>
      </c>
      <c r="T4047" s="12">
        <f t="shared" si="321"/>
        <v>41872.201261574075</v>
      </c>
      <c r="U4047">
        <f t="shared" si="31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9"/>
        <v>38.33</v>
      </c>
      <c r="Q4048" t="s">
        <v>8315</v>
      </c>
      <c r="R4048" t="s">
        <v>8316</v>
      </c>
      <c r="S4048" s="12">
        <f t="shared" si="320"/>
        <v>41904.650578703702</v>
      </c>
      <c r="T4048" s="12">
        <f t="shared" si="321"/>
        <v>41934.650578703702</v>
      </c>
      <c r="U4048">
        <f t="shared" si="31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9"/>
        <v>27.5</v>
      </c>
      <c r="Q4049" t="s">
        <v>8315</v>
      </c>
      <c r="R4049" t="s">
        <v>8316</v>
      </c>
      <c r="S4049" s="12">
        <f t="shared" si="320"/>
        <v>41991.022488425922</v>
      </c>
      <c r="T4049" s="12">
        <f t="shared" si="321"/>
        <v>42015.041666666672</v>
      </c>
      <c r="U4049">
        <f t="shared" si="31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9"/>
        <v>32.979999999999997</v>
      </c>
      <c r="Q4050" t="s">
        <v>8315</v>
      </c>
      <c r="R4050" t="s">
        <v>8316</v>
      </c>
      <c r="S4050" s="12">
        <f t="shared" si="320"/>
        <v>42436.509108796294</v>
      </c>
      <c r="T4050" s="12">
        <f t="shared" si="321"/>
        <v>42471.467442129629</v>
      </c>
      <c r="U4050">
        <f t="shared" si="31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9"/>
        <v>16</v>
      </c>
      <c r="Q4051" t="s">
        <v>8315</v>
      </c>
      <c r="R4051" t="s">
        <v>8316</v>
      </c>
      <c r="S4051" s="12">
        <f t="shared" si="320"/>
        <v>42169.958506944444</v>
      </c>
      <c r="T4051" s="12">
        <f t="shared" si="321"/>
        <v>42199.958506944444</v>
      </c>
      <c r="U4051">
        <f t="shared" si="31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9"/>
        <v>1</v>
      </c>
      <c r="Q4052" t="s">
        <v>8315</v>
      </c>
      <c r="R4052" t="s">
        <v>8316</v>
      </c>
      <c r="S4052" s="12">
        <f t="shared" si="320"/>
        <v>41905.636469907404</v>
      </c>
      <c r="T4052" s="12">
        <f t="shared" si="321"/>
        <v>41935.636469907404</v>
      </c>
      <c r="U4052">
        <f t="shared" si="31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19"/>
        <v>0</v>
      </c>
      <c r="Q4053" t="s">
        <v>8315</v>
      </c>
      <c r="R4053" t="s">
        <v>8316</v>
      </c>
      <c r="S4053" s="12">
        <f t="shared" si="320"/>
        <v>41761.810150462967</v>
      </c>
      <c r="T4053" s="12">
        <f t="shared" si="321"/>
        <v>41768.286805555559</v>
      </c>
      <c r="U4053">
        <f t="shared" si="31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9"/>
        <v>86.62</v>
      </c>
      <c r="Q4054" t="s">
        <v>8315</v>
      </c>
      <c r="R4054" t="s">
        <v>8316</v>
      </c>
      <c r="S4054" s="12">
        <f t="shared" si="320"/>
        <v>41865.878657407404</v>
      </c>
      <c r="T4054" s="12">
        <f t="shared" si="321"/>
        <v>41925.878657407404</v>
      </c>
      <c r="U4054">
        <f t="shared" si="31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9"/>
        <v>55</v>
      </c>
      <c r="Q4055" t="s">
        <v>8315</v>
      </c>
      <c r="R4055" t="s">
        <v>8316</v>
      </c>
      <c r="S4055" s="12">
        <f t="shared" si="320"/>
        <v>41928.690138888887</v>
      </c>
      <c r="T4055" s="12">
        <f t="shared" si="321"/>
        <v>41958.833333333328</v>
      </c>
      <c r="U4055">
        <f t="shared" si="31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19"/>
        <v>0</v>
      </c>
      <c r="Q4056" t="s">
        <v>8315</v>
      </c>
      <c r="R4056" t="s">
        <v>8316</v>
      </c>
      <c r="S4056" s="12">
        <f t="shared" si="320"/>
        <v>42613.841261574074</v>
      </c>
      <c r="T4056" s="12">
        <f t="shared" si="321"/>
        <v>42644.166666666672</v>
      </c>
      <c r="U4056">
        <f t="shared" si="31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9"/>
        <v>41.95</v>
      </c>
      <c r="Q4057" t="s">
        <v>8315</v>
      </c>
      <c r="R4057" t="s">
        <v>8316</v>
      </c>
      <c r="S4057" s="12">
        <f t="shared" si="320"/>
        <v>41779.648506944446</v>
      </c>
      <c r="T4057" s="12">
        <f t="shared" si="321"/>
        <v>41809.648506944446</v>
      </c>
      <c r="U4057">
        <f t="shared" si="31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9"/>
        <v>88.33</v>
      </c>
      <c r="Q4058" t="s">
        <v>8315</v>
      </c>
      <c r="R4058" t="s">
        <v>8316</v>
      </c>
      <c r="S4058" s="12">
        <f t="shared" si="320"/>
        <v>42534.933321759265</v>
      </c>
      <c r="T4058" s="12">
        <f t="shared" si="321"/>
        <v>42554.832638888889</v>
      </c>
      <c r="U4058">
        <f t="shared" si="31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9"/>
        <v>129.16999999999999</v>
      </c>
      <c r="Q4059" t="s">
        <v>8315</v>
      </c>
      <c r="R4059" t="s">
        <v>8316</v>
      </c>
      <c r="S4059" s="12">
        <f t="shared" si="320"/>
        <v>42310.968518518523</v>
      </c>
      <c r="T4059" s="12">
        <f t="shared" si="321"/>
        <v>42333.958333333328</v>
      </c>
      <c r="U4059">
        <f t="shared" si="31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9"/>
        <v>23.75</v>
      </c>
      <c r="Q4060" t="s">
        <v>8315</v>
      </c>
      <c r="R4060" t="s">
        <v>8316</v>
      </c>
      <c r="S4060" s="12">
        <f t="shared" si="320"/>
        <v>42446.060694444444</v>
      </c>
      <c r="T4060" s="12">
        <f t="shared" si="321"/>
        <v>42461.165972222225</v>
      </c>
      <c r="U4060">
        <f t="shared" si="31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9"/>
        <v>35.71</v>
      </c>
      <c r="Q4061" t="s">
        <v>8315</v>
      </c>
      <c r="R4061" t="s">
        <v>8316</v>
      </c>
      <c r="S4061" s="12">
        <f t="shared" si="320"/>
        <v>41866.640648148146</v>
      </c>
      <c r="T4061" s="12">
        <f t="shared" si="321"/>
        <v>41898.125</v>
      </c>
      <c r="U4061">
        <f t="shared" si="31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9"/>
        <v>57</v>
      </c>
      <c r="Q4062" t="s">
        <v>8315</v>
      </c>
      <c r="R4062" t="s">
        <v>8316</v>
      </c>
      <c r="S4062" s="12">
        <f t="shared" si="320"/>
        <v>41779.695092592592</v>
      </c>
      <c r="T4062" s="12">
        <f t="shared" si="321"/>
        <v>41813.666666666664</v>
      </c>
      <c r="U4062">
        <f t="shared" si="31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t="s">
        <v>8315</v>
      </c>
      <c r="R4063" t="s">
        <v>8316</v>
      </c>
      <c r="S4063" s="12">
        <f t="shared" si="320"/>
        <v>42421.141469907408</v>
      </c>
      <c r="T4063" s="12">
        <f t="shared" si="321"/>
        <v>42481.099803240737</v>
      </c>
      <c r="U4063">
        <f t="shared" si="31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9"/>
        <v>163.33000000000001</v>
      </c>
      <c r="Q4064" t="s">
        <v>8315</v>
      </c>
      <c r="R4064" t="s">
        <v>8316</v>
      </c>
      <c r="S4064" s="12">
        <f t="shared" si="320"/>
        <v>42523.739212962959</v>
      </c>
      <c r="T4064" s="12">
        <f t="shared" si="321"/>
        <v>42553.739212962959</v>
      </c>
      <c r="U4064">
        <f t="shared" si="31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9"/>
        <v>15</v>
      </c>
      <c r="Q4065" t="s">
        <v>8315</v>
      </c>
      <c r="R4065" t="s">
        <v>8316</v>
      </c>
      <c r="S4065" s="12">
        <f t="shared" si="320"/>
        <v>41787.681527777779</v>
      </c>
      <c r="T4065" s="12">
        <f t="shared" si="321"/>
        <v>41817.681527777779</v>
      </c>
      <c r="U4065">
        <f t="shared" si="31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19"/>
        <v>64.17</v>
      </c>
      <c r="Q4066" t="s">
        <v>8315</v>
      </c>
      <c r="R4066" t="s">
        <v>8316</v>
      </c>
      <c r="S4066" s="12">
        <f t="shared" si="320"/>
        <v>42093.588263888887</v>
      </c>
      <c r="T4066" s="12">
        <f t="shared" si="321"/>
        <v>42123.588263888887</v>
      </c>
      <c r="U4066">
        <f t="shared" si="31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19"/>
        <v>6.75</v>
      </c>
      <c r="Q4067" t="s">
        <v>8315</v>
      </c>
      <c r="R4067" t="s">
        <v>8316</v>
      </c>
      <c r="S4067" s="12">
        <f t="shared" si="320"/>
        <v>41833.951516203706</v>
      </c>
      <c r="T4067" s="12">
        <f t="shared" si="321"/>
        <v>41863.951516203706</v>
      </c>
      <c r="U4067">
        <f t="shared" si="31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19"/>
        <v>25</v>
      </c>
      <c r="Q4068" t="s">
        <v>8315</v>
      </c>
      <c r="R4068" t="s">
        <v>8316</v>
      </c>
      <c r="S4068" s="12">
        <f t="shared" si="320"/>
        <v>42479.039212962962</v>
      </c>
      <c r="T4068" s="12">
        <f t="shared" si="321"/>
        <v>42509.039212962962</v>
      </c>
      <c r="U4068">
        <f t="shared" si="31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19"/>
        <v>179.12</v>
      </c>
      <c r="Q4069" t="s">
        <v>8315</v>
      </c>
      <c r="R4069" t="s">
        <v>8316</v>
      </c>
      <c r="S4069" s="12">
        <f t="shared" si="320"/>
        <v>42235.117476851854</v>
      </c>
      <c r="T4069" s="12">
        <f t="shared" si="321"/>
        <v>42275.117476851854</v>
      </c>
      <c r="U4069">
        <f t="shared" si="31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19"/>
        <v>34.950000000000003</v>
      </c>
      <c r="Q4070" t="s">
        <v>8315</v>
      </c>
      <c r="R4070" t="s">
        <v>8316</v>
      </c>
      <c r="S4070" s="12">
        <f t="shared" si="320"/>
        <v>42718.963599537034</v>
      </c>
      <c r="T4070" s="12">
        <f t="shared" si="321"/>
        <v>42748.961805555555</v>
      </c>
      <c r="U4070">
        <f t="shared" si="31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19"/>
        <v>33.08</v>
      </c>
      <c r="Q4071" t="s">
        <v>8315</v>
      </c>
      <c r="R4071" t="s">
        <v>8316</v>
      </c>
      <c r="S4071" s="12">
        <f t="shared" si="320"/>
        <v>42022.661527777775</v>
      </c>
      <c r="T4071" s="12">
        <f t="shared" si="321"/>
        <v>42063.5</v>
      </c>
      <c r="U4071">
        <f t="shared" si="31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19"/>
        <v>27.5</v>
      </c>
      <c r="Q4072" t="s">
        <v>8315</v>
      </c>
      <c r="R4072" t="s">
        <v>8316</v>
      </c>
      <c r="S4072" s="12">
        <f t="shared" si="320"/>
        <v>42031.666898148149</v>
      </c>
      <c r="T4072" s="12">
        <f t="shared" si="321"/>
        <v>42064.125</v>
      </c>
      <c r="U4072">
        <f t="shared" si="31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19"/>
        <v>0</v>
      </c>
      <c r="Q4073" t="s">
        <v>8315</v>
      </c>
      <c r="R4073" t="s">
        <v>8316</v>
      </c>
      <c r="S4073" s="12">
        <f t="shared" si="320"/>
        <v>42700.804756944446</v>
      </c>
      <c r="T4073" s="12">
        <f t="shared" si="321"/>
        <v>42730.804756944446</v>
      </c>
      <c r="U4073">
        <f t="shared" si="31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19"/>
        <v>2</v>
      </c>
      <c r="Q4074" t="s">
        <v>8315</v>
      </c>
      <c r="R4074" t="s">
        <v>8316</v>
      </c>
      <c r="S4074" s="12">
        <f t="shared" si="320"/>
        <v>41812.77443287037</v>
      </c>
      <c r="T4074" s="12">
        <f t="shared" si="321"/>
        <v>41872.77443287037</v>
      </c>
      <c r="U4074">
        <f t="shared" si="31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19"/>
        <v>18.5</v>
      </c>
      <c r="Q4075" t="s">
        <v>8315</v>
      </c>
      <c r="R4075" t="s">
        <v>8316</v>
      </c>
      <c r="S4075" s="12">
        <f t="shared" si="320"/>
        <v>42078.34520833334</v>
      </c>
      <c r="T4075" s="12">
        <f t="shared" si="321"/>
        <v>42133.166666666672</v>
      </c>
      <c r="U4075">
        <f t="shared" si="31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19"/>
        <v>35</v>
      </c>
      <c r="Q4076" t="s">
        <v>8315</v>
      </c>
      <c r="R4076" t="s">
        <v>8316</v>
      </c>
      <c r="S4076" s="12">
        <f t="shared" si="320"/>
        <v>42283.552951388891</v>
      </c>
      <c r="T4076" s="12">
        <f t="shared" si="321"/>
        <v>42313.594618055555</v>
      </c>
      <c r="U4076">
        <f t="shared" si="31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19"/>
        <v>44.31</v>
      </c>
      <c r="Q4077" t="s">
        <v>8315</v>
      </c>
      <c r="R4077" t="s">
        <v>8316</v>
      </c>
      <c r="S4077" s="12">
        <f t="shared" si="320"/>
        <v>41779.045937499999</v>
      </c>
      <c r="T4077" s="12">
        <f t="shared" si="321"/>
        <v>41820.727777777778</v>
      </c>
      <c r="U4077">
        <f t="shared" si="31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19"/>
        <v>0</v>
      </c>
      <c r="Q4078" t="s">
        <v>8315</v>
      </c>
      <c r="R4078" t="s">
        <v>8316</v>
      </c>
      <c r="S4078" s="12">
        <f t="shared" si="320"/>
        <v>41905.795706018522</v>
      </c>
      <c r="T4078" s="12">
        <f t="shared" si="321"/>
        <v>41933.82708333333</v>
      </c>
      <c r="U4078">
        <f t="shared" si="31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19"/>
        <v>222.5</v>
      </c>
      <c r="Q4079" t="s">
        <v>8315</v>
      </c>
      <c r="R4079" t="s">
        <v>8316</v>
      </c>
      <c r="S4079" s="12">
        <f t="shared" si="320"/>
        <v>42695.7105787037</v>
      </c>
      <c r="T4079" s="12">
        <f t="shared" si="321"/>
        <v>42725.7105787037</v>
      </c>
      <c r="U4079">
        <f t="shared" si="31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19"/>
        <v>0</v>
      </c>
      <c r="Q4080" t="s">
        <v>8315</v>
      </c>
      <c r="R4080" t="s">
        <v>8316</v>
      </c>
      <c r="S4080" s="12">
        <f t="shared" si="320"/>
        <v>42732.787523148145</v>
      </c>
      <c r="T4080" s="12">
        <f t="shared" si="321"/>
        <v>42762.787523148145</v>
      </c>
      <c r="U4080">
        <f t="shared" si="31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9"/>
        <v>5</v>
      </c>
      <c r="Q4081" t="s">
        <v>8315</v>
      </c>
      <c r="R4081" t="s">
        <v>8316</v>
      </c>
      <c r="S4081" s="12">
        <f t="shared" si="320"/>
        <v>42510.938900462963</v>
      </c>
      <c r="T4081" s="12">
        <f t="shared" si="321"/>
        <v>42540.938900462963</v>
      </c>
      <c r="U4081">
        <f t="shared" si="31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t="s">
        <v>8315</v>
      </c>
      <c r="R4082" t="s">
        <v>8316</v>
      </c>
      <c r="S4082" s="12">
        <f t="shared" si="320"/>
        <v>42511.698101851856</v>
      </c>
      <c r="T4082" s="12">
        <f t="shared" si="321"/>
        <v>42535.787500000006</v>
      </c>
      <c r="U4082">
        <f t="shared" si="31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19"/>
        <v>29.17</v>
      </c>
      <c r="Q4083" t="s">
        <v>8315</v>
      </c>
      <c r="R4083" t="s">
        <v>8316</v>
      </c>
      <c r="S4083" s="12">
        <f t="shared" si="320"/>
        <v>42041.581307870365</v>
      </c>
      <c r="T4083" s="12">
        <f t="shared" si="321"/>
        <v>42071.539641203708</v>
      </c>
      <c r="U4083">
        <f t="shared" si="31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19"/>
        <v>1.5</v>
      </c>
      <c r="Q4084" t="s">
        <v>8315</v>
      </c>
      <c r="R4084" t="s">
        <v>8316</v>
      </c>
      <c r="S4084" s="12">
        <f t="shared" si="320"/>
        <v>42307.189270833333</v>
      </c>
      <c r="T4084" s="12">
        <f t="shared" si="321"/>
        <v>42322.958333333328</v>
      </c>
      <c r="U4084">
        <f t="shared" si="31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19"/>
        <v>126.5</v>
      </c>
      <c r="Q4085" t="s">
        <v>8315</v>
      </c>
      <c r="R4085" t="s">
        <v>8316</v>
      </c>
      <c r="S4085" s="12">
        <f t="shared" si="320"/>
        <v>42353.761759259258</v>
      </c>
      <c r="T4085" s="12">
        <f t="shared" si="321"/>
        <v>42383.761759259258</v>
      </c>
      <c r="U4085">
        <f t="shared" si="31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19"/>
        <v>10</v>
      </c>
      <c r="Q4086" t="s">
        <v>8315</v>
      </c>
      <c r="R4086" t="s">
        <v>8316</v>
      </c>
      <c r="S4086" s="12">
        <f t="shared" si="320"/>
        <v>42622.436412037037</v>
      </c>
      <c r="T4086" s="12">
        <f t="shared" si="321"/>
        <v>42652.436412037037</v>
      </c>
      <c r="U4086">
        <f t="shared" si="31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19"/>
        <v>10</v>
      </c>
      <c r="Q4087" t="s">
        <v>8315</v>
      </c>
      <c r="R4087" t="s">
        <v>8316</v>
      </c>
      <c r="S4087" s="12">
        <f t="shared" si="320"/>
        <v>42058.603877314818</v>
      </c>
      <c r="T4087" s="12">
        <f t="shared" si="321"/>
        <v>42087.165972222225</v>
      </c>
      <c r="U4087">
        <f t="shared" ref="U4087:U4150" si="322"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19"/>
        <v>9.4</v>
      </c>
      <c r="Q4088" t="s">
        <v>8315</v>
      </c>
      <c r="R4088" t="s">
        <v>8316</v>
      </c>
      <c r="S4088" s="12">
        <f t="shared" si="320"/>
        <v>42304.940960648149</v>
      </c>
      <c r="T4088" s="12">
        <f t="shared" si="321"/>
        <v>42329.166666666672</v>
      </c>
      <c r="U4088">
        <f t="shared" si="322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19"/>
        <v>0</v>
      </c>
      <c r="Q4089" t="s">
        <v>8315</v>
      </c>
      <c r="R4089" t="s">
        <v>8316</v>
      </c>
      <c r="S4089" s="12">
        <f t="shared" si="320"/>
        <v>42538.742893518516</v>
      </c>
      <c r="T4089" s="12">
        <f t="shared" si="321"/>
        <v>42568.742893518516</v>
      </c>
      <c r="U4089">
        <f t="shared" si="322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19"/>
        <v>72</v>
      </c>
      <c r="Q4090" t="s">
        <v>8315</v>
      </c>
      <c r="R4090" t="s">
        <v>8316</v>
      </c>
      <c r="S4090" s="12">
        <f t="shared" si="320"/>
        <v>41990.612546296295</v>
      </c>
      <c r="T4090" s="12">
        <f t="shared" si="321"/>
        <v>42020.434722222228</v>
      </c>
      <c r="U4090">
        <f t="shared" si="322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19"/>
        <v>30</v>
      </c>
      <c r="Q4091" t="s">
        <v>8315</v>
      </c>
      <c r="R4091" t="s">
        <v>8316</v>
      </c>
      <c r="S4091" s="12">
        <f t="shared" si="320"/>
        <v>42122.732499999998</v>
      </c>
      <c r="T4091" s="12">
        <f t="shared" si="321"/>
        <v>42155.732638888891</v>
      </c>
      <c r="U4091">
        <f t="shared" si="322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19"/>
        <v>10.67</v>
      </c>
      <c r="Q4092" t="s">
        <v>8315</v>
      </c>
      <c r="R4092" t="s">
        <v>8316</v>
      </c>
      <c r="S4092" s="12">
        <f t="shared" si="320"/>
        <v>42209.67288194444</v>
      </c>
      <c r="T4092" s="12">
        <f t="shared" si="321"/>
        <v>42223.625</v>
      </c>
      <c r="U4092">
        <f t="shared" si="322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19"/>
        <v>25.5</v>
      </c>
      <c r="Q4093" t="s">
        <v>8315</v>
      </c>
      <c r="R4093" t="s">
        <v>8316</v>
      </c>
      <c r="S4093" s="12">
        <f t="shared" si="320"/>
        <v>41990.506377314814</v>
      </c>
      <c r="T4093" s="12">
        <f t="shared" si="321"/>
        <v>42020.506377314814</v>
      </c>
      <c r="U4093">
        <f t="shared" si="322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19"/>
        <v>20</v>
      </c>
      <c r="Q4094" t="s">
        <v>8315</v>
      </c>
      <c r="R4094" t="s">
        <v>8316</v>
      </c>
      <c r="S4094" s="12">
        <f t="shared" si="320"/>
        <v>42039.194988425923</v>
      </c>
      <c r="T4094" s="12">
        <f t="shared" si="321"/>
        <v>42099.153321759266</v>
      </c>
      <c r="U4094">
        <f t="shared" si="322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19"/>
        <v>15</v>
      </c>
      <c r="Q4095" t="s">
        <v>8315</v>
      </c>
      <c r="R4095" t="s">
        <v>8316</v>
      </c>
      <c r="S4095" s="12">
        <f t="shared" si="320"/>
        <v>42178.815891203703</v>
      </c>
      <c r="T4095" s="12">
        <f t="shared" si="321"/>
        <v>42238.815891203703</v>
      </c>
      <c r="U4095">
        <f t="shared" si="322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19"/>
        <v>91.25</v>
      </c>
      <c r="Q4096" t="s">
        <v>8315</v>
      </c>
      <c r="R4096" t="s">
        <v>8316</v>
      </c>
      <c r="S4096" s="12">
        <f t="shared" si="320"/>
        <v>41890.086805555555</v>
      </c>
      <c r="T4096" s="12">
        <f t="shared" si="321"/>
        <v>41934.207638888889</v>
      </c>
      <c r="U4096">
        <f t="shared" si="322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19"/>
        <v>800</v>
      </c>
      <c r="Q4097" t="s">
        <v>8315</v>
      </c>
      <c r="R4097" t="s">
        <v>8316</v>
      </c>
      <c r="S4097" s="12">
        <f t="shared" si="320"/>
        <v>42693.031828703708</v>
      </c>
      <c r="T4097" s="12">
        <f t="shared" si="321"/>
        <v>42723.031828703708</v>
      </c>
      <c r="U4097">
        <f t="shared" si="322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8"/>
        <v>11</v>
      </c>
      <c r="P4098">
        <f t="shared" si="319"/>
        <v>80</v>
      </c>
      <c r="Q4098" t="s">
        <v>8315</v>
      </c>
      <c r="R4098" t="s">
        <v>8316</v>
      </c>
      <c r="S4098" s="12">
        <f t="shared" si="320"/>
        <v>42750.530312499999</v>
      </c>
      <c r="T4098" s="12">
        <f t="shared" si="321"/>
        <v>42794.368749999994</v>
      </c>
      <c r="U4098">
        <f t="shared" si="322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3">ROUND(E4099/D4099*100,0)</f>
        <v>0</v>
      </c>
      <c r="P4099">
        <f t="shared" ref="P4099:P4115" si="324">IFERROR(ROUND(E4099/L4099,2),0)</f>
        <v>0</v>
      </c>
      <c r="Q4099" t="s">
        <v>8315</v>
      </c>
      <c r="R4099" t="s">
        <v>8316</v>
      </c>
      <c r="S4099" s="12">
        <f t="shared" ref="S4099:S4115" si="325">(((J4099/60)/60)/24)+DATE(1970,1,1)</f>
        <v>42344.824502314819</v>
      </c>
      <c r="T4099" s="12">
        <f t="shared" ref="T4099:T4115" si="326">(((I4099/60)/60)/24)+DATE(1970,1,1)</f>
        <v>42400.996527777781</v>
      </c>
      <c r="U4099">
        <f t="shared" si="322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4"/>
        <v>0</v>
      </c>
      <c r="Q4100" t="s">
        <v>8315</v>
      </c>
      <c r="R4100" t="s">
        <v>8316</v>
      </c>
      <c r="S4100" s="12">
        <f t="shared" si="325"/>
        <v>42495.722187499996</v>
      </c>
      <c r="T4100" s="12">
        <f t="shared" si="326"/>
        <v>42525.722187499996</v>
      </c>
      <c r="U4100">
        <f t="shared" si="322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4"/>
        <v>50</v>
      </c>
      <c r="Q4101" t="s">
        <v>8315</v>
      </c>
      <c r="R4101" t="s">
        <v>8316</v>
      </c>
      <c r="S4101" s="12">
        <f t="shared" si="325"/>
        <v>42570.850381944445</v>
      </c>
      <c r="T4101" s="12">
        <f t="shared" si="326"/>
        <v>42615.850381944445</v>
      </c>
      <c r="U4101">
        <f t="shared" si="322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t="s">
        <v>8315</v>
      </c>
      <c r="R4102" t="s">
        <v>8316</v>
      </c>
      <c r="S4102" s="12">
        <f t="shared" si="325"/>
        <v>41927.124884259261</v>
      </c>
      <c r="T4102" s="12">
        <f t="shared" si="326"/>
        <v>41937.124884259261</v>
      </c>
      <c r="U4102">
        <f t="shared" si="322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4"/>
        <v>0</v>
      </c>
      <c r="Q4103" t="s">
        <v>8315</v>
      </c>
      <c r="R4103" t="s">
        <v>8316</v>
      </c>
      <c r="S4103" s="12">
        <f t="shared" si="325"/>
        <v>42730.903726851851</v>
      </c>
      <c r="T4103" s="12">
        <f t="shared" si="326"/>
        <v>42760.903726851851</v>
      </c>
      <c r="U4103">
        <f t="shared" si="322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4"/>
        <v>22.83</v>
      </c>
      <c r="Q4104" t="s">
        <v>8315</v>
      </c>
      <c r="R4104" t="s">
        <v>8316</v>
      </c>
      <c r="S4104" s="12">
        <f t="shared" si="325"/>
        <v>42475.848067129627</v>
      </c>
      <c r="T4104" s="12">
        <f t="shared" si="326"/>
        <v>42505.848067129627</v>
      </c>
      <c r="U4104">
        <f t="shared" si="322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4"/>
        <v>16.670000000000002</v>
      </c>
      <c r="Q4105" t="s">
        <v>8315</v>
      </c>
      <c r="R4105" t="s">
        <v>8316</v>
      </c>
      <c r="S4105" s="12">
        <f t="shared" si="325"/>
        <v>42188.83293981482</v>
      </c>
      <c r="T4105" s="12">
        <f t="shared" si="326"/>
        <v>42242.772222222222</v>
      </c>
      <c r="U4105">
        <f t="shared" si="322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si="324"/>
        <v>45.79</v>
      </c>
      <c r="Q4106" t="s">
        <v>8315</v>
      </c>
      <c r="R4106" t="s">
        <v>8316</v>
      </c>
      <c r="S4106" s="12">
        <f t="shared" si="325"/>
        <v>42640.278171296297</v>
      </c>
      <c r="T4106" s="12">
        <f t="shared" si="326"/>
        <v>42670.278171296297</v>
      </c>
      <c r="U4106">
        <f t="shared" si="322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4"/>
        <v>383.33</v>
      </c>
      <c r="Q4107" t="s">
        <v>8315</v>
      </c>
      <c r="R4107" t="s">
        <v>8316</v>
      </c>
      <c r="S4107" s="12">
        <f t="shared" si="325"/>
        <v>42697.010520833333</v>
      </c>
      <c r="T4107" s="12">
        <f t="shared" si="326"/>
        <v>42730.010520833333</v>
      </c>
      <c r="U4107">
        <f t="shared" si="322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4"/>
        <v>106.97</v>
      </c>
      <c r="Q4108" t="s">
        <v>8315</v>
      </c>
      <c r="R4108" t="s">
        <v>8316</v>
      </c>
      <c r="S4108" s="12">
        <f t="shared" si="325"/>
        <v>42053.049375000002</v>
      </c>
      <c r="T4108" s="12">
        <f t="shared" si="326"/>
        <v>42096.041666666672</v>
      </c>
      <c r="U4108">
        <f t="shared" si="322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4"/>
        <v>10.25</v>
      </c>
      <c r="Q4109" t="s">
        <v>8315</v>
      </c>
      <c r="R4109" t="s">
        <v>8316</v>
      </c>
      <c r="S4109" s="12">
        <f t="shared" si="325"/>
        <v>41883.916678240741</v>
      </c>
      <c r="T4109" s="12">
        <f t="shared" si="326"/>
        <v>41906.916678240741</v>
      </c>
      <c r="U4109">
        <f t="shared" si="322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4"/>
        <v>59</v>
      </c>
      <c r="Q4110" t="s">
        <v>8315</v>
      </c>
      <c r="R4110" t="s">
        <v>8316</v>
      </c>
      <c r="S4110" s="12">
        <f t="shared" si="325"/>
        <v>42767.031678240746</v>
      </c>
      <c r="T4110" s="12">
        <f t="shared" si="326"/>
        <v>42797.208333333328</v>
      </c>
      <c r="U4110">
        <f t="shared" si="322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t="s">
        <v>8315</v>
      </c>
      <c r="R4111" t="s">
        <v>8316</v>
      </c>
      <c r="S4111" s="12">
        <f t="shared" si="325"/>
        <v>42307.539398148147</v>
      </c>
      <c r="T4111" s="12">
        <f t="shared" si="326"/>
        <v>42337.581064814818</v>
      </c>
      <c r="U4111">
        <f t="shared" si="322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4"/>
        <v>14.33</v>
      </c>
      <c r="Q4112" t="s">
        <v>8315</v>
      </c>
      <c r="R4112" t="s">
        <v>8316</v>
      </c>
      <c r="S4112" s="12">
        <f t="shared" si="325"/>
        <v>42512.626747685179</v>
      </c>
      <c r="T4112" s="12">
        <f t="shared" si="326"/>
        <v>42572.626747685179</v>
      </c>
      <c r="U4112">
        <f t="shared" si="322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4"/>
        <v>15.67</v>
      </c>
      <c r="Q4113" t="s">
        <v>8315</v>
      </c>
      <c r="R4113" t="s">
        <v>8316</v>
      </c>
      <c r="S4113" s="12">
        <f t="shared" si="325"/>
        <v>42029.135879629626</v>
      </c>
      <c r="T4113" s="12">
        <f t="shared" si="326"/>
        <v>42059.135879629626</v>
      </c>
      <c r="U4113">
        <f t="shared" si="322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4"/>
        <v>1</v>
      </c>
      <c r="Q4114" t="s">
        <v>8315</v>
      </c>
      <c r="R4114" t="s">
        <v>8316</v>
      </c>
      <c r="S4114" s="12">
        <f t="shared" si="325"/>
        <v>42400.946597222224</v>
      </c>
      <c r="T4114" s="12">
        <f t="shared" si="326"/>
        <v>42428</v>
      </c>
      <c r="U4114">
        <f t="shared" si="322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4"/>
        <v>1</v>
      </c>
      <c r="Q4115" t="s">
        <v>8315</v>
      </c>
      <c r="R4115" t="s">
        <v>8316</v>
      </c>
      <c r="S4115" s="12">
        <f t="shared" si="325"/>
        <v>42358.573182870372</v>
      </c>
      <c r="T4115" s="12">
        <f t="shared" si="326"/>
        <v>42377.273611111115</v>
      </c>
      <c r="U4115">
        <f t="shared" si="322"/>
        <v>2015</v>
      </c>
    </row>
  </sheetData>
  <autoFilter ref="A1:T4115" xr:uid="{6E36E422-8CA1-E94A-99B5-BC3E03C51B02}"/>
  <conditionalFormatting sqref="F1:F1048576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Sucessful">
      <formula>NOT(ISERROR(SEARCH("Sucessful",F1)))</formula>
    </cfRule>
    <cfRule type="containsText" dxfId="0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632C2-57B7-D54A-A5BF-B03BA0C1385D}">
  <dimension ref="A1:J29"/>
  <sheetViews>
    <sheetView topLeftCell="A5" workbookViewId="0">
      <selection activeCell="E34" sqref="E34"/>
    </sheetView>
  </sheetViews>
  <sheetFormatPr baseColWidth="10" defaultRowHeight="15" x14ac:dyDescent="0.2"/>
  <cols>
    <col min="1" max="1" width="16.83203125" bestFit="1" customWidth="1"/>
    <col min="2" max="2" width="17.6640625" bestFit="1" customWidth="1"/>
    <col min="3" max="3" width="14" bestFit="1" customWidth="1"/>
    <col min="4" max="4" width="16.8320312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10" x14ac:dyDescent="0.2">
      <c r="A1" t="s">
        <v>8396</v>
      </c>
      <c r="B1" t="s">
        <v>8402</v>
      </c>
      <c r="C1" t="s">
        <v>8397</v>
      </c>
      <c r="D1" t="s">
        <v>8398</v>
      </c>
      <c r="E1" t="s">
        <v>8399</v>
      </c>
      <c r="F1" t="s">
        <v>8403</v>
      </c>
      <c r="G1" t="s">
        <v>8400</v>
      </c>
      <c r="H1" t="s">
        <v>8401</v>
      </c>
    </row>
    <row r="2" spans="1:10" x14ac:dyDescent="0.2">
      <c r="A2" t="s">
        <v>8404</v>
      </c>
      <c r="B2">
        <f>COUNTIFS('Kickstarter Sub plays'!$F:$F,"successful",'Kickstarter Sub plays'!$D:$D,"&lt; 1000")</f>
        <v>141</v>
      </c>
      <c r="C2">
        <f>COUNTIFS('Kickstarter Sub plays'!F:F,"failed",'Kickstarter Sub plays'!D:D,"&lt; =1000")</f>
        <v>0</v>
      </c>
      <c r="D2">
        <f>COUNTIFS('Kickstarter Sub plays'!F:F,"canceled",'Kickstarter Sub plays'!D:D,"&lt; =1000")</f>
        <v>0</v>
      </c>
      <c r="E2">
        <f>SUM(B2:D2)</f>
        <v>141</v>
      </c>
      <c r="F2" s="17">
        <f>IFERROR((B2/E2),0)</f>
        <v>1</v>
      </c>
      <c r="G2" s="17">
        <f>IFERROR((C2/E2),0)</f>
        <v>0</v>
      </c>
      <c r="H2" s="17">
        <f>IFERROR((D2/E2),0)</f>
        <v>0</v>
      </c>
      <c r="J2" t="s">
        <v>8416</v>
      </c>
    </row>
    <row r="3" spans="1:10" x14ac:dyDescent="0.2">
      <c r="A3" t="s">
        <v>8405</v>
      </c>
      <c r="B3">
        <f>COUNTIFS('Kickstarter Sub plays'!$F:$F,"successful",'Kickstarter Sub plays'!$D:$D,"&gt;=1000",'Kickstarter Sub plays'!$D:$D,"&lt;=4999")</f>
        <v>388</v>
      </c>
      <c r="C3">
        <f>COUNTIFS('Kickstarter Sub plays'!$F:$F,"failed",'Kickstarter Sub plays'!$D:$D,"&gt;=1000",'Kickstarter Sub plays'!$D:$D,"&lt;=4999")</f>
        <v>146</v>
      </c>
      <c r="D3">
        <f>COUNTIFS('Kickstarter Sub plays'!$F:$F,"canceled",'Kickstarter Sub plays'!$D:$D,"&gt;=1000",'Kickstarter Sub plays'!$D:$D,"&lt;=4999")</f>
        <v>0</v>
      </c>
      <c r="E3">
        <f t="shared" ref="E3:E13" si="0">SUM(B3:D3)</f>
        <v>534</v>
      </c>
      <c r="F3" s="17">
        <f t="shared" ref="F3:F13" si="1">IFERROR((B3/E3),0)</f>
        <v>0.72659176029962547</v>
      </c>
      <c r="G3" s="17">
        <f t="shared" ref="G3:G13" si="2">IFERROR((C3/E3),0)</f>
        <v>0.27340823970037453</v>
      </c>
      <c r="H3" s="17">
        <f t="shared" ref="H3:H13" si="3">IFERROR((D3/E3),0)</f>
        <v>0</v>
      </c>
      <c r="J3" t="s">
        <v>8417</v>
      </c>
    </row>
    <row r="4" spans="1:10" x14ac:dyDescent="0.2">
      <c r="A4" t="s">
        <v>8406</v>
      </c>
      <c r="B4">
        <f>COUNTIFS('Kickstarter Sub plays'!F:F,"successful",'Kickstarter Sub plays'!D:D,"&gt;=5000",'Kickstarter Sub plays'!D:D,"&lt;=9999")</f>
        <v>93</v>
      </c>
      <c r="C4">
        <f>COUNTIFS('Kickstarter Sub plays'!F:F,"failed",'Kickstarter Sub plays'!D:D,"&gt;=5000",'Kickstarter Sub plays'!D:D,"&lt;=9999")</f>
        <v>76</v>
      </c>
      <c r="D4">
        <f>COUNTIFS('Kickstarter Sub plays'!F:F,"canceled",'Kickstarter Sub plays'!D:D,"&gt;=5000",'Kickstarter Sub plays'!D:D,"&lt;=9999")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10" x14ac:dyDescent="0.2">
      <c r="A5" t="s">
        <v>8407</v>
      </c>
      <c r="B5">
        <f>COUNTIFS('Kickstarter Sub plays'!F:F,"successful",'Kickstarter Sub plays'!D:D,"&gt;=10000",'Kickstarter Sub plays'!D:D,"&lt;=14999")</f>
        <v>39</v>
      </c>
      <c r="C5">
        <f>COUNTIFS('Kickstarter Sub plays'!F:F,"failed",'Kickstarter Sub plays'!D:D,"&gt;=10000",'Kickstarter Sub plays'!D:D,"&lt;=14999")</f>
        <v>33</v>
      </c>
      <c r="D5">
        <f>COUNTIFS('Kickstarter Sub plays'!F:F,"canceled",'Kickstarter Sub plays'!D:D,"&gt;=10000",'Kickstarter Sub plays'!D:D,"&lt;=14999")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10" x14ac:dyDescent="0.2">
      <c r="A6" t="s">
        <v>8408</v>
      </c>
      <c r="B6">
        <f>COUNTIFS('Kickstarter Sub plays'!F:F,"successful",'Kickstarter Sub plays'!D:D,"&gt;=15000",'Kickstarter Sub plays'!D:D,"&lt;=19999")</f>
        <v>12</v>
      </c>
      <c r="C6">
        <f>COUNTIFS('Kickstarter Sub plays'!F:F,"failed",'Kickstarter Sub plays'!D:D,"&gt;=15000",'Kickstarter Sub plays'!D:D,"&lt;=19999")</f>
        <v>12</v>
      </c>
      <c r="D6">
        <f>COUNTIFS('Kickstarter Sub plays'!F:F,"canceled",'Kickstarter Sub plays'!D:D,"&gt;=15000",'Kickstarter Sub plays'!D:D,"&lt;=19999")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10" x14ac:dyDescent="0.2">
      <c r="A7" t="s">
        <v>8409</v>
      </c>
      <c r="B7">
        <f>COUNTIFS('Kickstarter Sub plays'!F:F,"successful",'Kickstarter Sub plays'!D:D,"&gt;=20000",'Kickstarter Sub plays'!D:D,"&lt;=24999")</f>
        <v>9</v>
      </c>
      <c r="C7">
        <f>COUNTIFS('Kickstarter Sub plays'!F:F,"failed",'Kickstarter Sub plays'!D:D,"&gt;=20000",'Kickstarter Sub plays'!D:D,"&lt;=24999")</f>
        <v>11</v>
      </c>
      <c r="D7">
        <f>COUNTIFS('Kickstarter Sub plays'!F:F,"canceled",'Kickstarter Sub plays'!D:D,"&gt;=20000",'Kickstarter Sub plays'!D:D,"&lt;=24999")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10" x14ac:dyDescent="0.2">
      <c r="A8" t="s">
        <v>8410</v>
      </c>
      <c r="B8">
        <f>COUNTIFS('Kickstarter Sub plays'!F:F,"successful",'Kickstarter Sub plays'!D:D,"&gt;=25000",'Kickstarter Sub plays'!D:D,"&lt;=29999")</f>
        <v>1</v>
      </c>
      <c r="C8">
        <f>COUNTIFS('Kickstarter Sub plays'!F:F,"failed",'Kickstarter Sub plays'!D:D,"&gt;=25000",'Kickstarter Sub plays'!D:D,"&lt;=29999")</f>
        <v>4</v>
      </c>
      <c r="D8">
        <f>COUNTIFS('Kickstarter Sub plays'!F:F,"canceled",'Kickstarter Sub plays'!D:D,"&gt;=25000",'Kickstarter Sub plays'!D:D,"&lt;=29999")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10" x14ac:dyDescent="0.2">
      <c r="A9" t="s">
        <v>8411</v>
      </c>
      <c r="B9">
        <f>COUNTIFS('Kickstarter Sub plays'!F:F,"successful",'Kickstarter Sub plays'!D:D,"&gt;=30000",'Kickstarter Sub plays'!D:D,"&lt;=434999")</f>
        <v>11</v>
      </c>
      <c r="C9">
        <f>COUNTIFS('Kickstarter Sub plays'!F:F,"failed",'Kickstarter Sub plays'!D:D,"&gt;=30000",'Kickstarter Sub plays'!D:D,"&lt;=434999")</f>
        <v>26</v>
      </c>
      <c r="D9">
        <f>COUNTIFS('Kickstarter Sub plays'!F:F,"canceled",'Kickstarter Sub plays'!D:D,"&gt;=30000",'Kickstarter Sub plays'!D:D,"&lt;=434999")</f>
        <v>0</v>
      </c>
      <c r="E9">
        <f t="shared" si="0"/>
        <v>37</v>
      </c>
      <c r="F9" s="17">
        <f t="shared" si="1"/>
        <v>0.29729729729729731</v>
      </c>
      <c r="G9" s="17">
        <f t="shared" si="2"/>
        <v>0.70270270270270274</v>
      </c>
      <c r="H9" s="17">
        <f t="shared" si="3"/>
        <v>0</v>
      </c>
    </row>
    <row r="10" spans="1:10" x14ac:dyDescent="0.2">
      <c r="A10" t="s">
        <v>8412</v>
      </c>
      <c r="B10">
        <f>COUNTIFS('Kickstarter Sub plays'!F:F,"successful",'Kickstarter Sub plays'!D:D,"&gt;=35000",'Kickstarter Sub plays'!D:D,"&lt;=39999")</f>
        <v>4</v>
      </c>
      <c r="C10">
        <f>COUNTIFS('Kickstarter Sub plays'!F:F,"failed",'Kickstarter Sub plays'!D:D,"&gt;=35000",'Kickstarter Sub plays'!D:D,"&lt;=39999")</f>
        <v>2</v>
      </c>
      <c r="D10">
        <f>COUNTIFS('Kickstarter Sub plays'!F:F,"canceled",'Kickstarter Sub plays'!D:D,"&gt;=35000",'Kickstarter Sub plays'!D:D,"&lt;=39999")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10" x14ac:dyDescent="0.2">
      <c r="A11" t="s">
        <v>8413</v>
      </c>
      <c r="B11">
        <f>COUNTIFS('Kickstarter Sub plays'!F:F,"successful",'Kickstarter Sub plays'!D:D,"&gt;=40000",'Kickstarter Sub plays'!D:D,"&lt;=44999")</f>
        <v>2</v>
      </c>
      <c r="C11">
        <f>COUNTIFS('Kickstarter Sub plays'!F:F,"failed",'Kickstarter Sub plays'!D:D,"&gt;=40000",'Kickstarter Sub plays'!D:D,"&lt;=44999")</f>
        <v>1</v>
      </c>
      <c r="D11">
        <f>COUNTIFS('Kickstarter Sub plays'!F:F,"canceled",'Kickstarter Sub plays'!D:D,"&gt;=40000",'Kickstarter Sub plays'!D:D,"&lt;=44999")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10" x14ac:dyDescent="0.2">
      <c r="A12" t="s">
        <v>8414</v>
      </c>
      <c r="B12">
        <f>COUNTIFS('Kickstarter Sub plays'!F:F,"successful",'Kickstarter Sub plays'!D:D,"&gt;=45000",'Kickstarter Sub plays'!D:D,"&lt;=49999")</f>
        <v>0</v>
      </c>
      <c r="C12">
        <f>COUNTIFS('Kickstarter Sub plays'!F:F,"failed",'Kickstarter Sub plays'!D:D,"&gt;=45000",'Kickstarter Sub plays'!D:D,"&lt;=49999")</f>
        <v>1</v>
      </c>
      <c r="D12">
        <f>COUNTIFS('Kickstarter Sub plays'!F:F,"canceled",'Kickstarter Sub plays'!D:D,"&gt;=45000",'Kickstarter Sub plays'!D:D,"&lt;=49999")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10" x14ac:dyDescent="0.2">
      <c r="A13" t="s">
        <v>8415</v>
      </c>
      <c r="B13">
        <f>COUNTIFS('Kickstarter Sub plays'!F:F,"successful",'Kickstarter Sub plays'!D:D,"&gt; 50000")</f>
        <v>2</v>
      </c>
      <c r="C13">
        <f>COUNTIFS('Kickstarter Sub plays'!F:F,"failed",'Kickstarter Sub plays'!D:D,"&gt; 50000")</f>
        <v>10</v>
      </c>
      <c r="D13">
        <f>COUNTIFS('Kickstarter Sub plays'!F:F,"canceled",'Kickstarter Sub plays'!D:D,"&gt; =50000")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  <row r="17" spans="1:4" x14ac:dyDescent="0.2">
      <c r="A17" t="s">
        <v>8396</v>
      </c>
      <c r="B17" t="s">
        <v>8403</v>
      </c>
      <c r="C17" t="s">
        <v>8400</v>
      </c>
      <c r="D17" t="s">
        <v>8401</v>
      </c>
    </row>
    <row r="18" spans="1:4" x14ac:dyDescent="0.2">
      <c r="A18" t="s">
        <v>8404</v>
      </c>
      <c r="B18" s="17">
        <f>F2</f>
        <v>1</v>
      </c>
      <c r="C18" s="17">
        <f t="shared" ref="C18:D18" si="4">G2</f>
        <v>0</v>
      </c>
      <c r="D18" s="17">
        <f t="shared" si="4"/>
        <v>0</v>
      </c>
    </row>
    <row r="19" spans="1:4" x14ac:dyDescent="0.2">
      <c r="A19" t="s">
        <v>8405</v>
      </c>
      <c r="B19" s="17">
        <f t="shared" ref="B19:B29" si="5">F3</f>
        <v>0.72659176029962547</v>
      </c>
      <c r="C19" s="17">
        <f t="shared" ref="C19:C29" si="6">G3</f>
        <v>0.27340823970037453</v>
      </c>
      <c r="D19" s="17">
        <f t="shared" ref="D19:D29" si="7">H3</f>
        <v>0</v>
      </c>
    </row>
    <row r="20" spans="1:4" x14ac:dyDescent="0.2">
      <c r="A20" t="s">
        <v>8406</v>
      </c>
      <c r="B20" s="17">
        <f t="shared" si="5"/>
        <v>0.55029585798816572</v>
      </c>
      <c r="C20" s="17">
        <f t="shared" si="6"/>
        <v>0.44970414201183434</v>
      </c>
      <c r="D20" s="17">
        <f t="shared" si="7"/>
        <v>0</v>
      </c>
    </row>
    <row r="21" spans="1:4" x14ac:dyDescent="0.2">
      <c r="A21" t="s">
        <v>8407</v>
      </c>
      <c r="B21" s="17">
        <f t="shared" si="5"/>
        <v>0.54166666666666663</v>
      </c>
      <c r="C21" s="17">
        <f t="shared" si="6"/>
        <v>0.45833333333333331</v>
      </c>
      <c r="D21" s="17">
        <f t="shared" si="7"/>
        <v>0</v>
      </c>
    </row>
    <row r="22" spans="1:4" x14ac:dyDescent="0.2">
      <c r="A22" t="s">
        <v>8408</v>
      </c>
      <c r="B22" s="17">
        <f t="shared" si="5"/>
        <v>0.5</v>
      </c>
      <c r="C22" s="17">
        <f t="shared" si="6"/>
        <v>0.5</v>
      </c>
      <c r="D22" s="17">
        <f t="shared" si="7"/>
        <v>0</v>
      </c>
    </row>
    <row r="23" spans="1:4" x14ac:dyDescent="0.2">
      <c r="A23" t="s">
        <v>8409</v>
      </c>
      <c r="B23" s="17">
        <f t="shared" si="5"/>
        <v>0.45</v>
      </c>
      <c r="C23" s="17">
        <f t="shared" si="6"/>
        <v>0.55000000000000004</v>
      </c>
      <c r="D23" s="17">
        <f t="shared" si="7"/>
        <v>0</v>
      </c>
    </row>
    <row r="24" spans="1:4" x14ac:dyDescent="0.2">
      <c r="A24" t="s">
        <v>8410</v>
      </c>
      <c r="B24" s="17">
        <f t="shared" si="5"/>
        <v>0.2</v>
      </c>
      <c r="C24" s="17">
        <f t="shared" si="6"/>
        <v>0.8</v>
      </c>
      <c r="D24" s="17">
        <f t="shared" si="7"/>
        <v>0</v>
      </c>
    </row>
    <row r="25" spans="1:4" x14ac:dyDescent="0.2">
      <c r="A25" t="s">
        <v>8411</v>
      </c>
      <c r="B25" s="17">
        <f t="shared" si="5"/>
        <v>0.29729729729729731</v>
      </c>
      <c r="C25" s="17">
        <f t="shared" si="6"/>
        <v>0.70270270270270274</v>
      </c>
      <c r="D25" s="17">
        <f t="shared" si="7"/>
        <v>0</v>
      </c>
    </row>
    <row r="26" spans="1:4" x14ac:dyDescent="0.2">
      <c r="A26" t="s">
        <v>8412</v>
      </c>
      <c r="B26" s="17">
        <f t="shared" si="5"/>
        <v>0.66666666666666663</v>
      </c>
      <c r="C26" s="17">
        <f t="shared" si="6"/>
        <v>0.33333333333333331</v>
      </c>
      <c r="D26" s="17">
        <f t="shared" si="7"/>
        <v>0</v>
      </c>
    </row>
    <row r="27" spans="1:4" x14ac:dyDescent="0.2">
      <c r="A27" t="s">
        <v>8413</v>
      </c>
      <c r="B27" s="17">
        <f t="shared" si="5"/>
        <v>0.66666666666666663</v>
      </c>
      <c r="C27" s="17">
        <f t="shared" si="6"/>
        <v>0.33333333333333331</v>
      </c>
      <c r="D27" s="17">
        <f t="shared" si="7"/>
        <v>0</v>
      </c>
    </row>
    <row r="28" spans="1:4" x14ac:dyDescent="0.2">
      <c r="A28" t="s">
        <v>8414</v>
      </c>
      <c r="B28" s="17">
        <f t="shared" si="5"/>
        <v>0</v>
      </c>
      <c r="C28" s="17">
        <f t="shared" si="6"/>
        <v>1</v>
      </c>
      <c r="D28" s="17">
        <f t="shared" si="7"/>
        <v>0</v>
      </c>
    </row>
    <row r="29" spans="1:4" x14ac:dyDescent="0.2">
      <c r="A29" t="s">
        <v>8415</v>
      </c>
      <c r="B29" s="17">
        <f t="shared" si="5"/>
        <v>0.16666666666666666</v>
      </c>
      <c r="C29" s="17">
        <f t="shared" si="6"/>
        <v>0.83333333333333337</v>
      </c>
      <c r="D29" s="17">
        <f t="shared" si="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B1" zoomScale="95" zoomScaleNormal="95" workbookViewId="0">
      <selection activeCell="F2118" sqref="F211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5" bestFit="1" customWidth="1"/>
    <col min="17" max="17" width="21.1640625" bestFit="1" customWidth="1"/>
    <col min="19" max="19" width="20.5" bestFit="1" customWidth="1"/>
    <col min="20" max="20" width="17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idden="1" x14ac:dyDescent="0.2">
      <c r="S2" s="12"/>
      <c r="T2" s="12"/>
    </row>
    <row r="3" spans="1:21" hidden="1" x14ac:dyDescent="0.2">
      <c r="S3" s="12"/>
      <c r="T3" s="12"/>
    </row>
    <row r="4" spans="1:21" hidden="1" x14ac:dyDescent="0.2">
      <c r="S4" s="12"/>
      <c r="T4" s="12"/>
    </row>
    <row r="5" spans="1:21" hidden="1" x14ac:dyDescent="0.2">
      <c r="S5" s="12"/>
      <c r="T5" s="12"/>
    </row>
    <row r="6" spans="1:21" hidden="1" x14ac:dyDescent="0.2">
      <c r="S6" s="12"/>
      <c r="T6" s="12"/>
    </row>
    <row r="7" spans="1:21" hidden="1" x14ac:dyDescent="0.2">
      <c r="S7" s="12"/>
      <c r="T7" s="12"/>
    </row>
    <row r="8" spans="1:21" hidden="1" x14ac:dyDescent="0.2">
      <c r="S8" s="12"/>
      <c r="T8" s="12"/>
    </row>
    <row r="9" spans="1:21" hidden="1" x14ac:dyDescent="0.2">
      <c r="S9" s="12"/>
      <c r="T9" s="12"/>
    </row>
    <row r="10" spans="1:21" hidden="1" x14ac:dyDescent="0.2">
      <c r="S10" s="12"/>
      <c r="T10" s="12"/>
    </row>
    <row r="11" spans="1:21" hidden="1" x14ac:dyDescent="0.2">
      <c r="S11" s="12"/>
      <c r="T11" s="12"/>
    </row>
    <row r="12" spans="1:21" hidden="1" x14ac:dyDescent="0.2">
      <c r="S12" s="12"/>
      <c r="T12" s="12"/>
    </row>
    <row r="13" spans="1:21" hidden="1" x14ac:dyDescent="0.2">
      <c r="S13" s="12"/>
      <c r="T13" s="12"/>
    </row>
    <row r="14" spans="1:21" hidden="1" x14ac:dyDescent="0.2">
      <c r="S14" s="12"/>
      <c r="T14" s="12"/>
    </row>
    <row r="15" spans="1:21" hidden="1" x14ac:dyDescent="0.2">
      <c r="S15" s="12"/>
      <c r="T15" s="12"/>
    </row>
    <row r="16" spans="1:21" hidden="1" x14ac:dyDescent="0.2">
      <c r="S16" s="12"/>
      <c r="T16" s="12"/>
    </row>
    <row r="17" spans="19:20" hidden="1" x14ac:dyDescent="0.2">
      <c r="S17" s="12"/>
      <c r="T17" s="12"/>
    </row>
    <row r="18" spans="19:20" hidden="1" x14ac:dyDescent="0.2">
      <c r="S18" s="12"/>
      <c r="T18" s="12"/>
    </row>
    <row r="19" spans="19:20" hidden="1" x14ac:dyDescent="0.2">
      <c r="S19" s="12"/>
      <c r="T19" s="12"/>
    </row>
    <row r="20" spans="19:20" hidden="1" x14ac:dyDescent="0.2">
      <c r="S20" s="12"/>
      <c r="T20" s="12"/>
    </row>
    <row r="21" spans="19:20" hidden="1" x14ac:dyDescent="0.2">
      <c r="S21" s="12"/>
      <c r="T21" s="12"/>
    </row>
    <row r="22" spans="19:20" hidden="1" x14ac:dyDescent="0.2">
      <c r="S22" s="12"/>
      <c r="T22" s="12"/>
    </row>
    <row r="23" spans="19:20" hidden="1" x14ac:dyDescent="0.2">
      <c r="S23" s="12"/>
      <c r="T23" s="12"/>
    </row>
    <row r="24" spans="19:20" hidden="1" x14ac:dyDescent="0.2">
      <c r="S24" s="12"/>
      <c r="T24" s="12"/>
    </row>
    <row r="25" spans="19:20" hidden="1" x14ac:dyDescent="0.2">
      <c r="S25" s="12"/>
      <c r="T25" s="12"/>
    </row>
    <row r="26" spans="19:20" hidden="1" x14ac:dyDescent="0.2">
      <c r="S26" s="12"/>
      <c r="T26" s="12"/>
    </row>
    <row r="27" spans="19:20" hidden="1" x14ac:dyDescent="0.2">
      <c r="S27" s="12"/>
      <c r="T27" s="12"/>
    </row>
    <row r="28" spans="19:20" hidden="1" x14ac:dyDescent="0.2">
      <c r="S28" s="12"/>
      <c r="T28" s="12"/>
    </row>
    <row r="29" spans="19:20" hidden="1" x14ac:dyDescent="0.2">
      <c r="S29" s="12"/>
      <c r="T29" s="12"/>
    </row>
    <row r="30" spans="19:20" hidden="1" x14ac:dyDescent="0.2">
      <c r="S30" s="12"/>
      <c r="T30" s="12"/>
    </row>
    <row r="31" spans="19:20" hidden="1" x14ac:dyDescent="0.2">
      <c r="S31" s="12"/>
      <c r="T31" s="12"/>
    </row>
    <row r="32" spans="19:20" hidden="1" x14ac:dyDescent="0.2">
      <c r="S32" s="12"/>
      <c r="T32" s="12"/>
    </row>
    <row r="33" spans="19:20" hidden="1" x14ac:dyDescent="0.2">
      <c r="S33" s="12"/>
      <c r="T33" s="12"/>
    </row>
    <row r="34" spans="19:20" hidden="1" x14ac:dyDescent="0.2">
      <c r="S34" s="12"/>
      <c r="T34" s="12"/>
    </row>
    <row r="35" spans="19:20" hidden="1" x14ac:dyDescent="0.2">
      <c r="S35" s="12"/>
      <c r="T35" s="12"/>
    </row>
    <row r="36" spans="19:20" hidden="1" x14ac:dyDescent="0.2">
      <c r="S36" s="12"/>
      <c r="T36" s="12"/>
    </row>
    <row r="37" spans="19:20" hidden="1" x14ac:dyDescent="0.2">
      <c r="S37" s="12"/>
      <c r="T37" s="12"/>
    </row>
    <row r="38" spans="19:20" hidden="1" x14ac:dyDescent="0.2">
      <c r="S38" s="12"/>
      <c r="T38" s="12"/>
    </row>
    <row r="39" spans="19:20" hidden="1" x14ac:dyDescent="0.2">
      <c r="S39" s="12"/>
      <c r="T39" s="12"/>
    </row>
    <row r="40" spans="19:20" hidden="1" x14ac:dyDescent="0.2">
      <c r="S40" s="12"/>
      <c r="T40" s="12"/>
    </row>
    <row r="41" spans="19:20" hidden="1" x14ac:dyDescent="0.2">
      <c r="S41" s="12"/>
      <c r="T41" s="12"/>
    </row>
    <row r="42" spans="19:20" hidden="1" x14ac:dyDescent="0.2">
      <c r="S42" s="12"/>
      <c r="T42" s="12"/>
    </row>
    <row r="43" spans="19:20" hidden="1" x14ac:dyDescent="0.2">
      <c r="S43" s="12"/>
      <c r="T43" s="12"/>
    </row>
    <row r="44" spans="19:20" hidden="1" x14ac:dyDescent="0.2">
      <c r="S44" s="12"/>
      <c r="T44" s="12"/>
    </row>
    <row r="45" spans="19:20" hidden="1" x14ac:dyDescent="0.2">
      <c r="S45" s="12"/>
      <c r="T45" s="12"/>
    </row>
    <row r="46" spans="19:20" hidden="1" x14ac:dyDescent="0.2">
      <c r="S46" s="12"/>
      <c r="T46" s="12"/>
    </row>
    <row r="47" spans="19:20" hidden="1" x14ac:dyDescent="0.2">
      <c r="S47" s="12"/>
      <c r="T47" s="12"/>
    </row>
    <row r="48" spans="19:20" hidden="1" x14ac:dyDescent="0.2">
      <c r="S48" s="12"/>
      <c r="T48" s="12"/>
    </row>
    <row r="49" spans="19:20" hidden="1" x14ac:dyDescent="0.2">
      <c r="S49" s="12"/>
      <c r="T49" s="12"/>
    </row>
    <row r="50" spans="19:20" hidden="1" x14ac:dyDescent="0.2">
      <c r="S50" s="12"/>
      <c r="T50" s="12"/>
    </row>
    <row r="51" spans="19:20" hidden="1" x14ac:dyDescent="0.2">
      <c r="S51" s="12"/>
      <c r="T51" s="12"/>
    </row>
    <row r="52" spans="19:20" hidden="1" x14ac:dyDescent="0.2">
      <c r="S52" s="12"/>
      <c r="T52" s="12"/>
    </row>
    <row r="53" spans="19:20" hidden="1" x14ac:dyDescent="0.2">
      <c r="S53" s="12"/>
      <c r="T53" s="12"/>
    </row>
    <row r="54" spans="19:20" hidden="1" x14ac:dyDescent="0.2">
      <c r="S54" s="12"/>
      <c r="T54" s="12"/>
    </row>
    <row r="55" spans="19:20" hidden="1" x14ac:dyDescent="0.2">
      <c r="S55" s="12"/>
      <c r="T55" s="12"/>
    </row>
    <row r="56" spans="19:20" hidden="1" x14ac:dyDescent="0.2">
      <c r="S56" s="12"/>
      <c r="T56" s="12"/>
    </row>
    <row r="57" spans="19:20" hidden="1" x14ac:dyDescent="0.2">
      <c r="S57" s="12"/>
      <c r="T57" s="12"/>
    </row>
    <row r="58" spans="19:20" hidden="1" x14ac:dyDescent="0.2">
      <c r="S58" s="12"/>
      <c r="T58" s="12"/>
    </row>
    <row r="59" spans="19:20" hidden="1" x14ac:dyDescent="0.2">
      <c r="S59" s="12"/>
      <c r="T59" s="12"/>
    </row>
    <row r="60" spans="19:20" hidden="1" x14ac:dyDescent="0.2">
      <c r="S60" s="12"/>
      <c r="T60" s="12"/>
    </row>
    <row r="61" spans="19:20" hidden="1" x14ac:dyDescent="0.2">
      <c r="S61" s="12"/>
      <c r="T61" s="12"/>
    </row>
    <row r="62" spans="19:20" hidden="1" x14ac:dyDescent="0.2">
      <c r="S62" s="12"/>
      <c r="T62" s="12"/>
    </row>
    <row r="63" spans="19:20" hidden="1" x14ac:dyDescent="0.2">
      <c r="S63" s="12"/>
      <c r="T63" s="12"/>
    </row>
    <row r="64" spans="19:20" hidden="1" x14ac:dyDescent="0.2">
      <c r="S64" s="12"/>
      <c r="T64" s="12"/>
    </row>
    <row r="65" spans="19:20" hidden="1" x14ac:dyDescent="0.2">
      <c r="S65" s="12"/>
      <c r="T65" s="12"/>
    </row>
    <row r="66" spans="19:20" hidden="1" x14ac:dyDescent="0.2">
      <c r="S66" s="12"/>
      <c r="T66" s="12"/>
    </row>
    <row r="67" spans="19:20" hidden="1" x14ac:dyDescent="0.2">
      <c r="S67" s="12"/>
      <c r="T67" s="12"/>
    </row>
    <row r="68" spans="19:20" hidden="1" x14ac:dyDescent="0.2">
      <c r="S68" s="12"/>
      <c r="T68" s="12"/>
    </row>
    <row r="69" spans="19:20" hidden="1" x14ac:dyDescent="0.2">
      <c r="S69" s="12"/>
      <c r="T69" s="12"/>
    </row>
    <row r="70" spans="19:20" hidden="1" x14ac:dyDescent="0.2">
      <c r="S70" s="12"/>
      <c r="T70" s="12"/>
    </row>
    <row r="71" spans="19:20" hidden="1" x14ac:dyDescent="0.2">
      <c r="S71" s="12"/>
      <c r="T71" s="12"/>
    </row>
    <row r="72" spans="19:20" hidden="1" x14ac:dyDescent="0.2">
      <c r="S72" s="12"/>
      <c r="T72" s="12"/>
    </row>
    <row r="73" spans="19:20" hidden="1" x14ac:dyDescent="0.2">
      <c r="S73" s="12"/>
      <c r="T73" s="12"/>
    </row>
    <row r="74" spans="19:20" hidden="1" x14ac:dyDescent="0.2">
      <c r="S74" s="12"/>
      <c r="T74" s="12"/>
    </row>
    <row r="75" spans="19:20" hidden="1" x14ac:dyDescent="0.2">
      <c r="S75" s="12"/>
      <c r="T75" s="12"/>
    </row>
    <row r="76" spans="19:20" hidden="1" x14ac:dyDescent="0.2">
      <c r="S76" s="12"/>
      <c r="T76" s="12"/>
    </row>
    <row r="77" spans="19:20" hidden="1" x14ac:dyDescent="0.2">
      <c r="S77" s="12"/>
      <c r="T77" s="12"/>
    </row>
    <row r="78" spans="19:20" hidden="1" x14ac:dyDescent="0.2">
      <c r="S78" s="12"/>
      <c r="T78" s="12"/>
    </row>
    <row r="79" spans="19:20" hidden="1" x14ac:dyDescent="0.2">
      <c r="S79" s="12"/>
      <c r="T79" s="12"/>
    </row>
    <row r="80" spans="19:20" hidden="1" x14ac:dyDescent="0.2">
      <c r="S80" s="12"/>
      <c r="T80" s="12"/>
    </row>
    <row r="81" spans="19:20" hidden="1" x14ac:dyDescent="0.2">
      <c r="S81" s="12"/>
      <c r="T81" s="12"/>
    </row>
    <row r="82" spans="19:20" hidden="1" x14ac:dyDescent="0.2">
      <c r="S82" s="12"/>
      <c r="T82" s="12"/>
    </row>
    <row r="83" spans="19:20" hidden="1" x14ac:dyDescent="0.2">
      <c r="S83" s="12"/>
      <c r="T83" s="12"/>
    </row>
    <row r="84" spans="19:20" hidden="1" x14ac:dyDescent="0.2">
      <c r="S84" s="12"/>
      <c r="T84" s="12"/>
    </row>
    <row r="85" spans="19:20" hidden="1" x14ac:dyDescent="0.2">
      <c r="S85" s="12"/>
      <c r="T85" s="12"/>
    </row>
    <row r="86" spans="19:20" hidden="1" x14ac:dyDescent="0.2">
      <c r="S86" s="12"/>
      <c r="T86" s="12"/>
    </row>
    <row r="87" spans="19:20" hidden="1" x14ac:dyDescent="0.2">
      <c r="S87" s="12"/>
      <c r="T87" s="12"/>
    </row>
    <row r="88" spans="19:20" hidden="1" x14ac:dyDescent="0.2">
      <c r="S88" s="12"/>
      <c r="T88" s="12"/>
    </row>
    <row r="89" spans="19:20" hidden="1" x14ac:dyDescent="0.2">
      <c r="S89" s="12"/>
      <c r="T89" s="12"/>
    </row>
    <row r="90" spans="19:20" hidden="1" x14ac:dyDescent="0.2">
      <c r="S90" s="12"/>
      <c r="T90" s="12"/>
    </row>
    <row r="91" spans="19:20" hidden="1" x14ac:dyDescent="0.2">
      <c r="S91" s="12"/>
      <c r="T91" s="12"/>
    </row>
    <row r="92" spans="19:20" hidden="1" x14ac:dyDescent="0.2">
      <c r="S92" s="12"/>
      <c r="T92" s="12"/>
    </row>
    <row r="93" spans="19:20" hidden="1" x14ac:dyDescent="0.2">
      <c r="S93" s="12"/>
      <c r="T93" s="12"/>
    </row>
    <row r="94" spans="19:20" hidden="1" x14ac:dyDescent="0.2">
      <c r="S94" s="12"/>
      <c r="T94" s="12"/>
    </row>
    <row r="95" spans="19:20" hidden="1" x14ac:dyDescent="0.2">
      <c r="S95" s="12"/>
      <c r="T95" s="12"/>
    </row>
    <row r="96" spans="19:20" hidden="1" x14ac:dyDescent="0.2">
      <c r="S96" s="12"/>
      <c r="T96" s="12"/>
    </row>
    <row r="97" spans="19:20" hidden="1" x14ac:dyDescent="0.2">
      <c r="S97" s="12"/>
      <c r="T97" s="12"/>
    </row>
    <row r="98" spans="19:20" hidden="1" x14ac:dyDescent="0.2">
      <c r="S98" s="12"/>
      <c r="T98" s="12"/>
    </row>
    <row r="99" spans="19:20" hidden="1" x14ac:dyDescent="0.2">
      <c r="S99" s="12"/>
      <c r="T99" s="12"/>
    </row>
    <row r="100" spans="19:20" hidden="1" x14ac:dyDescent="0.2">
      <c r="S100" s="12"/>
      <c r="T100" s="12"/>
    </row>
    <row r="101" spans="19:20" hidden="1" x14ac:dyDescent="0.2">
      <c r="S101" s="12"/>
      <c r="T101" s="12"/>
    </row>
    <row r="102" spans="19:20" hidden="1" x14ac:dyDescent="0.2">
      <c r="S102" s="12"/>
      <c r="T102" s="12"/>
    </row>
    <row r="103" spans="19:20" hidden="1" x14ac:dyDescent="0.2">
      <c r="S103" s="12"/>
      <c r="T103" s="12"/>
    </row>
    <row r="104" spans="19:20" hidden="1" x14ac:dyDescent="0.2">
      <c r="S104" s="12"/>
      <c r="T104" s="12"/>
    </row>
    <row r="105" spans="19:20" hidden="1" x14ac:dyDescent="0.2">
      <c r="S105" s="12"/>
      <c r="T105" s="12"/>
    </row>
    <row r="106" spans="19:20" hidden="1" x14ac:dyDescent="0.2">
      <c r="S106" s="12"/>
      <c r="T106" s="12"/>
    </row>
    <row r="107" spans="19:20" hidden="1" x14ac:dyDescent="0.2">
      <c r="S107" s="12"/>
      <c r="T107" s="12"/>
    </row>
    <row r="108" spans="19:20" hidden="1" x14ac:dyDescent="0.2">
      <c r="S108" s="12"/>
      <c r="T108" s="12"/>
    </row>
    <row r="109" spans="19:20" hidden="1" x14ac:dyDescent="0.2">
      <c r="S109" s="12"/>
      <c r="T109" s="12"/>
    </row>
    <row r="110" spans="19:20" hidden="1" x14ac:dyDescent="0.2">
      <c r="S110" s="12"/>
      <c r="T110" s="12"/>
    </row>
    <row r="111" spans="19:20" hidden="1" x14ac:dyDescent="0.2">
      <c r="S111" s="12"/>
      <c r="T111" s="12"/>
    </row>
    <row r="112" spans="19:20" hidden="1" x14ac:dyDescent="0.2">
      <c r="S112" s="12"/>
      <c r="T112" s="12"/>
    </row>
    <row r="113" spans="19:20" hidden="1" x14ac:dyDescent="0.2">
      <c r="S113" s="12"/>
      <c r="T113" s="12"/>
    </row>
    <row r="114" spans="19:20" hidden="1" x14ac:dyDescent="0.2">
      <c r="S114" s="12"/>
      <c r="T114" s="12"/>
    </row>
    <row r="115" spans="19:20" hidden="1" x14ac:dyDescent="0.2">
      <c r="S115" s="12"/>
      <c r="T115" s="12"/>
    </row>
    <row r="116" spans="19:20" hidden="1" x14ac:dyDescent="0.2">
      <c r="S116" s="12"/>
      <c r="T116" s="12"/>
    </row>
    <row r="117" spans="19:20" hidden="1" x14ac:dyDescent="0.2">
      <c r="S117" s="12"/>
      <c r="T117" s="12"/>
    </row>
    <row r="118" spans="19:20" hidden="1" x14ac:dyDescent="0.2">
      <c r="S118" s="12"/>
      <c r="T118" s="12"/>
    </row>
    <row r="119" spans="19:20" hidden="1" x14ac:dyDescent="0.2">
      <c r="S119" s="12"/>
      <c r="T119" s="12"/>
    </row>
    <row r="120" spans="19:20" hidden="1" x14ac:dyDescent="0.2">
      <c r="S120" s="12"/>
      <c r="T120" s="12"/>
    </row>
    <row r="121" spans="19:20" hidden="1" x14ac:dyDescent="0.2">
      <c r="S121" s="12"/>
      <c r="T121" s="12"/>
    </row>
    <row r="122" spans="19:20" hidden="1" x14ac:dyDescent="0.2">
      <c r="S122" s="12"/>
      <c r="T122" s="12"/>
    </row>
    <row r="123" spans="19:20" hidden="1" x14ac:dyDescent="0.2">
      <c r="S123" s="12"/>
      <c r="T123" s="12"/>
    </row>
    <row r="124" spans="19:20" hidden="1" x14ac:dyDescent="0.2">
      <c r="S124" s="12"/>
      <c r="T124" s="12"/>
    </row>
    <row r="125" spans="19:20" hidden="1" x14ac:dyDescent="0.2">
      <c r="S125" s="12"/>
      <c r="T125" s="12"/>
    </row>
    <row r="126" spans="19:20" hidden="1" x14ac:dyDescent="0.2">
      <c r="S126" s="12"/>
      <c r="T126" s="12"/>
    </row>
    <row r="127" spans="19:20" hidden="1" x14ac:dyDescent="0.2">
      <c r="S127" s="12"/>
      <c r="T127" s="12"/>
    </row>
    <row r="128" spans="19:20" hidden="1" x14ac:dyDescent="0.2">
      <c r="S128" s="12"/>
      <c r="T128" s="12"/>
    </row>
    <row r="129" spans="19:20" hidden="1" x14ac:dyDescent="0.2">
      <c r="S129" s="12"/>
      <c r="T129" s="12"/>
    </row>
    <row r="130" spans="19:20" hidden="1" x14ac:dyDescent="0.2">
      <c r="S130" s="12"/>
      <c r="T130" s="12"/>
    </row>
    <row r="131" spans="19:20" hidden="1" x14ac:dyDescent="0.2">
      <c r="S131" s="12"/>
      <c r="T131" s="12"/>
    </row>
    <row r="132" spans="19:20" hidden="1" x14ac:dyDescent="0.2">
      <c r="S132" s="12"/>
      <c r="T132" s="12"/>
    </row>
    <row r="133" spans="19:20" hidden="1" x14ac:dyDescent="0.2">
      <c r="S133" s="12"/>
      <c r="T133" s="12"/>
    </row>
    <row r="134" spans="19:20" hidden="1" x14ac:dyDescent="0.2">
      <c r="S134" s="12"/>
      <c r="T134" s="12"/>
    </row>
    <row r="135" spans="19:20" hidden="1" x14ac:dyDescent="0.2">
      <c r="S135" s="12"/>
      <c r="T135" s="12"/>
    </row>
    <row r="136" spans="19:20" hidden="1" x14ac:dyDescent="0.2">
      <c r="S136" s="12"/>
      <c r="T136" s="12"/>
    </row>
    <row r="137" spans="19:20" hidden="1" x14ac:dyDescent="0.2">
      <c r="S137" s="12"/>
      <c r="T137" s="12"/>
    </row>
    <row r="138" spans="19:20" hidden="1" x14ac:dyDescent="0.2">
      <c r="S138" s="12"/>
      <c r="T138" s="12"/>
    </row>
    <row r="139" spans="19:20" hidden="1" x14ac:dyDescent="0.2">
      <c r="S139" s="12"/>
      <c r="T139" s="12"/>
    </row>
    <row r="140" spans="19:20" hidden="1" x14ac:dyDescent="0.2">
      <c r="S140" s="12"/>
      <c r="T140" s="12"/>
    </row>
    <row r="141" spans="19:20" hidden="1" x14ac:dyDescent="0.2">
      <c r="S141" s="12"/>
      <c r="T141" s="12"/>
    </row>
    <row r="142" spans="19:20" hidden="1" x14ac:dyDescent="0.2">
      <c r="S142" s="12"/>
      <c r="T142" s="12"/>
    </row>
    <row r="143" spans="19:20" hidden="1" x14ac:dyDescent="0.2">
      <c r="S143" s="12"/>
      <c r="T143" s="12"/>
    </row>
    <row r="144" spans="19:20" hidden="1" x14ac:dyDescent="0.2">
      <c r="S144" s="12"/>
      <c r="T144" s="12"/>
    </row>
    <row r="145" spans="19:20" hidden="1" x14ac:dyDescent="0.2">
      <c r="S145" s="12"/>
      <c r="T145" s="12"/>
    </row>
    <row r="146" spans="19:20" hidden="1" x14ac:dyDescent="0.2">
      <c r="S146" s="12"/>
      <c r="T146" s="12"/>
    </row>
    <row r="147" spans="19:20" hidden="1" x14ac:dyDescent="0.2">
      <c r="S147" s="12"/>
      <c r="T147" s="12"/>
    </row>
    <row r="148" spans="19:20" hidden="1" x14ac:dyDescent="0.2">
      <c r="S148" s="12"/>
      <c r="T148" s="12"/>
    </row>
    <row r="149" spans="19:20" hidden="1" x14ac:dyDescent="0.2">
      <c r="S149" s="12"/>
      <c r="T149" s="12"/>
    </row>
    <row r="150" spans="19:20" hidden="1" x14ac:dyDescent="0.2">
      <c r="S150" s="12"/>
      <c r="T150" s="12"/>
    </row>
    <row r="151" spans="19:20" hidden="1" x14ac:dyDescent="0.2">
      <c r="S151" s="12"/>
      <c r="T151" s="12"/>
    </row>
    <row r="152" spans="19:20" hidden="1" x14ac:dyDescent="0.2">
      <c r="S152" s="12"/>
      <c r="T152" s="12"/>
    </row>
    <row r="153" spans="19:20" hidden="1" x14ac:dyDescent="0.2">
      <c r="S153" s="12"/>
      <c r="T153" s="12"/>
    </row>
    <row r="154" spans="19:20" hidden="1" x14ac:dyDescent="0.2">
      <c r="S154" s="12"/>
      <c r="T154" s="12"/>
    </row>
    <row r="155" spans="19:20" hidden="1" x14ac:dyDescent="0.2">
      <c r="S155" s="12"/>
      <c r="T155" s="12"/>
    </row>
    <row r="156" spans="19:20" hidden="1" x14ac:dyDescent="0.2">
      <c r="S156" s="12"/>
      <c r="T156" s="12"/>
    </row>
    <row r="157" spans="19:20" hidden="1" x14ac:dyDescent="0.2">
      <c r="S157" s="12"/>
      <c r="T157" s="12"/>
    </row>
    <row r="158" spans="19:20" hidden="1" x14ac:dyDescent="0.2">
      <c r="S158" s="12"/>
      <c r="T158" s="12"/>
    </row>
    <row r="159" spans="19:20" hidden="1" x14ac:dyDescent="0.2">
      <c r="S159" s="12"/>
      <c r="T159" s="12"/>
    </row>
    <row r="160" spans="19:20" hidden="1" x14ac:dyDescent="0.2">
      <c r="S160" s="12"/>
      <c r="T160" s="12"/>
    </row>
    <row r="161" spans="19:20" hidden="1" x14ac:dyDescent="0.2">
      <c r="S161" s="12"/>
      <c r="T161" s="12"/>
    </row>
    <row r="162" spans="19:20" hidden="1" x14ac:dyDescent="0.2">
      <c r="S162" s="12"/>
      <c r="T162" s="12"/>
    </row>
    <row r="163" spans="19:20" hidden="1" x14ac:dyDescent="0.2">
      <c r="S163" s="12"/>
      <c r="T163" s="12"/>
    </row>
    <row r="164" spans="19:20" hidden="1" x14ac:dyDescent="0.2">
      <c r="S164" s="12"/>
      <c r="T164" s="12"/>
    </row>
    <row r="165" spans="19:20" hidden="1" x14ac:dyDescent="0.2">
      <c r="S165" s="12"/>
      <c r="T165" s="12"/>
    </row>
    <row r="166" spans="19:20" hidden="1" x14ac:dyDescent="0.2">
      <c r="S166" s="12"/>
      <c r="T166" s="12"/>
    </row>
    <row r="167" spans="19:20" hidden="1" x14ac:dyDescent="0.2">
      <c r="S167" s="12"/>
      <c r="T167" s="12"/>
    </row>
    <row r="168" spans="19:20" hidden="1" x14ac:dyDescent="0.2">
      <c r="S168" s="12"/>
      <c r="T168" s="12"/>
    </row>
    <row r="169" spans="19:20" hidden="1" x14ac:dyDescent="0.2">
      <c r="S169" s="12"/>
      <c r="T169" s="12"/>
    </row>
    <row r="170" spans="19:20" hidden="1" x14ac:dyDescent="0.2">
      <c r="S170" s="12"/>
      <c r="T170" s="12"/>
    </row>
    <row r="171" spans="19:20" hidden="1" x14ac:dyDescent="0.2">
      <c r="S171" s="12"/>
      <c r="T171" s="12"/>
    </row>
    <row r="172" spans="19:20" hidden="1" x14ac:dyDescent="0.2">
      <c r="S172" s="12"/>
      <c r="T172" s="12"/>
    </row>
    <row r="173" spans="19:20" hidden="1" x14ac:dyDescent="0.2">
      <c r="S173" s="12"/>
      <c r="T173" s="12"/>
    </row>
    <row r="174" spans="19:20" hidden="1" x14ac:dyDescent="0.2">
      <c r="S174" s="12"/>
      <c r="T174" s="12"/>
    </row>
    <row r="175" spans="19:20" hidden="1" x14ac:dyDescent="0.2">
      <c r="S175" s="12"/>
      <c r="T175" s="12"/>
    </row>
    <row r="176" spans="19:20" hidden="1" x14ac:dyDescent="0.2">
      <c r="S176" s="12"/>
      <c r="T176" s="12"/>
    </row>
    <row r="177" spans="19:20" hidden="1" x14ac:dyDescent="0.2">
      <c r="S177" s="12"/>
      <c r="T177" s="12"/>
    </row>
    <row r="178" spans="19:20" hidden="1" x14ac:dyDescent="0.2">
      <c r="S178" s="12"/>
      <c r="T178" s="12"/>
    </row>
    <row r="179" spans="19:20" hidden="1" x14ac:dyDescent="0.2">
      <c r="S179" s="12"/>
      <c r="T179" s="12"/>
    </row>
    <row r="180" spans="19:20" hidden="1" x14ac:dyDescent="0.2">
      <c r="S180" s="12"/>
      <c r="T180" s="12"/>
    </row>
    <row r="181" spans="19:20" hidden="1" x14ac:dyDescent="0.2">
      <c r="S181" s="12"/>
      <c r="T181" s="12"/>
    </row>
    <row r="182" spans="19:20" hidden="1" x14ac:dyDescent="0.2">
      <c r="S182" s="12"/>
      <c r="T182" s="12"/>
    </row>
    <row r="183" spans="19:20" hidden="1" x14ac:dyDescent="0.2">
      <c r="S183" s="12"/>
      <c r="T183" s="12"/>
    </row>
    <row r="184" spans="19:20" hidden="1" x14ac:dyDescent="0.2">
      <c r="S184" s="12"/>
      <c r="T184" s="12"/>
    </row>
    <row r="185" spans="19:20" hidden="1" x14ac:dyDescent="0.2">
      <c r="S185" s="12"/>
      <c r="T185" s="12"/>
    </row>
    <row r="186" spans="19:20" hidden="1" x14ac:dyDescent="0.2">
      <c r="S186" s="12"/>
      <c r="T186" s="12"/>
    </row>
    <row r="187" spans="19:20" hidden="1" x14ac:dyDescent="0.2">
      <c r="S187" s="12"/>
      <c r="T187" s="12"/>
    </row>
    <row r="188" spans="19:20" hidden="1" x14ac:dyDescent="0.2">
      <c r="S188" s="12"/>
      <c r="T188" s="12"/>
    </row>
    <row r="189" spans="19:20" hidden="1" x14ac:dyDescent="0.2">
      <c r="S189" s="12"/>
      <c r="T189" s="12"/>
    </row>
    <row r="190" spans="19:20" hidden="1" x14ac:dyDescent="0.2">
      <c r="S190" s="12"/>
      <c r="T190" s="12"/>
    </row>
    <row r="191" spans="19:20" hidden="1" x14ac:dyDescent="0.2">
      <c r="S191" s="12"/>
      <c r="T191" s="12"/>
    </row>
    <row r="192" spans="19:20" hidden="1" x14ac:dyDescent="0.2">
      <c r="S192" s="12"/>
      <c r="T192" s="12"/>
    </row>
    <row r="193" spans="19:20" hidden="1" x14ac:dyDescent="0.2">
      <c r="S193" s="12"/>
      <c r="T193" s="12"/>
    </row>
    <row r="194" spans="19:20" hidden="1" x14ac:dyDescent="0.2">
      <c r="S194" s="12"/>
      <c r="T194" s="12"/>
    </row>
    <row r="195" spans="19:20" hidden="1" x14ac:dyDescent="0.2">
      <c r="S195" s="12"/>
      <c r="T195" s="12"/>
    </row>
    <row r="196" spans="19:20" hidden="1" x14ac:dyDescent="0.2">
      <c r="S196" s="12"/>
      <c r="T196" s="12"/>
    </row>
    <row r="197" spans="19:20" hidden="1" x14ac:dyDescent="0.2">
      <c r="S197" s="12"/>
      <c r="T197" s="12"/>
    </row>
    <row r="198" spans="19:20" hidden="1" x14ac:dyDescent="0.2">
      <c r="S198" s="12"/>
      <c r="T198" s="12"/>
    </row>
    <row r="199" spans="19:20" hidden="1" x14ac:dyDescent="0.2">
      <c r="S199" s="12"/>
      <c r="T199" s="12"/>
    </row>
    <row r="200" spans="19:20" hidden="1" x14ac:dyDescent="0.2">
      <c r="S200" s="12"/>
      <c r="T200" s="12"/>
    </row>
    <row r="201" spans="19:20" hidden="1" x14ac:dyDescent="0.2">
      <c r="S201" s="12"/>
      <c r="T201" s="12"/>
    </row>
    <row r="202" spans="19:20" hidden="1" x14ac:dyDescent="0.2">
      <c r="S202" s="12"/>
      <c r="T202" s="12"/>
    </row>
    <row r="203" spans="19:20" hidden="1" x14ac:dyDescent="0.2">
      <c r="S203" s="12"/>
      <c r="T203" s="12"/>
    </row>
    <row r="204" spans="19:20" hidden="1" x14ac:dyDescent="0.2">
      <c r="S204" s="12"/>
      <c r="T204" s="12"/>
    </row>
    <row r="205" spans="19:20" hidden="1" x14ac:dyDescent="0.2">
      <c r="S205" s="12"/>
      <c r="T205" s="12"/>
    </row>
    <row r="206" spans="19:20" hidden="1" x14ac:dyDescent="0.2">
      <c r="S206" s="12"/>
      <c r="T206" s="12"/>
    </row>
    <row r="207" spans="19:20" hidden="1" x14ac:dyDescent="0.2">
      <c r="S207" s="12"/>
      <c r="T207" s="12"/>
    </row>
    <row r="208" spans="19:20" hidden="1" x14ac:dyDescent="0.2">
      <c r="S208" s="12"/>
      <c r="T208" s="12"/>
    </row>
    <row r="209" spans="19:20" hidden="1" x14ac:dyDescent="0.2">
      <c r="S209" s="12"/>
      <c r="T209" s="12"/>
    </row>
    <row r="210" spans="19:20" hidden="1" x14ac:dyDescent="0.2">
      <c r="S210" s="12"/>
      <c r="T210" s="12"/>
    </row>
    <row r="211" spans="19:20" hidden="1" x14ac:dyDescent="0.2">
      <c r="S211" s="12"/>
      <c r="T211" s="12"/>
    </row>
    <row r="212" spans="19:20" hidden="1" x14ac:dyDescent="0.2">
      <c r="S212" s="12"/>
      <c r="T212" s="12"/>
    </row>
    <row r="213" spans="19:20" hidden="1" x14ac:dyDescent="0.2">
      <c r="S213" s="12"/>
      <c r="T213" s="12"/>
    </row>
    <row r="214" spans="19:20" hidden="1" x14ac:dyDescent="0.2">
      <c r="S214" s="12"/>
      <c r="T214" s="12"/>
    </row>
    <row r="215" spans="19:20" hidden="1" x14ac:dyDescent="0.2">
      <c r="S215" s="12"/>
      <c r="T215" s="12"/>
    </row>
    <row r="216" spans="19:20" hidden="1" x14ac:dyDescent="0.2">
      <c r="S216" s="12"/>
      <c r="T216" s="12"/>
    </row>
    <row r="217" spans="19:20" hidden="1" x14ac:dyDescent="0.2">
      <c r="S217" s="12"/>
      <c r="T217" s="12"/>
    </row>
    <row r="218" spans="19:20" hidden="1" x14ac:dyDescent="0.2">
      <c r="S218" s="12"/>
      <c r="T218" s="12"/>
    </row>
    <row r="219" spans="19:20" hidden="1" x14ac:dyDescent="0.2">
      <c r="S219" s="12"/>
      <c r="T219" s="12"/>
    </row>
    <row r="220" spans="19:20" hidden="1" x14ac:dyDescent="0.2">
      <c r="S220" s="12"/>
      <c r="T220" s="12"/>
    </row>
    <row r="221" spans="19:20" hidden="1" x14ac:dyDescent="0.2">
      <c r="S221" s="12"/>
      <c r="T221" s="12"/>
    </row>
    <row r="222" spans="19:20" hidden="1" x14ac:dyDescent="0.2">
      <c r="S222" s="12"/>
      <c r="T222" s="12"/>
    </row>
    <row r="223" spans="19:20" hidden="1" x14ac:dyDescent="0.2">
      <c r="S223" s="12"/>
      <c r="T223" s="12"/>
    </row>
    <row r="224" spans="19:20" hidden="1" x14ac:dyDescent="0.2">
      <c r="S224" s="12"/>
      <c r="T224" s="12"/>
    </row>
    <row r="225" spans="2:20" hidden="1" x14ac:dyDescent="0.2">
      <c r="S225" s="12"/>
      <c r="T225" s="12"/>
    </row>
    <row r="226" spans="2:20" hidden="1" x14ac:dyDescent="0.2">
      <c r="S226" s="12"/>
      <c r="T226" s="12"/>
    </row>
    <row r="227" spans="2:20" hidden="1" x14ac:dyDescent="0.2">
      <c r="S227" s="12"/>
      <c r="T227" s="12"/>
    </row>
    <row r="228" spans="2:20" hidden="1" x14ac:dyDescent="0.2">
      <c r="S228" s="12"/>
      <c r="T228" s="12"/>
    </row>
    <row r="229" spans="2:20" hidden="1" x14ac:dyDescent="0.2">
      <c r="S229" s="12"/>
      <c r="T229" s="12"/>
    </row>
    <row r="230" spans="2:20" hidden="1" x14ac:dyDescent="0.2">
      <c r="B230" s="4"/>
      <c r="S230" s="12"/>
      <c r="T230" s="12"/>
    </row>
    <row r="231" spans="2:20" hidden="1" x14ac:dyDescent="0.2">
      <c r="S231" s="12"/>
      <c r="T231" s="12"/>
    </row>
    <row r="232" spans="2:20" hidden="1" x14ac:dyDescent="0.2">
      <c r="S232" s="12"/>
      <c r="T232" s="12"/>
    </row>
    <row r="233" spans="2:20" hidden="1" x14ac:dyDescent="0.2">
      <c r="S233" s="12"/>
      <c r="T233" s="12"/>
    </row>
    <row r="234" spans="2:20" hidden="1" x14ac:dyDescent="0.2">
      <c r="S234" s="12"/>
      <c r="T234" s="12"/>
    </row>
    <row r="235" spans="2:20" hidden="1" x14ac:dyDescent="0.2">
      <c r="S235" s="12"/>
      <c r="T235" s="12"/>
    </row>
    <row r="236" spans="2:20" hidden="1" x14ac:dyDescent="0.2">
      <c r="S236" s="12"/>
      <c r="T236" s="12"/>
    </row>
    <row r="237" spans="2:20" hidden="1" x14ac:dyDescent="0.2">
      <c r="S237" s="12"/>
      <c r="T237" s="12"/>
    </row>
    <row r="238" spans="2:20" hidden="1" x14ac:dyDescent="0.2">
      <c r="S238" s="12"/>
      <c r="T238" s="12"/>
    </row>
    <row r="239" spans="2:20" hidden="1" x14ac:dyDescent="0.2">
      <c r="S239" s="12"/>
      <c r="T239" s="12"/>
    </row>
    <row r="240" spans="2:20" hidden="1" x14ac:dyDescent="0.2">
      <c r="S240" s="12"/>
      <c r="T240" s="12"/>
    </row>
    <row r="241" spans="19:20" hidden="1" x14ac:dyDescent="0.2">
      <c r="S241" s="12"/>
      <c r="T241" s="12"/>
    </row>
    <row r="242" spans="19:20" hidden="1" x14ac:dyDescent="0.2">
      <c r="S242" s="12"/>
      <c r="T242" s="12"/>
    </row>
    <row r="243" spans="19:20" hidden="1" x14ac:dyDescent="0.2">
      <c r="S243" s="12"/>
      <c r="T243" s="12"/>
    </row>
    <row r="244" spans="19:20" hidden="1" x14ac:dyDescent="0.2">
      <c r="S244" s="12"/>
      <c r="T244" s="12"/>
    </row>
    <row r="245" spans="19:20" hidden="1" x14ac:dyDescent="0.2">
      <c r="S245" s="12"/>
      <c r="T245" s="12"/>
    </row>
    <row r="246" spans="19:20" hidden="1" x14ac:dyDescent="0.2">
      <c r="S246" s="12"/>
      <c r="T246" s="12"/>
    </row>
    <row r="247" spans="19:20" hidden="1" x14ac:dyDescent="0.2">
      <c r="S247" s="12"/>
      <c r="T247" s="12"/>
    </row>
    <row r="248" spans="19:20" hidden="1" x14ac:dyDescent="0.2">
      <c r="S248" s="12"/>
      <c r="T248" s="12"/>
    </row>
    <row r="249" spans="19:20" hidden="1" x14ac:dyDescent="0.2">
      <c r="S249" s="12"/>
      <c r="T249" s="12"/>
    </row>
    <row r="250" spans="19:20" hidden="1" x14ac:dyDescent="0.2">
      <c r="S250" s="12"/>
      <c r="T250" s="12"/>
    </row>
    <row r="251" spans="19:20" hidden="1" x14ac:dyDescent="0.2">
      <c r="S251" s="12"/>
      <c r="T251" s="12"/>
    </row>
    <row r="252" spans="19:20" hidden="1" x14ac:dyDescent="0.2">
      <c r="S252" s="12"/>
      <c r="T252" s="12"/>
    </row>
    <row r="253" spans="19:20" hidden="1" x14ac:dyDescent="0.2">
      <c r="S253" s="12"/>
      <c r="T253" s="12"/>
    </row>
    <row r="254" spans="19:20" hidden="1" x14ac:dyDescent="0.2">
      <c r="S254" s="12"/>
      <c r="T254" s="12"/>
    </row>
    <row r="255" spans="19:20" hidden="1" x14ac:dyDescent="0.2">
      <c r="S255" s="12"/>
      <c r="T255" s="12"/>
    </row>
    <row r="256" spans="19:20" hidden="1" x14ac:dyDescent="0.2">
      <c r="S256" s="12"/>
      <c r="T256" s="12"/>
    </row>
    <row r="257" spans="19:20" hidden="1" x14ac:dyDescent="0.2">
      <c r="S257" s="12"/>
      <c r="T257" s="12"/>
    </row>
    <row r="258" spans="19:20" hidden="1" x14ac:dyDescent="0.2">
      <c r="S258" s="12"/>
      <c r="T258" s="12"/>
    </row>
    <row r="259" spans="19:20" hidden="1" x14ac:dyDescent="0.2">
      <c r="S259" s="12"/>
      <c r="T259" s="12"/>
    </row>
    <row r="260" spans="19:20" hidden="1" x14ac:dyDescent="0.2">
      <c r="S260" s="12"/>
      <c r="T260" s="12"/>
    </row>
    <row r="261" spans="19:20" hidden="1" x14ac:dyDescent="0.2">
      <c r="S261" s="12"/>
      <c r="T261" s="12"/>
    </row>
    <row r="262" spans="19:20" hidden="1" x14ac:dyDescent="0.2">
      <c r="S262" s="12"/>
      <c r="T262" s="12"/>
    </row>
    <row r="263" spans="19:20" hidden="1" x14ac:dyDescent="0.2">
      <c r="S263" s="12"/>
      <c r="T263" s="12"/>
    </row>
    <row r="264" spans="19:20" hidden="1" x14ac:dyDescent="0.2">
      <c r="S264" s="12"/>
      <c r="T264" s="12"/>
    </row>
    <row r="265" spans="19:20" hidden="1" x14ac:dyDescent="0.2">
      <c r="S265" s="12"/>
      <c r="T265" s="12"/>
    </row>
    <row r="266" spans="19:20" hidden="1" x14ac:dyDescent="0.2">
      <c r="S266" s="12"/>
      <c r="T266" s="12"/>
    </row>
    <row r="267" spans="19:20" hidden="1" x14ac:dyDescent="0.2">
      <c r="S267" s="12"/>
      <c r="T267" s="12"/>
    </row>
    <row r="268" spans="19:20" hidden="1" x14ac:dyDescent="0.2">
      <c r="S268" s="12"/>
      <c r="T268" s="12"/>
    </row>
    <row r="269" spans="19:20" hidden="1" x14ac:dyDescent="0.2">
      <c r="S269" s="12"/>
      <c r="T269" s="12"/>
    </row>
    <row r="270" spans="19:20" hidden="1" x14ac:dyDescent="0.2">
      <c r="S270" s="12"/>
      <c r="T270" s="12"/>
    </row>
    <row r="271" spans="19:20" hidden="1" x14ac:dyDescent="0.2">
      <c r="S271" s="12"/>
      <c r="T271" s="12"/>
    </row>
    <row r="272" spans="19:20" hidden="1" x14ac:dyDescent="0.2">
      <c r="S272" s="12"/>
      <c r="T272" s="12"/>
    </row>
    <row r="273" spans="19:20" hidden="1" x14ac:dyDescent="0.2">
      <c r="S273" s="12"/>
      <c r="T273" s="12"/>
    </row>
    <row r="274" spans="19:20" hidden="1" x14ac:dyDescent="0.2">
      <c r="S274" s="12"/>
      <c r="T274" s="12"/>
    </row>
    <row r="275" spans="19:20" hidden="1" x14ac:dyDescent="0.2">
      <c r="S275" s="12"/>
      <c r="T275" s="12"/>
    </row>
    <row r="276" spans="19:20" hidden="1" x14ac:dyDescent="0.2">
      <c r="S276" s="12"/>
      <c r="T276" s="12"/>
    </row>
    <row r="277" spans="19:20" hidden="1" x14ac:dyDescent="0.2">
      <c r="S277" s="12"/>
      <c r="T277" s="12"/>
    </row>
    <row r="278" spans="19:20" hidden="1" x14ac:dyDescent="0.2">
      <c r="S278" s="12"/>
      <c r="T278" s="12"/>
    </row>
    <row r="279" spans="19:20" hidden="1" x14ac:dyDescent="0.2">
      <c r="S279" s="12"/>
      <c r="T279" s="12"/>
    </row>
    <row r="280" spans="19:20" hidden="1" x14ac:dyDescent="0.2">
      <c r="S280" s="12"/>
      <c r="T280" s="12"/>
    </row>
    <row r="281" spans="19:20" hidden="1" x14ac:dyDescent="0.2">
      <c r="S281" s="12"/>
      <c r="T281" s="12"/>
    </row>
    <row r="282" spans="19:20" hidden="1" x14ac:dyDescent="0.2">
      <c r="S282" s="12"/>
      <c r="T282" s="12"/>
    </row>
    <row r="283" spans="19:20" hidden="1" x14ac:dyDescent="0.2">
      <c r="S283" s="12"/>
      <c r="T283" s="12"/>
    </row>
    <row r="284" spans="19:20" hidden="1" x14ac:dyDescent="0.2">
      <c r="S284" s="12"/>
      <c r="T284" s="12"/>
    </row>
    <row r="285" spans="19:20" hidden="1" x14ac:dyDescent="0.2">
      <c r="S285" s="12"/>
      <c r="T285" s="12"/>
    </row>
    <row r="286" spans="19:20" hidden="1" x14ac:dyDescent="0.2">
      <c r="S286" s="12"/>
      <c r="T286" s="12"/>
    </row>
    <row r="287" spans="19:20" hidden="1" x14ac:dyDescent="0.2">
      <c r="S287" s="12"/>
      <c r="T287" s="12"/>
    </row>
    <row r="288" spans="19:20" hidden="1" x14ac:dyDescent="0.2">
      <c r="S288" s="12"/>
      <c r="T288" s="12"/>
    </row>
    <row r="289" spans="19:20" hidden="1" x14ac:dyDescent="0.2">
      <c r="S289" s="12"/>
      <c r="T289" s="12"/>
    </row>
    <row r="290" spans="19:20" hidden="1" x14ac:dyDescent="0.2">
      <c r="S290" s="12"/>
      <c r="T290" s="12"/>
    </row>
    <row r="291" spans="19:20" hidden="1" x14ac:dyDescent="0.2">
      <c r="S291" s="12"/>
      <c r="T291" s="12"/>
    </row>
    <row r="292" spans="19:20" hidden="1" x14ac:dyDescent="0.2">
      <c r="S292" s="12"/>
      <c r="T292" s="12"/>
    </row>
    <row r="293" spans="19:20" hidden="1" x14ac:dyDescent="0.2">
      <c r="S293" s="12"/>
      <c r="T293" s="12"/>
    </row>
    <row r="294" spans="19:20" hidden="1" x14ac:dyDescent="0.2">
      <c r="S294" s="12"/>
      <c r="T294" s="12"/>
    </row>
    <row r="295" spans="19:20" hidden="1" x14ac:dyDescent="0.2">
      <c r="S295" s="12"/>
      <c r="T295" s="12"/>
    </row>
    <row r="296" spans="19:20" hidden="1" x14ac:dyDescent="0.2">
      <c r="S296" s="12"/>
      <c r="T296" s="12"/>
    </row>
    <row r="297" spans="19:20" hidden="1" x14ac:dyDescent="0.2">
      <c r="S297" s="12"/>
      <c r="T297" s="12"/>
    </row>
    <row r="298" spans="19:20" hidden="1" x14ac:dyDescent="0.2">
      <c r="S298" s="12"/>
      <c r="T298" s="12"/>
    </row>
    <row r="299" spans="19:20" hidden="1" x14ac:dyDescent="0.2">
      <c r="S299" s="12"/>
      <c r="T299" s="12"/>
    </row>
    <row r="300" spans="19:20" hidden="1" x14ac:dyDescent="0.2">
      <c r="S300" s="12"/>
      <c r="T300" s="12"/>
    </row>
    <row r="301" spans="19:20" hidden="1" x14ac:dyDescent="0.2">
      <c r="S301" s="12"/>
      <c r="T301" s="12"/>
    </row>
    <row r="302" spans="19:20" hidden="1" x14ac:dyDescent="0.2">
      <c r="S302" s="12"/>
      <c r="T302" s="12"/>
    </row>
    <row r="303" spans="19:20" hidden="1" x14ac:dyDescent="0.2">
      <c r="S303" s="12"/>
      <c r="T303" s="12"/>
    </row>
    <row r="304" spans="19:20" hidden="1" x14ac:dyDescent="0.2">
      <c r="S304" s="12"/>
      <c r="T304" s="12"/>
    </row>
    <row r="305" spans="19:20" hidden="1" x14ac:dyDescent="0.2">
      <c r="S305" s="12"/>
      <c r="T305" s="12"/>
    </row>
    <row r="306" spans="19:20" hidden="1" x14ac:dyDescent="0.2">
      <c r="S306" s="12"/>
      <c r="T306" s="12"/>
    </row>
    <row r="307" spans="19:20" hidden="1" x14ac:dyDescent="0.2">
      <c r="S307" s="12"/>
      <c r="T307" s="12"/>
    </row>
    <row r="308" spans="19:20" hidden="1" x14ac:dyDescent="0.2">
      <c r="S308" s="12"/>
      <c r="T308" s="12"/>
    </row>
    <row r="309" spans="19:20" hidden="1" x14ac:dyDescent="0.2">
      <c r="S309" s="12"/>
      <c r="T309" s="12"/>
    </row>
    <row r="310" spans="19:20" hidden="1" x14ac:dyDescent="0.2">
      <c r="S310" s="12"/>
      <c r="T310" s="12"/>
    </row>
    <row r="311" spans="19:20" hidden="1" x14ac:dyDescent="0.2">
      <c r="S311" s="12"/>
      <c r="T311" s="12"/>
    </row>
    <row r="312" spans="19:20" hidden="1" x14ac:dyDescent="0.2">
      <c r="S312" s="12"/>
      <c r="T312" s="12"/>
    </row>
    <row r="313" spans="19:20" hidden="1" x14ac:dyDescent="0.2">
      <c r="S313" s="12"/>
      <c r="T313" s="12"/>
    </row>
    <row r="314" spans="19:20" hidden="1" x14ac:dyDescent="0.2">
      <c r="S314" s="12"/>
      <c r="T314" s="12"/>
    </row>
    <row r="315" spans="19:20" hidden="1" x14ac:dyDescent="0.2">
      <c r="S315" s="12"/>
      <c r="T315" s="12"/>
    </row>
    <row r="316" spans="19:20" hidden="1" x14ac:dyDescent="0.2">
      <c r="S316" s="12"/>
      <c r="T316" s="12"/>
    </row>
    <row r="317" spans="19:20" hidden="1" x14ac:dyDescent="0.2">
      <c r="S317" s="12"/>
      <c r="T317" s="12"/>
    </row>
    <row r="318" spans="19:20" hidden="1" x14ac:dyDescent="0.2">
      <c r="S318" s="12"/>
      <c r="T318" s="12"/>
    </row>
    <row r="319" spans="19:20" hidden="1" x14ac:dyDescent="0.2">
      <c r="S319" s="12"/>
      <c r="T319" s="12"/>
    </row>
    <row r="320" spans="19:20" hidden="1" x14ac:dyDescent="0.2">
      <c r="S320" s="12"/>
      <c r="T320" s="12"/>
    </row>
    <row r="321" spans="19:20" hidden="1" x14ac:dyDescent="0.2">
      <c r="S321" s="12"/>
      <c r="T321" s="12"/>
    </row>
    <row r="322" spans="19:20" hidden="1" x14ac:dyDescent="0.2">
      <c r="S322" s="12"/>
      <c r="T322" s="12"/>
    </row>
    <row r="323" spans="19:20" hidden="1" x14ac:dyDescent="0.2">
      <c r="S323" s="12"/>
      <c r="T323" s="12"/>
    </row>
    <row r="324" spans="19:20" hidden="1" x14ac:dyDescent="0.2">
      <c r="S324" s="12"/>
      <c r="T324" s="12"/>
    </row>
    <row r="325" spans="19:20" hidden="1" x14ac:dyDescent="0.2">
      <c r="S325" s="12"/>
      <c r="T325" s="12"/>
    </row>
    <row r="326" spans="19:20" hidden="1" x14ac:dyDescent="0.2">
      <c r="S326" s="12"/>
      <c r="T326" s="12"/>
    </row>
    <row r="327" spans="19:20" hidden="1" x14ac:dyDescent="0.2">
      <c r="S327" s="12"/>
      <c r="T327" s="12"/>
    </row>
    <row r="328" spans="19:20" hidden="1" x14ac:dyDescent="0.2">
      <c r="S328" s="12"/>
      <c r="T328" s="12"/>
    </row>
    <row r="329" spans="19:20" hidden="1" x14ac:dyDescent="0.2">
      <c r="S329" s="12"/>
      <c r="T329" s="12"/>
    </row>
    <row r="330" spans="19:20" hidden="1" x14ac:dyDescent="0.2">
      <c r="S330" s="12"/>
      <c r="T330" s="12"/>
    </row>
    <row r="331" spans="19:20" hidden="1" x14ac:dyDescent="0.2">
      <c r="S331" s="12"/>
      <c r="T331" s="12"/>
    </row>
    <row r="332" spans="19:20" hidden="1" x14ac:dyDescent="0.2">
      <c r="S332" s="12"/>
      <c r="T332" s="12"/>
    </row>
    <row r="333" spans="19:20" hidden="1" x14ac:dyDescent="0.2">
      <c r="S333" s="12"/>
      <c r="T333" s="12"/>
    </row>
    <row r="334" spans="19:20" hidden="1" x14ac:dyDescent="0.2">
      <c r="S334" s="12"/>
      <c r="T334" s="12"/>
    </row>
    <row r="335" spans="19:20" hidden="1" x14ac:dyDescent="0.2">
      <c r="S335" s="12"/>
      <c r="T335" s="12"/>
    </row>
    <row r="336" spans="19:20" hidden="1" x14ac:dyDescent="0.2">
      <c r="S336" s="12"/>
      <c r="T336" s="12"/>
    </row>
    <row r="337" spans="19:20" hidden="1" x14ac:dyDescent="0.2">
      <c r="S337" s="12"/>
      <c r="T337" s="12"/>
    </row>
    <row r="338" spans="19:20" hidden="1" x14ac:dyDescent="0.2">
      <c r="S338" s="12"/>
      <c r="T338" s="12"/>
    </row>
    <row r="339" spans="19:20" hidden="1" x14ac:dyDescent="0.2">
      <c r="S339" s="12"/>
      <c r="T339" s="12"/>
    </row>
    <row r="340" spans="19:20" hidden="1" x14ac:dyDescent="0.2">
      <c r="S340" s="12"/>
      <c r="T340" s="12"/>
    </row>
    <row r="341" spans="19:20" hidden="1" x14ac:dyDescent="0.2">
      <c r="S341" s="12"/>
      <c r="T341" s="12"/>
    </row>
    <row r="342" spans="19:20" hidden="1" x14ac:dyDescent="0.2">
      <c r="S342" s="12"/>
      <c r="T342" s="12"/>
    </row>
    <row r="343" spans="19:20" hidden="1" x14ac:dyDescent="0.2">
      <c r="S343" s="12"/>
      <c r="T343" s="12"/>
    </row>
    <row r="344" spans="19:20" hidden="1" x14ac:dyDescent="0.2">
      <c r="S344" s="12"/>
      <c r="T344" s="12"/>
    </row>
    <row r="345" spans="19:20" hidden="1" x14ac:dyDescent="0.2">
      <c r="S345" s="12"/>
      <c r="T345" s="12"/>
    </row>
    <row r="346" spans="19:20" hidden="1" x14ac:dyDescent="0.2">
      <c r="S346" s="12"/>
      <c r="T346" s="12"/>
    </row>
    <row r="347" spans="19:20" hidden="1" x14ac:dyDescent="0.2">
      <c r="S347" s="12"/>
      <c r="T347" s="12"/>
    </row>
    <row r="348" spans="19:20" hidden="1" x14ac:dyDescent="0.2">
      <c r="S348" s="12"/>
      <c r="T348" s="12"/>
    </row>
    <row r="349" spans="19:20" hidden="1" x14ac:dyDescent="0.2">
      <c r="S349" s="12"/>
      <c r="T349" s="12"/>
    </row>
    <row r="350" spans="19:20" hidden="1" x14ac:dyDescent="0.2">
      <c r="S350" s="12"/>
      <c r="T350" s="12"/>
    </row>
    <row r="351" spans="19:20" hidden="1" x14ac:dyDescent="0.2">
      <c r="S351" s="12"/>
      <c r="T351" s="12"/>
    </row>
    <row r="352" spans="19:20" hidden="1" x14ac:dyDescent="0.2">
      <c r="S352" s="12"/>
      <c r="T352" s="12"/>
    </row>
    <row r="353" spans="19:20" hidden="1" x14ac:dyDescent="0.2">
      <c r="S353" s="12"/>
      <c r="T353" s="12"/>
    </row>
    <row r="354" spans="19:20" hidden="1" x14ac:dyDescent="0.2">
      <c r="S354" s="12"/>
      <c r="T354" s="12"/>
    </row>
    <row r="355" spans="19:20" hidden="1" x14ac:dyDescent="0.2">
      <c r="S355" s="12"/>
      <c r="T355" s="12"/>
    </row>
    <row r="356" spans="19:20" hidden="1" x14ac:dyDescent="0.2">
      <c r="S356" s="12"/>
      <c r="T356" s="12"/>
    </row>
    <row r="357" spans="19:20" hidden="1" x14ac:dyDescent="0.2">
      <c r="S357" s="12"/>
      <c r="T357" s="12"/>
    </row>
    <row r="358" spans="19:20" hidden="1" x14ac:dyDescent="0.2">
      <c r="S358" s="12"/>
      <c r="T358" s="12"/>
    </row>
    <row r="359" spans="19:20" hidden="1" x14ac:dyDescent="0.2">
      <c r="S359" s="12"/>
      <c r="T359" s="12"/>
    </row>
    <row r="360" spans="19:20" hidden="1" x14ac:dyDescent="0.2">
      <c r="S360" s="12"/>
      <c r="T360" s="12"/>
    </row>
    <row r="361" spans="19:20" hidden="1" x14ac:dyDescent="0.2">
      <c r="S361" s="12"/>
      <c r="T361" s="12"/>
    </row>
    <row r="362" spans="19:20" hidden="1" x14ac:dyDescent="0.2">
      <c r="S362" s="12"/>
      <c r="T362" s="12"/>
    </row>
    <row r="363" spans="19:20" hidden="1" x14ac:dyDescent="0.2">
      <c r="S363" s="12"/>
      <c r="T363" s="12"/>
    </row>
    <row r="364" spans="19:20" hidden="1" x14ac:dyDescent="0.2">
      <c r="S364" s="12"/>
      <c r="T364" s="12"/>
    </row>
    <row r="365" spans="19:20" hidden="1" x14ac:dyDescent="0.2">
      <c r="S365" s="12"/>
      <c r="T365" s="12"/>
    </row>
    <row r="366" spans="19:20" hidden="1" x14ac:dyDescent="0.2">
      <c r="S366" s="12"/>
      <c r="T366" s="12"/>
    </row>
    <row r="367" spans="19:20" hidden="1" x14ac:dyDescent="0.2">
      <c r="S367" s="12"/>
      <c r="T367" s="12"/>
    </row>
    <row r="368" spans="19:20" hidden="1" x14ac:dyDescent="0.2">
      <c r="S368" s="12"/>
      <c r="T368" s="12"/>
    </row>
    <row r="369" spans="19:20" hidden="1" x14ac:dyDescent="0.2">
      <c r="S369" s="12"/>
      <c r="T369" s="12"/>
    </row>
    <row r="370" spans="19:20" hidden="1" x14ac:dyDescent="0.2">
      <c r="S370" s="12"/>
      <c r="T370" s="12"/>
    </row>
    <row r="371" spans="19:20" hidden="1" x14ac:dyDescent="0.2">
      <c r="S371" s="12"/>
      <c r="T371" s="12"/>
    </row>
    <row r="372" spans="19:20" hidden="1" x14ac:dyDescent="0.2">
      <c r="S372" s="12"/>
      <c r="T372" s="12"/>
    </row>
    <row r="373" spans="19:20" hidden="1" x14ac:dyDescent="0.2">
      <c r="S373" s="12"/>
      <c r="T373" s="12"/>
    </row>
    <row r="374" spans="19:20" hidden="1" x14ac:dyDescent="0.2">
      <c r="S374" s="12"/>
      <c r="T374" s="12"/>
    </row>
    <row r="375" spans="19:20" hidden="1" x14ac:dyDescent="0.2">
      <c r="S375" s="12"/>
      <c r="T375" s="12"/>
    </row>
    <row r="376" spans="19:20" hidden="1" x14ac:dyDescent="0.2">
      <c r="S376" s="12"/>
      <c r="T376" s="12"/>
    </row>
    <row r="377" spans="19:20" hidden="1" x14ac:dyDescent="0.2">
      <c r="S377" s="12"/>
      <c r="T377" s="12"/>
    </row>
    <row r="378" spans="19:20" hidden="1" x14ac:dyDescent="0.2">
      <c r="S378" s="12"/>
      <c r="T378" s="12"/>
    </row>
    <row r="379" spans="19:20" hidden="1" x14ac:dyDescent="0.2">
      <c r="S379" s="12"/>
      <c r="T379" s="12"/>
    </row>
    <row r="380" spans="19:20" hidden="1" x14ac:dyDescent="0.2">
      <c r="S380" s="12"/>
      <c r="T380" s="12"/>
    </row>
    <row r="381" spans="19:20" hidden="1" x14ac:dyDescent="0.2">
      <c r="S381" s="12"/>
      <c r="T381" s="12"/>
    </row>
    <row r="382" spans="19:20" hidden="1" x14ac:dyDescent="0.2">
      <c r="S382" s="12"/>
      <c r="T382" s="12"/>
    </row>
    <row r="383" spans="19:20" hidden="1" x14ac:dyDescent="0.2">
      <c r="S383" s="12"/>
      <c r="T383" s="12"/>
    </row>
    <row r="384" spans="19:20" hidden="1" x14ac:dyDescent="0.2">
      <c r="S384" s="12"/>
      <c r="T384" s="12"/>
    </row>
    <row r="385" spans="19:20" hidden="1" x14ac:dyDescent="0.2">
      <c r="S385" s="12"/>
      <c r="T385" s="12"/>
    </row>
    <row r="386" spans="19:20" hidden="1" x14ac:dyDescent="0.2">
      <c r="S386" s="12"/>
      <c r="T386" s="12"/>
    </row>
    <row r="387" spans="19:20" hidden="1" x14ac:dyDescent="0.2">
      <c r="S387" s="12"/>
      <c r="T387" s="12"/>
    </row>
    <row r="388" spans="19:20" hidden="1" x14ac:dyDescent="0.2">
      <c r="S388" s="12"/>
      <c r="T388" s="12"/>
    </row>
    <row r="389" spans="19:20" hidden="1" x14ac:dyDescent="0.2">
      <c r="S389" s="12"/>
      <c r="T389" s="12"/>
    </row>
    <row r="390" spans="19:20" hidden="1" x14ac:dyDescent="0.2">
      <c r="S390" s="12"/>
      <c r="T390" s="12"/>
    </row>
    <row r="391" spans="19:20" hidden="1" x14ac:dyDescent="0.2">
      <c r="S391" s="12"/>
      <c r="T391" s="12"/>
    </row>
    <row r="392" spans="19:20" hidden="1" x14ac:dyDescent="0.2">
      <c r="S392" s="12"/>
      <c r="T392" s="12"/>
    </row>
    <row r="393" spans="19:20" hidden="1" x14ac:dyDescent="0.2">
      <c r="S393" s="12"/>
      <c r="T393" s="12"/>
    </row>
    <row r="394" spans="19:20" hidden="1" x14ac:dyDescent="0.2">
      <c r="S394" s="12"/>
      <c r="T394" s="12"/>
    </row>
    <row r="395" spans="19:20" hidden="1" x14ac:dyDescent="0.2">
      <c r="S395" s="12"/>
      <c r="T395" s="12"/>
    </row>
    <row r="396" spans="19:20" hidden="1" x14ac:dyDescent="0.2">
      <c r="S396" s="12"/>
      <c r="T396" s="12"/>
    </row>
    <row r="397" spans="19:20" hidden="1" x14ac:dyDescent="0.2">
      <c r="S397" s="12"/>
      <c r="T397" s="12"/>
    </row>
    <row r="398" spans="19:20" hidden="1" x14ac:dyDescent="0.2">
      <c r="S398" s="12"/>
      <c r="T398" s="12"/>
    </row>
    <row r="399" spans="19:20" hidden="1" x14ac:dyDescent="0.2">
      <c r="S399" s="12"/>
      <c r="T399" s="12"/>
    </row>
    <row r="400" spans="19:20" hidden="1" x14ac:dyDescent="0.2">
      <c r="S400" s="12"/>
      <c r="T400" s="12"/>
    </row>
    <row r="401" spans="19:20" hidden="1" x14ac:dyDescent="0.2">
      <c r="S401" s="12"/>
      <c r="T401" s="12"/>
    </row>
    <row r="402" spans="19:20" hidden="1" x14ac:dyDescent="0.2">
      <c r="S402" s="12"/>
      <c r="T402" s="12"/>
    </row>
    <row r="403" spans="19:20" hidden="1" x14ac:dyDescent="0.2">
      <c r="S403" s="12"/>
      <c r="T403" s="12"/>
    </row>
    <row r="404" spans="19:20" hidden="1" x14ac:dyDescent="0.2">
      <c r="S404" s="12"/>
      <c r="T404" s="12"/>
    </row>
    <row r="405" spans="19:20" hidden="1" x14ac:dyDescent="0.2">
      <c r="S405" s="12"/>
      <c r="T405" s="12"/>
    </row>
    <row r="406" spans="19:20" hidden="1" x14ac:dyDescent="0.2">
      <c r="S406" s="12"/>
      <c r="T406" s="12"/>
    </row>
    <row r="407" spans="19:20" hidden="1" x14ac:dyDescent="0.2">
      <c r="S407" s="12"/>
      <c r="T407" s="12"/>
    </row>
    <row r="408" spans="19:20" hidden="1" x14ac:dyDescent="0.2">
      <c r="S408" s="12"/>
      <c r="T408" s="12"/>
    </row>
    <row r="409" spans="19:20" hidden="1" x14ac:dyDescent="0.2">
      <c r="S409" s="12"/>
      <c r="T409" s="12"/>
    </row>
    <row r="410" spans="19:20" hidden="1" x14ac:dyDescent="0.2">
      <c r="S410" s="12"/>
      <c r="T410" s="12"/>
    </row>
    <row r="411" spans="19:20" hidden="1" x14ac:dyDescent="0.2">
      <c r="S411" s="12"/>
      <c r="T411" s="12"/>
    </row>
    <row r="412" spans="19:20" hidden="1" x14ac:dyDescent="0.2">
      <c r="S412" s="12"/>
      <c r="T412" s="12"/>
    </row>
    <row r="413" spans="19:20" hidden="1" x14ac:dyDescent="0.2">
      <c r="S413" s="12"/>
      <c r="T413" s="12"/>
    </row>
    <row r="414" spans="19:20" hidden="1" x14ac:dyDescent="0.2">
      <c r="S414" s="12"/>
      <c r="T414" s="12"/>
    </row>
    <row r="415" spans="19:20" hidden="1" x14ac:dyDescent="0.2">
      <c r="S415" s="12"/>
      <c r="T415" s="12"/>
    </row>
    <row r="416" spans="19:20" hidden="1" x14ac:dyDescent="0.2">
      <c r="S416" s="12"/>
      <c r="T416" s="12"/>
    </row>
    <row r="417" spans="19:20" hidden="1" x14ac:dyDescent="0.2">
      <c r="S417" s="12"/>
      <c r="T417" s="12"/>
    </row>
    <row r="418" spans="19:20" hidden="1" x14ac:dyDescent="0.2">
      <c r="S418" s="12"/>
      <c r="T418" s="12"/>
    </row>
    <row r="419" spans="19:20" hidden="1" x14ac:dyDescent="0.2">
      <c r="S419" s="12"/>
      <c r="T419" s="12"/>
    </row>
    <row r="420" spans="19:20" hidden="1" x14ac:dyDescent="0.2">
      <c r="S420" s="12"/>
      <c r="T420" s="12"/>
    </row>
    <row r="421" spans="19:20" hidden="1" x14ac:dyDescent="0.2">
      <c r="S421" s="12"/>
      <c r="T421" s="12"/>
    </row>
    <row r="422" spans="19:20" hidden="1" x14ac:dyDescent="0.2">
      <c r="S422" s="12"/>
      <c r="T422" s="12"/>
    </row>
    <row r="423" spans="19:20" hidden="1" x14ac:dyDescent="0.2">
      <c r="S423" s="12"/>
      <c r="T423" s="12"/>
    </row>
    <row r="424" spans="19:20" hidden="1" x14ac:dyDescent="0.2">
      <c r="S424" s="12"/>
      <c r="T424" s="12"/>
    </row>
    <row r="425" spans="19:20" hidden="1" x14ac:dyDescent="0.2">
      <c r="S425" s="12"/>
      <c r="T425" s="12"/>
    </row>
    <row r="426" spans="19:20" hidden="1" x14ac:dyDescent="0.2">
      <c r="S426" s="12"/>
      <c r="T426" s="12"/>
    </row>
    <row r="427" spans="19:20" hidden="1" x14ac:dyDescent="0.2">
      <c r="S427" s="12"/>
      <c r="T427" s="12"/>
    </row>
    <row r="428" spans="19:20" hidden="1" x14ac:dyDescent="0.2">
      <c r="S428" s="12"/>
      <c r="T428" s="12"/>
    </row>
    <row r="429" spans="19:20" hidden="1" x14ac:dyDescent="0.2">
      <c r="S429" s="12"/>
      <c r="T429" s="12"/>
    </row>
    <row r="430" spans="19:20" hidden="1" x14ac:dyDescent="0.2">
      <c r="S430" s="12"/>
      <c r="T430" s="12"/>
    </row>
    <row r="431" spans="19:20" hidden="1" x14ac:dyDescent="0.2">
      <c r="S431" s="12"/>
      <c r="T431" s="12"/>
    </row>
    <row r="432" spans="19:20" hidden="1" x14ac:dyDescent="0.2">
      <c r="S432" s="12"/>
      <c r="T432" s="12"/>
    </row>
    <row r="433" spans="19:20" hidden="1" x14ac:dyDescent="0.2">
      <c r="S433" s="12"/>
      <c r="T433" s="12"/>
    </row>
    <row r="434" spans="19:20" hidden="1" x14ac:dyDescent="0.2">
      <c r="S434" s="12"/>
      <c r="T434" s="12"/>
    </row>
    <row r="435" spans="19:20" hidden="1" x14ac:dyDescent="0.2">
      <c r="S435" s="12"/>
      <c r="T435" s="12"/>
    </row>
    <row r="436" spans="19:20" hidden="1" x14ac:dyDescent="0.2">
      <c r="S436" s="12"/>
      <c r="T436" s="12"/>
    </row>
    <row r="437" spans="19:20" hidden="1" x14ac:dyDescent="0.2">
      <c r="S437" s="12"/>
      <c r="T437" s="12"/>
    </row>
    <row r="438" spans="19:20" hidden="1" x14ac:dyDescent="0.2">
      <c r="S438" s="12"/>
      <c r="T438" s="12"/>
    </row>
    <row r="439" spans="19:20" hidden="1" x14ac:dyDescent="0.2">
      <c r="S439" s="12"/>
      <c r="T439" s="12"/>
    </row>
    <row r="440" spans="19:20" hidden="1" x14ac:dyDescent="0.2">
      <c r="S440" s="12"/>
      <c r="T440" s="12"/>
    </row>
    <row r="441" spans="19:20" hidden="1" x14ac:dyDescent="0.2">
      <c r="S441" s="12"/>
      <c r="T441" s="12"/>
    </row>
    <row r="442" spans="19:20" hidden="1" x14ac:dyDescent="0.2">
      <c r="S442" s="12"/>
      <c r="T442" s="12"/>
    </row>
    <row r="443" spans="19:20" hidden="1" x14ac:dyDescent="0.2">
      <c r="S443" s="12"/>
      <c r="T443" s="12"/>
    </row>
    <row r="444" spans="19:20" hidden="1" x14ac:dyDescent="0.2">
      <c r="S444" s="12"/>
      <c r="T444" s="12"/>
    </row>
    <row r="445" spans="19:20" hidden="1" x14ac:dyDescent="0.2">
      <c r="S445" s="12"/>
      <c r="T445" s="12"/>
    </row>
    <row r="446" spans="19:20" hidden="1" x14ac:dyDescent="0.2">
      <c r="S446" s="12"/>
      <c r="T446" s="12"/>
    </row>
    <row r="447" spans="19:20" hidden="1" x14ac:dyDescent="0.2">
      <c r="S447" s="12"/>
      <c r="T447" s="12"/>
    </row>
    <row r="448" spans="19:20" hidden="1" x14ac:dyDescent="0.2">
      <c r="S448" s="12"/>
      <c r="T448" s="12"/>
    </row>
    <row r="449" spans="19:20" hidden="1" x14ac:dyDescent="0.2">
      <c r="S449" s="12"/>
      <c r="T449" s="12"/>
    </row>
    <row r="450" spans="19:20" hidden="1" x14ac:dyDescent="0.2">
      <c r="S450" s="12"/>
      <c r="T450" s="12"/>
    </row>
    <row r="451" spans="19:20" hidden="1" x14ac:dyDescent="0.2">
      <c r="S451" s="12"/>
      <c r="T451" s="12"/>
    </row>
    <row r="452" spans="19:20" hidden="1" x14ac:dyDescent="0.2">
      <c r="S452" s="12"/>
      <c r="T452" s="12"/>
    </row>
    <row r="453" spans="19:20" hidden="1" x14ac:dyDescent="0.2">
      <c r="S453" s="12"/>
      <c r="T453" s="12"/>
    </row>
    <row r="454" spans="19:20" hidden="1" x14ac:dyDescent="0.2">
      <c r="S454" s="12"/>
      <c r="T454" s="12"/>
    </row>
    <row r="455" spans="19:20" hidden="1" x14ac:dyDescent="0.2">
      <c r="S455" s="12"/>
      <c r="T455" s="12"/>
    </row>
    <row r="456" spans="19:20" hidden="1" x14ac:dyDescent="0.2">
      <c r="S456" s="12"/>
      <c r="T456" s="12"/>
    </row>
    <row r="457" spans="19:20" hidden="1" x14ac:dyDescent="0.2">
      <c r="S457" s="12"/>
      <c r="T457" s="12"/>
    </row>
    <row r="458" spans="19:20" hidden="1" x14ac:dyDescent="0.2">
      <c r="S458" s="12"/>
      <c r="T458" s="12"/>
    </row>
    <row r="459" spans="19:20" hidden="1" x14ac:dyDescent="0.2">
      <c r="S459" s="12"/>
      <c r="T459" s="12"/>
    </row>
    <row r="460" spans="19:20" hidden="1" x14ac:dyDescent="0.2">
      <c r="S460" s="12"/>
      <c r="T460" s="12"/>
    </row>
    <row r="461" spans="19:20" hidden="1" x14ac:dyDescent="0.2">
      <c r="S461" s="12"/>
      <c r="T461" s="12"/>
    </row>
    <row r="462" spans="19:20" hidden="1" x14ac:dyDescent="0.2">
      <c r="S462" s="12"/>
      <c r="T462" s="12"/>
    </row>
    <row r="463" spans="19:20" hidden="1" x14ac:dyDescent="0.2">
      <c r="S463" s="12"/>
      <c r="T463" s="12"/>
    </row>
    <row r="464" spans="19:20" hidden="1" x14ac:dyDescent="0.2">
      <c r="S464" s="12"/>
      <c r="T464" s="12"/>
    </row>
    <row r="465" spans="19:20" hidden="1" x14ac:dyDescent="0.2">
      <c r="S465" s="12"/>
      <c r="T465" s="12"/>
    </row>
    <row r="466" spans="19:20" hidden="1" x14ac:dyDescent="0.2">
      <c r="S466" s="12"/>
      <c r="T466" s="12"/>
    </row>
    <row r="467" spans="19:20" hidden="1" x14ac:dyDescent="0.2">
      <c r="S467" s="12"/>
      <c r="T467" s="12"/>
    </row>
    <row r="468" spans="19:20" hidden="1" x14ac:dyDescent="0.2">
      <c r="S468" s="12"/>
      <c r="T468" s="12"/>
    </row>
    <row r="469" spans="19:20" hidden="1" x14ac:dyDescent="0.2">
      <c r="S469" s="12"/>
      <c r="T469" s="12"/>
    </row>
    <row r="470" spans="19:20" hidden="1" x14ac:dyDescent="0.2">
      <c r="S470" s="12"/>
      <c r="T470" s="12"/>
    </row>
    <row r="471" spans="19:20" hidden="1" x14ac:dyDescent="0.2">
      <c r="S471" s="12"/>
      <c r="T471" s="12"/>
    </row>
    <row r="472" spans="19:20" hidden="1" x14ac:dyDescent="0.2">
      <c r="S472" s="12"/>
      <c r="T472" s="12"/>
    </row>
    <row r="473" spans="19:20" hidden="1" x14ac:dyDescent="0.2">
      <c r="S473" s="12"/>
      <c r="T473" s="12"/>
    </row>
    <row r="474" spans="19:20" hidden="1" x14ac:dyDescent="0.2">
      <c r="S474" s="12"/>
      <c r="T474" s="12"/>
    </row>
    <row r="475" spans="19:20" hidden="1" x14ac:dyDescent="0.2">
      <c r="S475" s="12"/>
      <c r="T475" s="12"/>
    </row>
    <row r="476" spans="19:20" hidden="1" x14ac:dyDescent="0.2">
      <c r="S476" s="12"/>
      <c r="T476" s="12"/>
    </row>
    <row r="477" spans="19:20" hidden="1" x14ac:dyDescent="0.2">
      <c r="S477" s="12"/>
      <c r="T477" s="12"/>
    </row>
    <row r="478" spans="19:20" hidden="1" x14ac:dyDescent="0.2">
      <c r="S478" s="12"/>
      <c r="T478" s="12"/>
    </row>
    <row r="479" spans="19:20" hidden="1" x14ac:dyDescent="0.2">
      <c r="S479" s="12"/>
      <c r="T479" s="12"/>
    </row>
    <row r="480" spans="19:20" hidden="1" x14ac:dyDescent="0.2">
      <c r="S480" s="12"/>
      <c r="T480" s="12"/>
    </row>
    <row r="481" spans="19:20" hidden="1" x14ac:dyDescent="0.2">
      <c r="S481" s="12"/>
      <c r="T481" s="12"/>
    </row>
    <row r="482" spans="19:20" hidden="1" x14ac:dyDescent="0.2">
      <c r="S482" s="12"/>
      <c r="T482" s="12"/>
    </row>
    <row r="483" spans="19:20" hidden="1" x14ac:dyDescent="0.2">
      <c r="S483" s="12"/>
      <c r="T483" s="12"/>
    </row>
    <row r="484" spans="19:20" hidden="1" x14ac:dyDescent="0.2">
      <c r="S484" s="12"/>
      <c r="T484" s="12"/>
    </row>
    <row r="485" spans="19:20" hidden="1" x14ac:dyDescent="0.2">
      <c r="S485" s="12"/>
      <c r="T485" s="12"/>
    </row>
    <row r="486" spans="19:20" hidden="1" x14ac:dyDescent="0.2">
      <c r="S486" s="12"/>
      <c r="T486" s="12"/>
    </row>
    <row r="487" spans="19:20" hidden="1" x14ac:dyDescent="0.2">
      <c r="S487" s="12"/>
      <c r="T487" s="12"/>
    </row>
    <row r="488" spans="19:20" hidden="1" x14ac:dyDescent="0.2">
      <c r="S488" s="12"/>
      <c r="T488" s="12"/>
    </row>
    <row r="489" spans="19:20" hidden="1" x14ac:dyDescent="0.2">
      <c r="S489" s="12"/>
      <c r="T489" s="12"/>
    </row>
    <row r="490" spans="19:20" hidden="1" x14ac:dyDescent="0.2">
      <c r="S490" s="12"/>
      <c r="T490" s="12"/>
    </row>
    <row r="491" spans="19:20" hidden="1" x14ac:dyDescent="0.2">
      <c r="S491" s="12"/>
      <c r="T491" s="12"/>
    </row>
    <row r="492" spans="19:20" hidden="1" x14ac:dyDescent="0.2">
      <c r="S492" s="12"/>
      <c r="T492" s="12"/>
    </row>
    <row r="493" spans="19:20" hidden="1" x14ac:dyDescent="0.2">
      <c r="S493" s="12"/>
      <c r="T493" s="12"/>
    </row>
    <row r="494" spans="19:20" hidden="1" x14ac:dyDescent="0.2">
      <c r="S494" s="12"/>
      <c r="T494" s="12"/>
    </row>
    <row r="495" spans="19:20" hidden="1" x14ac:dyDescent="0.2">
      <c r="S495" s="12"/>
      <c r="T495" s="12"/>
    </row>
    <row r="496" spans="19:20" hidden="1" x14ac:dyDescent="0.2">
      <c r="S496" s="12"/>
      <c r="T496" s="12"/>
    </row>
    <row r="497" spans="19:20" hidden="1" x14ac:dyDescent="0.2">
      <c r="S497" s="12"/>
      <c r="T497" s="12"/>
    </row>
    <row r="498" spans="19:20" hidden="1" x14ac:dyDescent="0.2">
      <c r="S498" s="12"/>
      <c r="T498" s="12"/>
    </row>
    <row r="499" spans="19:20" hidden="1" x14ac:dyDescent="0.2">
      <c r="S499" s="12"/>
      <c r="T499" s="12"/>
    </row>
    <row r="500" spans="19:20" hidden="1" x14ac:dyDescent="0.2">
      <c r="S500" s="12"/>
      <c r="T500" s="12"/>
    </row>
    <row r="501" spans="19:20" hidden="1" x14ac:dyDescent="0.2">
      <c r="S501" s="12"/>
      <c r="T501" s="12"/>
    </row>
    <row r="502" spans="19:20" hidden="1" x14ac:dyDescent="0.2">
      <c r="S502" s="12"/>
      <c r="T502" s="12"/>
    </row>
    <row r="503" spans="19:20" hidden="1" x14ac:dyDescent="0.2">
      <c r="S503" s="12"/>
      <c r="T503" s="12"/>
    </row>
    <row r="504" spans="19:20" hidden="1" x14ac:dyDescent="0.2">
      <c r="S504" s="12"/>
      <c r="T504" s="12"/>
    </row>
    <row r="505" spans="19:20" hidden="1" x14ac:dyDescent="0.2">
      <c r="S505" s="12"/>
      <c r="T505" s="12"/>
    </row>
    <row r="506" spans="19:20" hidden="1" x14ac:dyDescent="0.2">
      <c r="S506" s="12"/>
      <c r="T506" s="12"/>
    </row>
    <row r="507" spans="19:20" hidden="1" x14ac:dyDescent="0.2">
      <c r="S507" s="12"/>
      <c r="T507" s="12"/>
    </row>
    <row r="508" spans="19:20" hidden="1" x14ac:dyDescent="0.2">
      <c r="S508" s="12"/>
      <c r="T508" s="12"/>
    </row>
    <row r="509" spans="19:20" hidden="1" x14ac:dyDescent="0.2">
      <c r="S509" s="12"/>
      <c r="T509" s="12"/>
    </row>
    <row r="510" spans="19:20" hidden="1" x14ac:dyDescent="0.2">
      <c r="S510" s="12"/>
      <c r="T510" s="12"/>
    </row>
    <row r="511" spans="19:20" hidden="1" x14ac:dyDescent="0.2">
      <c r="S511" s="12"/>
      <c r="T511" s="12"/>
    </row>
    <row r="512" spans="19:20" hidden="1" x14ac:dyDescent="0.2">
      <c r="S512" s="12"/>
      <c r="T512" s="12"/>
    </row>
    <row r="513" spans="19:20" hidden="1" x14ac:dyDescent="0.2">
      <c r="S513" s="12"/>
      <c r="T513" s="12"/>
    </row>
    <row r="514" spans="19:20" hidden="1" x14ac:dyDescent="0.2">
      <c r="S514" s="12"/>
      <c r="T514" s="12"/>
    </row>
    <row r="515" spans="19:20" hidden="1" x14ac:dyDescent="0.2">
      <c r="S515" s="12"/>
      <c r="T515" s="12"/>
    </row>
    <row r="516" spans="19:20" hidden="1" x14ac:dyDescent="0.2">
      <c r="S516" s="12"/>
      <c r="T516" s="12"/>
    </row>
    <row r="517" spans="19:20" hidden="1" x14ac:dyDescent="0.2">
      <c r="S517" s="12"/>
      <c r="T517" s="12"/>
    </row>
    <row r="518" spans="19:20" hidden="1" x14ac:dyDescent="0.2">
      <c r="S518" s="12"/>
      <c r="T518" s="12"/>
    </row>
    <row r="519" spans="19:20" hidden="1" x14ac:dyDescent="0.2">
      <c r="S519" s="12"/>
      <c r="T519" s="12"/>
    </row>
    <row r="520" spans="19:20" hidden="1" x14ac:dyDescent="0.2">
      <c r="S520" s="12"/>
      <c r="T520" s="12"/>
    </row>
    <row r="521" spans="19:20" hidden="1" x14ac:dyDescent="0.2">
      <c r="S521" s="12"/>
      <c r="T521" s="12"/>
    </row>
    <row r="522" spans="19:20" hidden="1" x14ac:dyDescent="0.2">
      <c r="S522" s="12"/>
      <c r="T522" s="12"/>
    </row>
    <row r="523" spans="19:20" hidden="1" x14ac:dyDescent="0.2">
      <c r="S523" s="12"/>
      <c r="T523" s="12"/>
    </row>
    <row r="524" spans="19:20" hidden="1" x14ac:dyDescent="0.2">
      <c r="S524" s="12"/>
      <c r="T524" s="12"/>
    </row>
    <row r="525" spans="19:20" hidden="1" x14ac:dyDescent="0.2">
      <c r="S525" s="12"/>
      <c r="T525" s="12"/>
    </row>
    <row r="526" spans="19:20" hidden="1" x14ac:dyDescent="0.2">
      <c r="S526" s="12"/>
      <c r="T526" s="12"/>
    </row>
    <row r="527" spans="19:20" hidden="1" x14ac:dyDescent="0.2">
      <c r="S527" s="12"/>
      <c r="T527" s="12"/>
    </row>
    <row r="528" spans="19:20" hidden="1" x14ac:dyDescent="0.2">
      <c r="S528" s="12"/>
      <c r="T528" s="12"/>
    </row>
    <row r="529" spans="19:20" hidden="1" x14ac:dyDescent="0.2">
      <c r="S529" s="12"/>
      <c r="T529" s="12"/>
    </row>
    <row r="530" spans="19:20" hidden="1" x14ac:dyDescent="0.2">
      <c r="S530" s="12"/>
      <c r="T530" s="12"/>
    </row>
    <row r="531" spans="19:20" hidden="1" x14ac:dyDescent="0.2">
      <c r="S531" s="12"/>
      <c r="T531" s="12"/>
    </row>
    <row r="532" spans="19:20" hidden="1" x14ac:dyDescent="0.2">
      <c r="S532" s="12"/>
      <c r="T532" s="12"/>
    </row>
    <row r="533" spans="19:20" hidden="1" x14ac:dyDescent="0.2">
      <c r="S533" s="12"/>
      <c r="T533" s="12"/>
    </row>
    <row r="534" spans="19:20" hidden="1" x14ac:dyDescent="0.2">
      <c r="S534" s="12"/>
      <c r="T534" s="12"/>
    </row>
    <row r="535" spans="19:20" hidden="1" x14ac:dyDescent="0.2">
      <c r="S535" s="12"/>
      <c r="T535" s="12"/>
    </row>
    <row r="536" spans="19:20" hidden="1" x14ac:dyDescent="0.2">
      <c r="S536" s="12"/>
      <c r="T536" s="12"/>
    </row>
    <row r="537" spans="19:20" hidden="1" x14ac:dyDescent="0.2">
      <c r="S537" s="12"/>
      <c r="T537" s="12"/>
    </row>
    <row r="538" spans="19:20" hidden="1" x14ac:dyDescent="0.2">
      <c r="S538" s="12"/>
      <c r="T538" s="12"/>
    </row>
    <row r="539" spans="19:20" hidden="1" x14ac:dyDescent="0.2">
      <c r="S539" s="12"/>
      <c r="T539" s="12"/>
    </row>
    <row r="540" spans="19:20" hidden="1" x14ac:dyDescent="0.2">
      <c r="S540" s="12"/>
      <c r="T540" s="12"/>
    </row>
    <row r="541" spans="19:20" hidden="1" x14ac:dyDescent="0.2">
      <c r="S541" s="12"/>
      <c r="T541" s="12"/>
    </row>
    <row r="542" spans="19:20" hidden="1" x14ac:dyDescent="0.2">
      <c r="S542" s="12"/>
      <c r="T542" s="12"/>
    </row>
    <row r="543" spans="19:20" hidden="1" x14ac:dyDescent="0.2">
      <c r="S543" s="12"/>
      <c r="T543" s="12"/>
    </row>
    <row r="544" spans="19:20" hidden="1" x14ac:dyDescent="0.2">
      <c r="S544" s="12"/>
      <c r="T544" s="12"/>
    </row>
    <row r="545" spans="19:20" hidden="1" x14ac:dyDescent="0.2">
      <c r="S545" s="12"/>
      <c r="T545" s="12"/>
    </row>
    <row r="546" spans="19:20" hidden="1" x14ac:dyDescent="0.2">
      <c r="S546" s="12"/>
      <c r="T546" s="12"/>
    </row>
    <row r="547" spans="19:20" hidden="1" x14ac:dyDescent="0.2">
      <c r="S547" s="12"/>
      <c r="T547" s="12"/>
    </row>
    <row r="548" spans="19:20" hidden="1" x14ac:dyDescent="0.2">
      <c r="S548" s="12"/>
      <c r="T548" s="12"/>
    </row>
    <row r="549" spans="19:20" hidden="1" x14ac:dyDescent="0.2">
      <c r="S549" s="12"/>
      <c r="T549" s="12"/>
    </row>
    <row r="550" spans="19:20" hidden="1" x14ac:dyDescent="0.2">
      <c r="S550" s="12"/>
      <c r="T550" s="12"/>
    </row>
    <row r="551" spans="19:20" hidden="1" x14ac:dyDescent="0.2">
      <c r="S551" s="12"/>
      <c r="T551" s="12"/>
    </row>
    <row r="552" spans="19:20" hidden="1" x14ac:dyDescent="0.2">
      <c r="S552" s="12"/>
      <c r="T552" s="12"/>
    </row>
    <row r="553" spans="19:20" hidden="1" x14ac:dyDescent="0.2">
      <c r="S553" s="12"/>
      <c r="T553" s="12"/>
    </row>
    <row r="554" spans="19:20" hidden="1" x14ac:dyDescent="0.2">
      <c r="S554" s="12"/>
      <c r="T554" s="12"/>
    </row>
    <row r="555" spans="19:20" hidden="1" x14ac:dyDescent="0.2">
      <c r="S555" s="12"/>
      <c r="T555" s="12"/>
    </row>
    <row r="556" spans="19:20" hidden="1" x14ac:dyDescent="0.2">
      <c r="S556" s="12"/>
      <c r="T556" s="12"/>
    </row>
    <row r="557" spans="19:20" hidden="1" x14ac:dyDescent="0.2">
      <c r="S557" s="12"/>
      <c r="T557" s="12"/>
    </row>
    <row r="558" spans="19:20" hidden="1" x14ac:dyDescent="0.2">
      <c r="S558" s="12"/>
      <c r="T558" s="12"/>
    </row>
    <row r="559" spans="19:20" hidden="1" x14ac:dyDescent="0.2">
      <c r="S559" s="12"/>
      <c r="T559" s="12"/>
    </row>
    <row r="560" spans="19:20" hidden="1" x14ac:dyDescent="0.2">
      <c r="S560" s="12"/>
      <c r="T560" s="12"/>
    </row>
    <row r="561" spans="19:20" hidden="1" x14ac:dyDescent="0.2">
      <c r="S561" s="12"/>
      <c r="T561" s="12"/>
    </row>
    <row r="562" spans="19:20" hidden="1" x14ac:dyDescent="0.2">
      <c r="S562" s="12"/>
      <c r="T562" s="12"/>
    </row>
    <row r="563" spans="19:20" hidden="1" x14ac:dyDescent="0.2">
      <c r="S563" s="12"/>
      <c r="T563" s="12"/>
    </row>
    <row r="564" spans="19:20" hidden="1" x14ac:dyDescent="0.2">
      <c r="S564" s="12"/>
      <c r="T564" s="12"/>
    </row>
    <row r="565" spans="19:20" hidden="1" x14ac:dyDescent="0.2">
      <c r="S565" s="12"/>
      <c r="T565" s="12"/>
    </row>
    <row r="566" spans="19:20" hidden="1" x14ac:dyDescent="0.2">
      <c r="S566" s="12"/>
      <c r="T566" s="12"/>
    </row>
    <row r="567" spans="19:20" hidden="1" x14ac:dyDescent="0.2">
      <c r="S567" s="12"/>
      <c r="T567" s="12"/>
    </row>
    <row r="568" spans="19:20" hidden="1" x14ac:dyDescent="0.2">
      <c r="S568" s="12"/>
      <c r="T568" s="12"/>
    </row>
    <row r="569" spans="19:20" hidden="1" x14ac:dyDescent="0.2">
      <c r="S569" s="12"/>
      <c r="T569" s="12"/>
    </row>
    <row r="570" spans="19:20" hidden="1" x14ac:dyDescent="0.2">
      <c r="S570" s="12"/>
      <c r="T570" s="12"/>
    </row>
    <row r="571" spans="19:20" hidden="1" x14ac:dyDescent="0.2">
      <c r="S571" s="12"/>
      <c r="T571" s="12"/>
    </row>
    <row r="572" spans="19:20" hidden="1" x14ac:dyDescent="0.2">
      <c r="S572" s="12"/>
      <c r="T572" s="12"/>
    </row>
    <row r="573" spans="19:20" hidden="1" x14ac:dyDescent="0.2">
      <c r="S573" s="12"/>
      <c r="T573" s="12"/>
    </row>
    <row r="574" spans="19:20" hidden="1" x14ac:dyDescent="0.2">
      <c r="S574" s="12"/>
      <c r="T574" s="12"/>
    </row>
    <row r="575" spans="19:20" hidden="1" x14ac:dyDescent="0.2">
      <c r="S575" s="12"/>
      <c r="T575" s="12"/>
    </row>
    <row r="576" spans="19:20" hidden="1" x14ac:dyDescent="0.2">
      <c r="S576" s="12"/>
      <c r="T576" s="12"/>
    </row>
    <row r="577" spans="19:20" hidden="1" x14ac:dyDescent="0.2">
      <c r="S577" s="12"/>
      <c r="T577" s="12"/>
    </row>
    <row r="578" spans="19:20" hidden="1" x14ac:dyDescent="0.2">
      <c r="S578" s="12"/>
      <c r="T578" s="12"/>
    </row>
    <row r="579" spans="19:20" hidden="1" x14ac:dyDescent="0.2">
      <c r="S579" s="12"/>
      <c r="T579" s="12"/>
    </row>
    <row r="580" spans="19:20" hidden="1" x14ac:dyDescent="0.2">
      <c r="S580" s="12"/>
      <c r="T580" s="12"/>
    </row>
    <row r="581" spans="19:20" hidden="1" x14ac:dyDescent="0.2">
      <c r="S581" s="12"/>
      <c r="T581" s="12"/>
    </row>
    <row r="582" spans="19:20" hidden="1" x14ac:dyDescent="0.2">
      <c r="S582" s="12"/>
      <c r="T582" s="12"/>
    </row>
    <row r="583" spans="19:20" hidden="1" x14ac:dyDescent="0.2">
      <c r="S583" s="12"/>
      <c r="T583" s="12"/>
    </row>
    <row r="584" spans="19:20" hidden="1" x14ac:dyDescent="0.2">
      <c r="S584" s="12"/>
      <c r="T584" s="12"/>
    </row>
    <row r="585" spans="19:20" hidden="1" x14ac:dyDescent="0.2">
      <c r="S585" s="12"/>
      <c r="T585" s="12"/>
    </row>
    <row r="586" spans="19:20" hidden="1" x14ac:dyDescent="0.2">
      <c r="S586" s="12"/>
      <c r="T586" s="12"/>
    </row>
    <row r="587" spans="19:20" hidden="1" x14ac:dyDescent="0.2">
      <c r="S587" s="12"/>
      <c r="T587" s="12"/>
    </row>
    <row r="588" spans="19:20" hidden="1" x14ac:dyDescent="0.2">
      <c r="S588" s="12"/>
      <c r="T588" s="12"/>
    </row>
    <row r="589" spans="19:20" hidden="1" x14ac:dyDescent="0.2">
      <c r="S589" s="12"/>
      <c r="T589" s="12"/>
    </row>
    <row r="590" spans="19:20" hidden="1" x14ac:dyDescent="0.2">
      <c r="S590" s="12"/>
      <c r="T590" s="12"/>
    </row>
    <row r="591" spans="19:20" hidden="1" x14ac:dyDescent="0.2">
      <c r="S591" s="12"/>
      <c r="T591" s="12"/>
    </row>
    <row r="592" spans="19:20" hidden="1" x14ac:dyDescent="0.2">
      <c r="S592" s="12"/>
      <c r="T592" s="12"/>
    </row>
    <row r="593" spans="19:20" hidden="1" x14ac:dyDescent="0.2">
      <c r="S593" s="12"/>
      <c r="T593" s="12"/>
    </row>
    <row r="594" spans="19:20" hidden="1" x14ac:dyDescent="0.2">
      <c r="S594" s="12"/>
      <c r="T594" s="12"/>
    </row>
    <row r="595" spans="19:20" hidden="1" x14ac:dyDescent="0.2">
      <c r="S595" s="12"/>
      <c r="T595" s="12"/>
    </row>
    <row r="596" spans="19:20" hidden="1" x14ac:dyDescent="0.2">
      <c r="S596" s="12"/>
      <c r="T596" s="12"/>
    </row>
    <row r="597" spans="19:20" hidden="1" x14ac:dyDescent="0.2">
      <c r="S597" s="12"/>
      <c r="T597" s="12"/>
    </row>
    <row r="598" spans="19:20" hidden="1" x14ac:dyDescent="0.2">
      <c r="S598" s="12"/>
      <c r="T598" s="12"/>
    </row>
    <row r="599" spans="19:20" hidden="1" x14ac:dyDescent="0.2">
      <c r="S599" s="12"/>
      <c r="T599" s="12"/>
    </row>
    <row r="600" spans="19:20" hidden="1" x14ac:dyDescent="0.2">
      <c r="S600" s="12"/>
      <c r="T600" s="12"/>
    </row>
    <row r="601" spans="19:20" hidden="1" x14ac:dyDescent="0.2">
      <c r="S601" s="12"/>
      <c r="T601" s="12"/>
    </row>
    <row r="602" spans="19:20" hidden="1" x14ac:dyDescent="0.2">
      <c r="S602" s="12"/>
      <c r="T602" s="12"/>
    </row>
    <row r="603" spans="19:20" hidden="1" x14ac:dyDescent="0.2">
      <c r="S603" s="12"/>
      <c r="T603" s="12"/>
    </row>
    <row r="604" spans="19:20" hidden="1" x14ac:dyDescent="0.2">
      <c r="S604" s="12"/>
      <c r="T604" s="12"/>
    </row>
    <row r="605" spans="19:20" hidden="1" x14ac:dyDescent="0.2">
      <c r="S605" s="12"/>
      <c r="T605" s="12"/>
    </row>
    <row r="606" spans="19:20" hidden="1" x14ac:dyDescent="0.2">
      <c r="S606" s="12"/>
      <c r="T606" s="12"/>
    </row>
    <row r="607" spans="19:20" hidden="1" x14ac:dyDescent="0.2">
      <c r="S607" s="12"/>
      <c r="T607" s="12"/>
    </row>
    <row r="608" spans="19:20" hidden="1" x14ac:dyDescent="0.2">
      <c r="S608" s="12"/>
      <c r="T608" s="12"/>
    </row>
    <row r="609" spans="19:20" hidden="1" x14ac:dyDescent="0.2">
      <c r="S609" s="12"/>
      <c r="T609" s="12"/>
    </row>
    <row r="610" spans="19:20" hidden="1" x14ac:dyDescent="0.2">
      <c r="S610" s="12"/>
      <c r="T610" s="12"/>
    </row>
    <row r="611" spans="19:20" hidden="1" x14ac:dyDescent="0.2">
      <c r="S611" s="12"/>
      <c r="T611" s="12"/>
    </row>
    <row r="612" spans="19:20" hidden="1" x14ac:dyDescent="0.2">
      <c r="S612" s="12"/>
      <c r="T612" s="12"/>
    </row>
    <row r="613" spans="19:20" hidden="1" x14ac:dyDescent="0.2">
      <c r="S613" s="12"/>
      <c r="T613" s="12"/>
    </row>
    <row r="614" spans="19:20" hidden="1" x14ac:dyDescent="0.2">
      <c r="S614" s="12"/>
      <c r="T614" s="12"/>
    </row>
    <row r="615" spans="19:20" hidden="1" x14ac:dyDescent="0.2">
      <c r="S615" s="12"/>
      <c r="T615" s="12"/>
    </row>
    <row r="616" spans="19:20" hidden="1" x14ac:dyDescent="0.2">
      <c r="S616" s="12"/>
      <c r="T616" s="12"/>
    </row>
    <row r="617" spans="19:20" hidden="1" x14ac:dyDescent="0.2">
      <c r="S617" s="12"/>
      <c r="T617" s="12"/>
    </row>
    <row r="618" spans="19:20" hidden="1" x14ac:dyDescent="0.2">
      <c r="S618" s="12"/>
      <c r="T618" s="12"/>
    </row>
    <row r="619" spans="19:20" hidden="1" x14ac:dyDescent="0.2">
      <c r="S619" s="12"/>
      <c r="T619" s="12"/>
    </row>
    <row r="620" spans="19:20" hidden="1" x14ac:dyDescent="0.2">
      <c r="S620" s="12"/>
      <c r="T620" s="12"/>
    </row>
    <row r="621" spans="19:20" hidden="1" x14ac:dyDescent="0.2">
      <c r="S621" s="12"/>
      <c r="T621" s="12"/>
    </row>
    <row r="622" spans="19:20" hidden="1" x14ac:dyDescent="0.2">
      <c r="S622" s="12"/>
      <c r="T622" s="12"/>
    </row>
    <row r="623" spans="19:20" hidden="1" x14ac:dyDescent="0.2">
      <c r="S623" s="12"/>
      <c r="T623" s="12"/>
    </row>
    <row r="624" spans="19:20" hidden="1" x14ac:dyDescent="0.2">
      <c r="S624" s="12"/>
      <c r="T624" s="12"/>
    </row>
    <row r="625" spans="19:20" hidden="1" x14ac:dyDescent="0.2">
      <c r="S625" s="12"/>
      <c r="T625" s="12"/>
    </row>
    <row r="626" spans="19:20" hidden="1" x14ac:dyDescent="0.2">
      <c r="S626" s="12"/>
      <c r="T626" s="12"/>
    </row>
    <row r="627" spans="19:20" hidden="1" x14ac:dyDescent="0.2">
      <c r="S627" s="12"/>
      <c r="T627" s="12"/>
    </row>
    <row r="628" spans="19:20" hidden="1" x14ac:dyDescent="0.2">
      <c r="S628" s="12"/>
      <c r="T628" s="12"/>
    </row>
    <row r="629" spans="19:20" hidden="1" x14ac:dyDescent="0.2">
      <c r="S629" s="12"/>
      <c r="T629" s="12"/>
    </row>
    <row r="630" spans="19:20" hidden="1" x14ac:dyDescent="0.2">
      <c r="S630" s="12"/>
      <c r="T630" s="12"/>
    </row>
    <row r="631" spans="19:20" hidden="1" x14ac:dyDescent="0.2">
      <c r="S631" s="12"/>
      <c r="T631" s="12"/>
    </row>
    <row r="632" spans="19:20" hidden="1" x14ac:dyDescent="0.2">
      <c r="S632" s="12"/>
      <c r="T632" s="12"/>
    </row>
    <row r="633" spans="19:20" hidden="1" x14ac:dyDescent="0.2">
      <c r="S633" s="12"/>
      <c r="T633" s="12"/>
    </row>
    <row r="634" spans="19:20" hidden="1" x14ac:dyDescent="0.2">
      <c r="S634" s="12"/>
      <c r="T634" s="12"/>
    </row>
    <row r="635" spans="19:20" hidden="1" x14ac:dyDescent="0.2">
      <c r="S635" s="12"/>
      <c r="T635" s="12"/>
    </row>
    <row r="636" spans="19:20" hidden="1" x14ac:dyDescent="0.2">
      <c r="S636" s="12"/>
      <c r="T636" s="12"/>
    </row>
    <row r="637" spans="19:20" hidden="1" x14ac:dyDescent="0.2">
      <c r="S637" s="12"/>
      <c r="T637" s="12"/>
    </row>
    <row r="638" spans="19:20" hidden="1" x14ac:dyDescent="0.2">
      <c r="S638" s="12"/>
      <c r="T638" s="12"/>
    </row>
    <row r="639" spans="19:20" hidden="1" x14ac:dyDescent="0.2">
      <c r="S639" s="12"/>
      <c r="T639" s="12"/>
    </row>
    <row r="640" spans="19:20" hidden="1" x14ac:dyDescent="0.2">
      <c r="S640" s="12"/>
      <c r="T640" s="12"/>
    </row>
    <row r="641" spans="19:20" hidden="1" x14ac:dyDescent="0.2">
      <c r="S641" s="12"/>
      <c r="T641" s="12"/>
    </row>
    <row r="642" spans="19:20" hidden="1" x14ac:dyDescent="0.2">
      <c r="S642" s="12"/>
      <c r="T642" s="12"/>
    </row>
    <row r="643" spans="19:20" hidden="1" x14ac:dyDescent="0.2">
      <c r="S643" s="12"/>
      <c r="T643" s="12"/>
    </row>
    <row r="644" spans="19:20" hidden="1" x14ac:dyDescent="0.2">
      <c r="S644" s="12"/>
      <c r="T644" s="12"/>
    </row>
    <row r="645" spans="19:20" hidden="1" x14ac:dyDescent="0.2">
      <c r="S645" s="12"/>
      <c r="T645" s="12"/>
    </row>
    <row r="646" spans="19:20" hidden="1" x14ac:dyDescent="0.2">
      <c r="S646" s="12"/>
      <c r="T646" s="12"/>
    </row>
    <row r="647" spans="19:20" hidden="1" x14ac:dyDescent="0.2">
      <c r="S647" s="12"/>
      <c r="T647" s="12"/>
    </row>
    <row r="648" spans="19:20" hidden="1" x14ac:dyDescent="0.2">
      <c r="S648" s="12"/>
      <c r="T648" s="12"/>
    </row>
    <row r="649" spans="19:20" hidden="1" x14ac:dyDescent="0.2">
      <c r="S649" s="12"/>
      <c r="T649" s="12"/>
    </row>
    <row r="650" spans="19:20" hidden="1" x14ac:dyDescent="0.2">
      <c r="S650" s="12"/>
      <c r="T650" s="12"/>
    </row>
    <row r="651" spans="19:20" hidden="1" x14ac:dyDescent="0.2">
      <c r="S651" s="12"/>
      <c r="T651" s="12"/>
    </row>
    <row r="652" spans="19:20" hidden="1" x14ac:dyDescent="0.2">
      <c r="S652" s="12"/>
      <c r="T652" s="12"/>
    </row>
    <row r="653" spans="19:20" hidden="1" x14ac:dyDescent="0.2">
      <c r="S653" s="12"/>
      <c r="T653" s="12"/>
    </row>
    <row r="654" spans="19:20" hidden="1" x14ac:dyDescent="0.2">
      <c r="S654" s="12"/>
      <c r="T654" s="12"/>
    </row>
    <row r="655" spans="19:20" hidden="1" x14ac:dyDescent="0.2">
      <c r="S655" s="12"/>
      <c r="T655" s="12"/>
    </row>
    <row r="656" spans="19:20" hidden="1" x14ac:dyDescent="0.2">
      <c r="S656" s="12"/>
      <c r="T656" s="12"/>
    </row>
    <row r="657" spans="19:20" hidden="1" x14ac:dyDescent="0.2">
      <c r="S657" s="12"/>
      <c r="T657" s="12"/>
    </row>
    <row r="658" spans="19:20" hidden="1" x14ac:dyDescent="0.2">
      <c r="S658" s="12"/>
      <c r="T658" s="12"/>
    </row>
    <row r="659" spans="19:20" hidden="1" x14ac:dyDescent="0.2">
      <c r="S659" s="12"/>
      <c r="T659" s="12"/>
    </row>
    <row r="660" spans="19:20" hidden="1" x14ac:dyDescent="0.2">
      <c r="S660" s="12"/>
      <c r="T660" s="12"/>
    </row>
    <row r="661" spans="19:20" hidden="1" x14ac:dyDescent="0.2">
      <c r="S661" s="12"/>
      <c r="T661" s="12"/>
    </row>
    <row r="662" spans="19:20" hidden="1" x14ac:dyDescent="0.2">
      <c r="S662" s="12"/>
      <c r="T662" s="12"/>
    </row>
    <row r="663" spans="19:20" hidden="1" x14ac:dyDescent="0.2">
      <c r="S663" s="12"/>
      <c r="T663" s="12"/>
    </row>
    <row r="664" spans="19:20" hidden="1" x14ac:dyDescent="0.2">
      <c r="S664" s="12"/>
      <c r="T664" s="12"/>
    </row>
    <row r="665" spans="19:20" hidden="1" x14ac:dyDescent="0.2">
      <c r="S665" s="12"/>
      <c r="T665" s="12"/>
    </row>
    <row r="666" spans="19:20" hidden="1" x14ac:dyDescent="0.2">
      <c r="S666" s="12"/>
      <c r="T666" s="12"/>
    </row>
    <row r="667" spans="19:20" hidden="1" x14ac:dyDescent="0.2">
      <c r="S667" s="12"/>
      <c r="T667" s="12"/>
    </row>
    <row r="668" spans="19:20" hidden="1" x14ac:dyDescent="0.2">
      <c r="S668" s="12"/>
      <c r="T668" s="12"/>
    </row>
    <row r="669" spans="19:20" hidden="1" x14ac:dyDescent="0.2">
      <c r="S669" s="12"/>
      <c r="T669" s="12"/>
    </row>
    <row r="670" spans="19:20" hidden="1" x14ac:dyDescent="0.2">
      <c r="S670" s="12"/>
      <c r="T670" s="12"/>
    </row>
    <row r="671" spans="19:20" hidden="1" x14ac:dyDescent="0.2">
      <c r="S671" s="12"/>
      <c r="T671" s="12"/>
    </row>
    <row r="672" spans="19:20" hidden="1" x14ac:dyDescent="0.2">
      <c r="S672" s="12"/>
      <c r="T672" s="12"/>
    </row>
    <row r="673" spans="19:20" hidden="1" x14ac:dyDescent="0.2">
      <c r="S673" s="12"/>
      <c r="T673" s="12"/>
    </row>
    <row r="674" spans="19:20" hidden="1" x14ac:dyDescent="0.2">
      <c r="S674" s="12"/>
      <c r="T674" s="12"/>
    </row>
    <row r="675" spans="19:20" hidden="1" x14ac:dyDescent="0.2">
      <c r="S675" s="12"/>
      <c r="T675" s="12"/>
    </row>
    <row r="676" spans="19:20" hidden="1" x14ac:dyDescent="0.2">
      <c r="S676" s="12"/>
      <c r="T676" s="12"/>
    </row>
    <row r="677" spans="19:20" hidden="1" x14ac:dyDescent="0.2">
      <c r="S677" s="12"/>
      <c r="T677" s="12"/>
    </row>
    <row r="678" spans="19:20" hidden="1" x14ac:dyDescent="0.2">
      <c r="S678" s="12"/>
      <c r="T678" s="12"/>
    </row>
    <row r="679" spans="19:20" hidden="1" x14ac:dyDescent="0.2">
      <c r="S679" s="12"/>
      <c r="T679" s="12"/>
    </row>
    <row r="680" spans="19:20" hidden="1" x14ac:dyDescent="0.2">
      <c r="S680" s="12"/>
      <c r="T680" s="12"/>
    </row>
    <row r="681" spans="19:20" hidden="1" x14ac:dyDescent="0.2">
      <c r="S681" s="12"/>
      <c r="T681" s="12"/>
    </row>
    <row r="682" spans="19:20" hidden="1" x14ac:dyDescent="0.2">
      <c r="S682" s="12"/>
      <c r="T682" s="12"/>
    </row>
    <row r="683" spans="19:20" hidden="1" x14ac:dyDescent="0.2">
      <c r="S683" s="12"/>
      <c r="T683" s="12"/>
    </row>
    <row r="684" spans="19:20" hidden="1" x14ac:dyDescent="0.2">
      <c r="S684" s="12"/>
      <c r="T684" s="12"/>
    </row>
    <row r="685" spans="19:20" hidden="1" x14ac:dyDescent="0.2">
      <c r="S685" s="12"/>
      <c r="T685" s="12"/>
    </row>
    <row r="686" spans="19:20" hidden="1" x14ac:dyDescent="0.2">
      <c r="S686" s="12"/>
      <c r="T686" s="12"/>
    </row>
    <row r="687" spans="19:20" hidden="1" x14ac:dyDescent="0.2">
      <c r="S687" s="12"/>
      <c r="T687" s="12"/>
    </row>
    <row r="688" spans="19:20" hidden="1" x14ac:dyDescent="0.2">
      <c r="S688" s="12"/>
      <c r="T688" s="12"/>
    </row>
    <row r="689" spans="19:20" hidden="1" x14ac:dyDescent="0.2">
      <c r="S689" s="12"/>
      <c r="T689" s="12"/>
    </row>
    <row r="690" spans="19:20" hidden="1" x14ac:dyDescent="0.2">
      <c r="S690" s="12"/>
      <c r="T690" s="12"/>
    </row>
    <row r="691" spans="19:20" hidden="1" x14ac:dyDescent="0.2">
      <c r="S691" s="12"/>
      <c r="T691" s="12"/>
    </row>
    <row r="692" spans="19:20" hidden="1" x14ac:dyDescent="0.2">
      <c r="S692" s="12"/>
      <c r="T692" s="12"/>
    </row>
    <row r="693" spans="19:20" hidden="1" x14ac:dyDescent="0.2">
      <c r="S693" s="12"/>
      <c r="T693" s="12"/>
    </row>
    <row r="694" spans="19:20" hidden="1" x14ac:dyDescent="0.2">
      <c r="S694" s="12"/>
      <c r="T694" s="12"/>
    </row>
    <row r="695" spans="19:20" hidden="1" x14ac:dyDescent="0.2">
      <c r="S695" s="12"/>
      <c r="T695" s="12"/>
    </row>
    <row r="696" spans="19:20" hidden="1" x14ac:dyDescent="0.2">
      <c r="S696" s="12"/>
      <c r="T696" s="12"/>
    </row>
    <row r="697" spans="19:20" hidden="1" x14ac:dyDescent="0.2">
      <c r="S697" s="12"/>
      <c r="T697" s="12"/>
    </row>
    <row r="698" spans="19:20" hidden="1" x14ac:dyDescent="0.2">
      <c r="S698" s="12"/>
      <c r="T698" s="12"/>
    </row>
    <row r="699" spans="19:20" hidden="1" x14ac:dyDescent="0.2">
      <c r="S699" s="12"/>
      <c r="T699" s="12"/>
    </row>
    <row r="700" spans="19:20" hidden="1" x14ac:dyDescent="0.2">
      <c r="S700" s="12"/>
      <c r="T700" s="12"/>
    </row>
    <row r="701" spans="19:20" hidden="1" x14ac:dyDescent="0.2">
      <c r="S701" s="12"/>
      <c r="T701" s="12"/>
    </row>
    <row r="702" spans="19:20" hidden="1" x14ac:dyDescent="0.2">
      <c r="S702" s="12"/>
      <c r="T702" s="12"/>
    </row>
    <row r="703" spans="19:20" hidden="1" x14ac:dyDescent="0.2">
      <c r="S703" s="12"/>
      <c r="T703" s="12"/>
    </row>
    <row r="704" spans="19:20" hidden="1" x14ac:dyDescent="0.2">
      <c r="S704" s="12"/>
      <c r="T704" s="12"/>
    </row>
    <row r="705" spans="19:20" hidden="1" x14ac:dyDescent="0.2">
      <c r="S705" s="12"/>
      <c r="T705" s="12"/>
    </row>
    <row r="706" spans="19:20" hidden="1" x14ac:dyDescent="0.2">
      <c r="S706" s="12"/>
      <c r="T706" s="12"/>
    </row>
    <row r="707" spans="19:20" hidden="1" x14ac:dyDescent="0.2">
      <c r="S707" s="12"/>
      <c r="T707" s="12"/>
    </row>
    <row r="708" spans="19:20" hidden="1" x14ac:dyDescent="0.2">
      <c r="S708" s="12"/>
      <c r="T708" s="12"/>
    </row>
    <row r="709" spans="19:20" hidden="1" x14ac:dyDescent="0.2">
      <c r="S709" s="12"/>
      <c r="T709" s="12"/>
    </row>
    <row r="710" spans="19:20" hidden="1" x14ac:dyDescent="0.2">
      <c r="S710" s="12"/>
      <c r="T710" s="12"/>
    </row>
    <row r="711" spans="19:20" hidden="1" x14ac:dyDescent="0.2">
      <c r="S711" s="12"/>
      <c r="T711" s="12"/>
    </row>
    <row r="712" spans="19:20" hidden="1" x14ac:dyDescent="0.2">
      <c r="S712" s="12"/>
      <c r="T712" s="12"/>
    </row>
    <row r="713" spans="19:20" hidden="1" x14ac:dyDescent="0.2">
      <c r="S713" s="12"/>
      <c r="T713" s="12"/>
    </row>
    <row r="714" spans="19:20" hidden="1" x14ac:dyDescent="0.2">
      <c r="S714" s="12"/>
      <c r="T714" s="12"/>
    </row>
    <row r="715" spans="19:20" hidden="1" x14ac:dyDescent="0.2">
      <c r="S715" s="12"/>
      <c r="T715" s="12"/>
    </row>
    <row r="716" spans="19:20" hidden="1" x14ac:dyDescent="0.2">
      <c r="S716" s="12"/>
      <c r="T716" s="12"/>
    </row>
    <row r="717" spans="19:20" hidden="1" x14ac:dyDescent="0.2">
      <c r="S717" s="12"/>
      <c r="T717" s="12"/>
    </row>
    <row r="718" spans="19:20" hidden="1" x14ac:dyDescent="0.2">
      <c r="S718" s="12"/>
      <c r="T718" s="12"/>
    </row>
    <row r="719" spans="19:20" hidden="1" x14ac:dyDescent="0.2">
      <c r="S719" s="12"/>
      <c r="T719" s="12"/>
    </row>
    <row r="720" spans="19:20" hidden="1" x14ac:dyDescent="0.2">
      <c r="S720" s="12"/>
      <c r="T720" s="12"/>
    </row>
    <row r="721" spans="19:20" hidden="1" x14ac:dyDescent="0.2">
      <c r="S721" s="12"/>
      <c r="T721" s="12"/>
    </row>
    <row r="722" spans="19:20" hidden="1" x14ac:dyDescent="0.2">
      <c r="S722" s="12"/>
      <c r="T722" s="12"/>
    </row>
    <row r="723" spans="19:20" hidden="1" x14ac:dyDescent="0.2">
      <c r="S723" s="12"/>
      <c r="T723" s="12"/>
    </row>
    <row r="724" spans="19:20" hidden="1" x14ac:dyDescent="0.2">
      <c r="S724" s="12"/>
      <c r="T724" s="12"/>
    </row>
    <row r="725" spans="19:20" hidden="1" x14ac:dyDescent="0.2">
      <c r="S725" s="12"/>
      <c r="T725" s="12"/>
    </row>
    <row r="726" spans="19:20" hidden="1" x14ac:dyDescent="0.2">
      <c r="S726" s="12"/>
      <c r="T726" s="12"/>
    </row>
    <row r="727" spans="19:20" hidden="1" x14ac:dyDescent="0.2">
      <c r="S727" s="12"/>
      <c r="T727" s="12"/>
    </row>
    <row r="728" spans="19:20" hidden="1" x14ac:dyDescent="0.2">
      <c r="S728" s="12"/>
      <c r="T728" s="12"/>
    </row>
    <row r="729" spans="19:20" hidden="1" x14ac:dyDescent="0.2">
      <c r="S729" s="12"/>
      <c r="T729" s="12"/>
    </row>
    <row r="730" spans="19:20" hidden="1" x14ac:dyDescent="0.2">
      <c r="S730" s="12"/>
      <c r="T730" s="12"/>
    </row>
    <row r="731" spans="19:20" hidden="1" x14ac:dyDescent="0.2">
      <c r="S731" s="12"/>
      <c r="T731" s="12"/>
    </row>
    <row r="732" spans="19:20" hidden="1" x14ac:dyDescent="0.2">
      <c r="S732" s="12"/>
      <c r="T732" s="12"/>
    </row>
    <row r="733" spans="19:20" hidden="1" x14ac:dyDescent="0.2">
      <c r="S733" s="12"/>
      <c r="T733" s="12"/>
    </row>
    <row r="734" spans="19:20" hidden="1" x14ac:dyDescent="0.2">
      <c r="S734" s="12"/>
      <c r="T734" s="12"/>
    </row>
    <row r="735" spans="19:20" hidden="1" x14ac:dyDescent="0.2">
      <c r="S735" s="12"/>
      <c r="T735" s="12"/>
    </row>
    <row r="736" spans="19:20" hidden="1" x14ac:dyDescent="0.2">
      <c r="S736" s="12"/>
      <c r="T736" s="12"/>
    </row>
    <row r="737" spans="19:20" hidden="1" x14ac:dyDescent="0.2">
      <c r="S737" s="12"/>
      <c r="T737" s="12"/>
    </row>
    <row r="738" spans="19:20" hidden="1" x14ac:dyDescent="0.2">
      <c r="S738" s="12"/>
      <c r="T738" s="12"/>
    </row>
    <row r="739" spans="19:20" hidden="1" x14ac:dyDescent="0.2">
      <c r="S739" s="12"/>
      <c r="T739" s="12"/>
    </row>
    <row r="740" spans="19:20" hidden="1" x14ac:dyDescent="0.2">
      <c r="S740" s="12"/>
      <c r="T740" s="12"/>
    </row>
    <row r="741" spans="19:20" hidden="1" x14ac:dyDescent="0.2">
      <c r="S741" s="12"/>
      <c r="T741" s="12"/>
    </row>
    <row r="742" spans="19:20" hidden="1" x14ac:dyDescent="0.2">
      <c r="S742" s="12"/>
      <c r="T742" s="12"/>
    </row>
    <row r="743" spans="19:20" hidden="1" x14ac:dyDescent="0.2">
      <c r="S743" s="12"/>
      <c r="T743" s="12"/>
    </row>
    <row r="744" spans="19:20" hidden="1" x14ac:dyDescent="0.2">
      <c r="S744" s="12"/>
      <c r="T744" s="12"/>
    </row>
    <row r="745" spans="19:20" hidden="1" x14ac:dyDescent="0.2">
      <c r="S745" s="12"/>
      <c r="T745" s="12"/>
    </row>
    <row r="746" spans="19:20" hidden="1" x14ac:dyDescent="0.2">
      <c r="S746" s="12"/>
      <c r="T746" s="12"/>
    </row>
    <row r="747" spans="19:20" hidden="1" x14ac:dyDescent="0.2">
      <c r="S747" s="12"/>
      <c r="T747" s="12"/>
    </row>
    <row r="748" spans="19:20" hidden="1" x14ac:dyDescent="0.2">
      <c r="S748" s="12"/>
      <c r="T748" s="12"/>
    </row>
    <row r="749" spans="19:20" hidden="1" x14ac:dyDescent="0.2">
      <c r="S749" s="12"/>
      <c r="T749" s="12"/>
    </row>
    <row r="750" spans="19:20" hidden="1" x14ac:dyDescent="0.2">
      <c r="S750" s="12"/>
      <c r="T750" s="12"/>
    </row>
    <row r="751" spans="19:20" hidden="1" x14ac:dyDescent="0.2">
      <c r="S751" s="12"/>
      <c r="T751" s="12"/>
    </row>
    <row r="752" spans="19:20" hidden="1" x14ac:dyDescent="0.2">
      <c r="S752" s="12"/>
      <c r="T752" s="12"/>
    </row>
    <row r="753" spans="19:20" hidden="1" x14ac:dyDescent="0.2">
      <c r="S753" s="12"/>
      <c r="T753" s="12"/>
    </row>
    <row r="754" spans="19:20" hidden="1" x14ac:dyDescent="0.2">
      <c r="S754" s="12"/>
      <c r="T754" s="12"/>
    </row>
    <row r="755" spans="19:20" hidden="1" x14ac:dyDescent="0.2">
      <c r="S755" s="12"/>
      <c r="T755" s="12"/>
    </row>
    <row r="756" spans="19:20" hidden="1" x14ac:dyDescent="0.2">
      <c r="S756" s="12"/>
      <c r="T756" s="12"/>
    </row>
    <row r="757" spans="19:20" hidden="1" x14ac:dyDescent="0.2">
      <c r="S757" s="12"/>
      <c r="T757" s="12"/>
    </row>
    <row r="758" spans="19:20" hidden="1" x14ac:dyDescent="0.2">
      <c r="S758" s="12"/>
      <c r="T758" s="12"/>
    </row>
    <row r="759" spans="19:20" hidden="1" x14ac:dyDescent="0.2">
      <c r="S759" s="12"/>
      <c r="T759" s="12"/>
    </row>
    <row r="760" spans="19:20" hidden="1" x14ac:dyDescent="0.2">
      <c r="S760" s="12"/>
      <c r="T760" s="12"/>
    </row>
    <row r="761" spans="19:20" hidden="1" x14ac:dyDescent="0.2">
      <c r="S761" s="12"/>
      <c r="T761" s="12"/>
    </row>
    <row r="762" spans="19:20" hidden="1" x14ac:dyDescent="0.2">
      <c r="S762" s="12"/>
      <c r="T762" s="12"/>
    </row>
    <row r="763" spans="19:20" hidden="1" x14ac:dyDescent="0.2">
      <c r="S763" s="12"/>
      <c r="T763" s="12"/>
    </row>
    <row r="764" spans="19:20" hidden="1" x14ac:dyDescent="0.2">
      <c r="S764" s="12"/>
      <c r="T764" s="12"/>
    </row>
    <row r="765" spans="19:20" hidden="1" x14ac:dyDescent="0.2">
      <c r="S765" s="12"/>
      <c r="T765" s="12"/>
    </row>
    <row r="766" spans="19:20" hidden="1" x14ac:dyDescent="0.2">
      <c r="S766" s="12"/>
      <c r="T766" s="12"/>
    </row>
    <row r="767" spans="19:20" hidden="1" x14ac:dyDescent="0.2">
      <c r="S767" s="12"/>
      <c r="T767" s="12"/>
    </row>
    <row r="768" spans="19:20" hidden="1" x14ac:dyDescent="0.2">
      <c r="S768" s="12"/>
      <c r="T768" s="12"/>
    </row>
    <row r="769" spans="19:20" hidden="1" x14ac:dyDescent="0.2">
      <c r="S769" s="12"/>
      <c r="T769" s="12"/>
    </row>
    <row r="770" spans="19:20" hidden="1" x14ac:dyDescent="0.2">
      <c r="S770" s="12"/>
      <c r="T770" s="12"/>
    </row>
    <row r="771" spans="19:20" hidden="1" x14ac:dyDescent="0.2">
      <c r="S771" s="12"/>
      <c r="T771" s="12"/>
    </row>
    <row r="772" spans="19:20" hidden="1" x14ac:dyDescent="0.2">
      <c r="S772" s="12"/>
      <c r="T772" s="12"/>
    </row>
    <row r="773" spans="19:20" hidden="1" x14ac:dyDescent="0.2">
      <c r="S773" s="12"/>
      <c r="T773" s="12"/>
    </row>
    <row r="774" spans="19:20" hidden="1" x14ac:dyDescent="0.2">
      <c r="S774" s="12"/>
      <c r="T774" s="12"/>
    </row>
    <row r="775" spans="19:20" hidden="1" x14ac:dyDescent="0.2">
      <c r="S775" s="12"/>
      <c r="T775" s="12"/>
    </row>
    <row r="776" spans="19:20" hidden="1" x14ac:dyDescent="0.2">
      <c r="S776" s="12"/>
      <c r="T776" s="12"/>
    </row>
    <row r="777" spans="19:20" hidden="1" x14ac:dyDescent="0.2">
      <c r="S777" s="12"/>
      <c r="T777" s="12"/>
    </row>
    <row r="778" spans="19:20" hidden="1" x14ac:dyDescent="0.2">
      <c r="S778" s="12"/>
      <c r="T778" s="12"/>
    </row>
    <row r="779" spans="19:20" hidden="1" x14ac:dyDescent="0.2">
      <c r="S779" s="12"/>
      <c r="T779" s="12"/>
    </row>
    <row r="780" spans="19:20" hidden="1" x14ac:dyDescent="0.2">
      <c r="S780" s="12"/>
      <c r="T780" s="12"/>
    </row>
    <row r="781" spans="19:20" hidden="1" x14ac:dyDescent="0.2">
      <c r="S781" s="12"/>
      <c r="T781" s="12"/>
    </row>
    <row r="782" spans="19:20" hidden="1" x14ac:dyDescent="0.2">
      <c r="S782" s="12"/>
      <c r="T782" s="12"/>
    </row>
    <row r="783" spans="19:20" hidden="1" x14ac:dyDescent="0.2">
      <c r="S783" s="12"/>
      <c r="T783" s="12"/>
    </row>
    <row r="784" spans="19:20" hidden="1" x14ac:dyDescent="0.2">
      <c r="S784" s="12"/>
      <c r="T784" s="12"/>
    </row>
    <row r="785" spans="19:20" hidden="1" x14ac:dyDescent="0.2">
      <c r="S785" s="12"/>
      <c r="T785" s="12"/>
    </row>
    <row r="786" spans="19:20" hidden="1" x14ac:dyDescent="0.2">
      <c r="S786" s="12"/>
      <c r="T786" s="12"/>
    </row>
    <row r="787" spans="19:20" hidden="1" x14ac:dyDescent="0.2">
      <c r="S787" s="12"/>
      <c r="T787" s="12"/>
    </row>
    <row r="788" spans="19:20" hidden="1" x14ac:dyDescent="0.2">
      <c r="S788" s="12"/>
      <c r="T788" s="12"/>
    </row>
    <row r="789" spans="19:20" hidden="1" x14ac:dyDescent="0.2">
      <c r="S789" s="12"/>
      <c r="T789" s="12"/>
    </row>
    <row r="790" spans="19:20" hidden="1" x14ac:dyDescent="0.2">
      <c r="S790" s="12"/>
      <c r="T790" s="12"/>
    </row>
    <row r="791" spans="19:20" hidden="1" x14ac:dyDescent="0.2">
      <c r="S791" s="12"/>
      <c r="T791" s="12"/>
    </row>
    <row r="792" spans="19:20" hidden="1" x14ac:dyDescent="0.2">
      <c r="S792" s="12"/>
      <c r="T792" s="12"/>
    </row>
    <row r="793" spans="19:20" hidden="1" x14ac:dyDescent="0.2">
      <c r="S793" s="12"/>
      <c r="T793" s="12"/>
    </row>
    <row r="794" spans="19:20" hidden="1" x14ac:dyDescent="0.2">
      <c r="S794" s="12"/>
      <c r="T794" s="12"/>
    </row>
    <row r="795" spans="19:20" hidden="1" x14ac:dyDescent="0.2">
      <c r="S795" s="12"/>
      <c r="T795" s="12"/>
    </row>
    <row r="796" spans="19:20" hidden="1" x14ac:dyDescent="0.2">
      <c r="S796" s="12"/>
      <c r="T796" s="12"/>
    </row>
    <row r="797" spans="19:20" hidden="1" x14ac:dyDescent="0.2">
      <c r="S797" s="12"/>
      <c r="T797" s="12"/>
    </row>
    <row r="798" spans="19:20" hidden="1" x14ac:dyDescent="0.2">
      <c r="S798" s="12"/>
      <c r="T798" s="12"/>
    </row>
    <row r="799" spans="19:20" hidden="1" x14ac:dyDescent="0.2">
      <c r="S799" s="12"/>
      <c r="T799" s="12"/>
    </row>
    <row r="800" spans="19:20" hidden="1" x14ac:dyDescent="0.2">
      <c r="S800" s="12"/>
      <c r="T800" s="12"/>
    </row>
    <row r="801" spans="19:20" hidden="1" x14ac:dyDescent="0.2">
      <c r="S801" s="12"/>
      <c r="T801" s="12"/>
    </row>
    <row r="802" spans="19:20" hidden="1" x14ac:dyDescent="0.2">
      <c r="S802" s="12"/>
      <c r="T802" s="12"/>
    </row>
    <row r="803" spans="19:20" hidden="1" x14ac:dyDescent="0.2">
      <c r="S803" s="12"/>
      <c r="T803" s="12"/>
    </row>
    <row r="804" spans="19:20" hidden="1" x14ac:dyDescent="0.2">
      <c r="S804" s="12"/>
      <c r="T804" s="12"/>
    </row>
    <row r="805" spans="19:20" hidden="1" x14ac:dyDescent="0.2">
      <c r="S805" s="12"/>
      <c r="T805" s="12"/>
    </row>
    <row r="806" spans="19:20" hidden="1" x14ac:dyDescent="0.2">
      <c r="S806" s="12"/>
      <c r="T806" s="12"/>
    </row>
    <row r="807" spans="19:20" hidden="1" x14ac:dyDescent="0.2">
      <c r="S807" s="12"/>
      <c r="T807" s="12"/>
    </row>
    <row r="808" spans="19:20" hidden="1" x14ac:dyDescent="0.2">
      <c r="S808" s="12"/>
      <c r="T808" s="12"/>
    </row>
    <row r="809" spans="19:20" hidden="1" x14ac:dyDescent="0.2">
      <c r="S809" s="12"/>
      <c r="T809" s="12"/>
    </row>
    <row r="810" spans="19:20" hidden="1" x14ac:dyDescent="0.2">
      <c r="S810" s="12"/>
      <c r="T810" s="12"/>
    </row>
    <row r="811" spans="19:20" hidden="1" x14ac:dyDescent="0.2">
      <c r="S811" s="12"/>
      <c r="T811" s="12"/>
    </row>
    <row r="812" spans="19:20" hidden="1" x14ac:dyDescent="0.2">
      <c r="S812" s="12"/>
      <c r="T812" s="12"/>
    </row>
    <row r="813" spans="19:20" hidden="1" x14ac:dyDescent="0.2">
      <c r="S813" s="12"/>
      <c r="T813" s="12"/>
    </row>
    <row r="814" spans="19:20" hidden="1" x14ac:dyDescent="0.2">
      <c r="S814" s="12"/>
      <c r="T814" s="12"/>
    </row>
    <row r="815" spans="19:20" hidden="1" x14ac:dyDescent="0.2">
      <c r="S815" s="12"/>
      <c r="T815" s="12"/>
    </row>
    <row r="816" spans="19:20" hidden="1" x14ac:dyDescent="0.2">
      <c r="S816" s="12"/>
      <c r="T816" s="12"/>
    </row>
    <row r="817" spans="19:20" hidden="1" x14ac:dyDescent="0.2">
      <c r="S817" s="12"/>
      <c r="T817" s="12"/>
    </row>
    <row r="818" spans="19:20" hidden="1" x14ac:dyDescent="0.2">
      <c r="S818" s="12"/>
      <c r="T818" s="12"/>
    </row>
    <row r="819" spans="19:20" hidden="1" x14ac:dyDescent="0.2">
      <c r="S819" s="12"/>
      <c r="T819" s="12"/>
    </row>
    <row r="820" spans="19:20" hidden="1" x14ac:dyDescent="0.2">
      <c r="S820" s="12"/>
      <c r="T820" s="12"/>
    </row>
    <row r="821" spans="19:20" hidden="1" x14ac:dyDescent="0.2">
      <c r="S821" s="12"/>
      <c r="T821" s="12"/>
    </row>
    <row r="822" spans="19:20" hidden="1" x14ac:dyDescent="0.2">
      <c r="S822" s="12"/>
      <c r="T822" s="12"/>
    </row>
    <row r="823" spans="19:20" hidden="1" x14ac:dyDescent="0.2">
      <c r="S823" s="12"/>
      <c r="T823" s="12"/>
    </row>
    <row r="824" spans="19:20" hidden="1" x14ac:dyDescent="0.2">
      <c r="S824" s="12"/>
      <c r="T824" s="12"/>
    </row>
    <row r="825" spans="19:20" hidden="1" x14ac:dyDescent="0.2">
      <c r="S825" s="12"/>
      <c r="T825" s="12"/>
    </row>
    <row r="826" spans="19:20" hidden="1" x14ac:dyDescent="0.2">
      <c r="S826" s="12"/>
      <c r="T826" s="12"/>
    </row>
    <row r="827" spans="19:20" hidden="1" x14ac:dyDescent="0.2">
      <c r="S827" s="12"/>
      <c r="T827" s="12"/>
    </row>
    <row r="828" spans="19:20" hidden="1" x14ac:dyDescent="0.2">
      <c r="S828" s="12"/>
      <c r="T828" s="12"/>
    </row>
    <row r="829" spans="19:20" hidden="1" x14ac:dyDescent="0.2">
      <c r="S829" s="12"/>
      <c r="T829" s="12"/>
    </row>
    <row r="830" spans="19:20" hidden="1" x14ac:dyDescent="0.2">
      <c r="S830" s="12"/>
      <c r="T830" s="12"/>
    </row>
    <row r="831" spans="19:20" hidden="1" x14ac:dyDescent="0.2">
      <c r="S831" s="12"/>
      <c r="T831" s="12"/>
    </row>
    <row r="832" spans="19:20" hidden="1" x14ac:dyDescent="0.2">
      <c r="S832" s="12"/>
      <c r="T832" s="12"/>
    </row>
    <row r="833" spans="19:20" hidden="1" x14ac:dyDescent="0.2">
      <c r="S833" s="12"/>
      <c r="T833" s="12"/>
    </row>
    <row r="834" spans="19:20" hidden="1" x14ac:dyDescent="0.2">
      <c r="S834" s="12"/>
      <c r="T834" s="12"/>
    </row>
    <row r="835" spans="19:20" hidden="1" x14ac:dyDescent="0.2">
      <c r="S835" s="12"/>
      <c r="T835" s="12"/>
    </row>
    <row r="836" spans="19:20" hidden="1" x14ac:dyDescent="0.2">
      <c r="S836" s="12"/>
      <c r="T836" s="12"/>
    </row>
    <row r="837" spans="19:20" hidden="1" x14ac:dyDescent="0.2">
      <c r="S837" s="12"/>
      <c r="T837" s="12"/>
    </row>
    <row r="838" spans="19:20" hidden="1" x14ac:dyDescent="0.2">
      <c r="S838" s="12"/>
      <c r="T838" s="12"/>
    </row>
    <row r="839" spans="19:20" hidden="1" x14ac:dyDescent="0.2">
      <c r="S839" s="12"/>
      <c r="T839" s="12"/>
    </row>
    <row r="840" spans="19:20" hidden="1" x14ac:dyDescent="0.2">
      <c r="S840" s="12"/>
      <c r="T840" s="12"/>
    </row>
    <row r="841" spans="19:20" hidden="1" x14ac:dyDescent="0.2">
      <c r="S841" s="12"/>
      <c r="T841" s="12"/>
    </row>
    <row r="842" spans="19:20" hidden="1" x14ac:dyDescent="0.2">
      <c r="S842" s="12"/>
      <c r="T842" s="12"/>
    </row>
    <row r="843" spans="19:20" hidden="1" x14ac:dyDescent="0.2">
      <c r="S843" s="12"/>
      <c r="T843" s="12"/>
    </row>
    <row r="844" spans="19:20" hidden="1" x14ac:dyDescent="0.2">
      <c r="S844" s="12"/>
      <c r="T844" s="12"/>
    </row>
    <row r="845" spans="19:20" hidden="1" x14ac:dyDescent="0.2">
      <c r="S845" s="12"/>
      <c r="T845" s="12"/>
    </row>
    <row r="846" spans="19:20" hidden="1" x14ac:dyDescent="0.2">
      <c r="S846" s="12"/>
      <c r="T846" s="12"/>
    </row>
    <row r="847" spans="19:20" hidden="1" x14ac:dyDescent="0.2">
      <c r="S847" s="12"/>
      <c r="T847" s="12"/>
    </row>
    <row r="848" spans="19:20" hidden="1" x14ac:dyDescent="0.2">
      <c r="S848" s="12"/>
      <c r="T848" s="12"/>
    </row>
    <row r="849" spans="19:20" hidden="1" x14ac:dyDescent="0.2">
      <c r="S849" s="12"/>
      <c r="T849" s="12"/>
    </row>
    <row r="850" spans="19:20" hidden="1" x14ac:dyDescent="0.2">
      <c r="S850" s="12"/>
      <c r="T850" s="12"/>
    </row>
    <row r="851" spans="19:20" hidden="1" x14ac:dyDescent="0.2">
      <c r="S851" s="12"/>
      <c r="T851" s="12"/>
    </row>
    <row r="852" spans="19:20" hidden="1" x14ac:dyDescent="0.2">
      <c r="S852" s="12"/>
      <c r="T852" s="12"/>
    </row>
    <row r="853" spans="19:20" hidden="1" x14ac:dyDescent="0.2">
      <c r="S853" s="12"/>
      <c r="T853" s="12"/>
    </row>
    <row r="854" spans="19:20" hidden="1" x14ac:dyDescent="0.2">
      <c r="S854" s="12"/>
      <c r="T854" s="12"/>
    </row>
    <row r="855" spans="19:20" hidden="1" x14ac:dyDescent="0.2">
      <c r="S855" s="12"/>
      <c r="T855" s="12"/>
    </row>
    <row r="856" spans="19:20" hidden="1" x14ac:dyDescent="0.2">
      <c r="S856" s="12"/>
      <c r="T856" s="12"/>
    </row>
    <row r="857" spans="19:20" hidden="1" x14ac:dyDescent="0.2">
      <c r="S857" s="12"/>
      <c r="T857" s="12"/>
    </row>
    <row r="858" spans="19:20" hidden="1" x14ac:dyDescent="0.2">
      <c r="S858" s="12"/>
      <c r="T858" s="12"/>
    </row>
    <row r="859" spans="19:20" hidden="1" x14ac:dyDescent="0.2">
      <c r="S859" s="12"/>
      <c r="T859" s="12"/>
    </row>
    <row r="860" spans="19:20" hidden="1" x14ac:dyDescent="0.2">
      <c r="S860" s="12"/>
      <c r="T860" s="12"/>
    </row>
    <row r="861" spans="19:20" hidden="1" x14ac:dyDescent="0.2">
      <c r="S861" s="12"/>
      <c r="T861" s="12"/>
    </row>
    <row r="862" spans="19:20" hidden="1" x14ac:dyDescent="0.2">
      <c r="S862" s="12"/>
      <c r="T862" s="12"/>
    </row>
    <row r="863" spans="19:20" hidden="1" x14ac:dyDescent="0.2">
      <c r="S863" s="12"/>
      <c r="T863" s="12"/>
    </row>
    <row r="864" spans="19:20" hidden="1" x14ac:dyDescent="0.2">
      <c r="S864" s="12"/>
      <c r="T864" s="12"/>
    </row>
    <row r="865" spans="19:20" hidden="1" x14ac:dyDescent="0.2">
      <c r="S865" s="12"/>
      <c r="T865" s="12"/>
    </row>
    <row r="866" spans="19:20" hidden="1" x14ac:dyDescent="0.2">
      <c r="S866" s="12"/>
      <c r="T866" s="12"/>
    </row>
    <row r="867" spans="19:20" hidden="1" x14ac:dyDescent="0.2">
      <c r="S867" s="12"/>
      <c r="T867" s="12"/>
    </row>
    <row r="868" spans="19:20" hidden="1" x14ac:dyDescent="0.2">
      <c r="S868" s="12"/>
      <c r="T868" s="12"/>
    </row>
    <row r="869" spans="19:20" hidden="1" x14ac:dyDescent="0.2">
      <c r="S869" s="12"/>
      <c r="T869" s="12"/>
    </row>
    <row r="870" spans="19:20" hidden="1" x14ac:dyDescent="0.2">
      <c r="S870" s="12"/>
      <c r="T870" s="12"/>
    </row>
    <row r="871" spans="19:20" hidden="1" x14ac:dyDescent="0.2">
      <c r="S871" s="12"/>
      <c r="T871" s="12"/>
    </row>
    <row r="872" spans="19:20" hidden="1" x14ac:dyDescent="0.2">
      <c r="S872" s="12"/>
      <c r="T872" s="12"/>
    </row>
    <row r="873" spans="19:20" hidden="1" x14ac:dyDescent="0.2">
      <c r="S873" s="12"/>
      <c r="T873" s="12"/>
    </row>
    <row r="874" spans="19:20" hidden="1" x14ac:dyDescent="0.2">
      <c r="S874" s="12"/>
      <c r="T874" s="12"/>
    </row>
    <row r="875" spans="19:20" hidden="1" x14ac:dyDescent="0.2">
      <c r="S875" s="12"/>
      <c r="T875" s="12"/>
    </row>
    <row r="876" spans="19:20" hidden="1" x14ac:dyDescent="0.2">
      <c r="S876" s="12"/>
      <c r="T876" s="12"/>
    </row>
    <row r="877" spans="19:20" hidden="1" x14ac:dyDescent="0.2">
      <c r="S877" s="12"/>
      <c r="T877" s="12"/>
    </row>
    <row r="878" spans="19:20" hidden="1" x14ac:dyDescent="0.2">
      <c r="S878" s="12"/>
      <c r="T878" s="12"/>
    </row>
    <row r="879" spans="19:20" hidden="1" x14ac:dyDescent="0.2">
      <c r="S879" s="12"/>
      <c r="T879" s="12"/>
    </row>
    <row r="880" spans="19:20" hidden="1" x14ac:dyDescent="0.2">
      <c r="S880" s="12"/>
      <c r="T880" s="12"/>
    </row>
    <row r="881" spans="19:20" hidden="1" x14ac:dyDescent="0.2">
      <c r="S881" s="12"/>
      <c r="T881" s="12"/>
    </row>
    <row r="882" spans="19:20" hidden="1" x14ac:dyDescent="0.2">
      <c r="S882" s="12"/>
      <c r="T882" s="12"/>
    </row>
    <row r="883" spans="19:20" hidden="1" x14ac:dyDescent="0.2">
      <c r="S883" s="12"/>
      <c r="T883" s="12"/>
    </row>
    <row r="884" spans="19:20" hidden="1" x14ac:dyDescent="0.2">
      <c r="S884" s="12"/>
      <c r="T884" s="12"/>
    </row>
    <row r="885" spans="19:20" hidden="1" x14ac:dyDescent="0.2">
      <c r="S885" s="12"/>
      <c r="T885" s="12"/>
    </row>
    <row r="886" spans="19:20" hidden="1" x14ac:dyDescent="0.2">
      <c r="S886" s="12"/>
      <c r="T886" s="12"/>
    </row>
    <row r="887" spans="19:20" hidden="1" x14ac:dyDescent="0.2">
      <c r="S887" s="12"/>
      <c r="T887" s="12"/>
    </row>
    <row r="888" spans="19:20" hidden="1" x14ac:dyDescent="0.2">
      <c r="S888" s="12"/>
      <c r="T888" s="12"/>
    </row>
    <row r="889" spans="19:20" hidden="1" x14ac:dyDescent="0.2">
      <c r="S889" s="12"/>
      <c r="T889" s="12"/>
    </row>
    <row r="890" spans="19:20" hidden="1" x14ac:dyDescent="0.2">
      <c r="S890" s="12"/>
      <c r="T890" s="12"/>
    </row>
    <row r="891" spans="19:20" hidden="1" x14ac:dyDescent="0.2">
      <c r="S891" s="12"/>
      <c r="T891" s="12"/>
    </row>
    <row r="892" spans="19:20" hidden="1" x14ac:dyDescent="0.2">
      <c r="S892" s="12"/>
      <c r="T892" s="12"/>
    </row>
    <row r="893" spans="19:20" hidden="1" x14ac:dyDescent="0.2">
      <c r="S893" s="12"/>
      <c r="T893" s="12"/>
    </row>
    <row r="894" spans="19:20" hidden="1" x14ac:dyDescent="0.2">
      <c r="S894" s="12"/>
      <c r="T894" s="12"/>
    </row>
    <row r="895" spans="19:20" hidden="1" x14ac:dyDescent="0.2">
      <c r="S895" s="12"/>
      <c r="T895" s="12"/>
    </row>
    <row r="896" spans="19:20" hidden="1" x14ac:dyDescent="0.2">
      <c r="S896" s="12"/>
      <c r="T896" s="12"/>
    </row>
    <row r="897" spans="19:20" hidden="1" x14ac:dyDescent="0.2">
      <c r="S897" s="12"/>
      <c r="T897" s="12"/>
    </row>
    <row r="898" spans="19:20" hidden="1" x14ac:dyDescent="0.2">
      <c r="S898" s="12"/>
      <c r="T898" s="12"/>
    </row>
    <row r="899" spans="19:20" hidden="1" x14ac:dyDescent="0.2">
      <c r="S899" s="12"/>
      <c r="T899" s="12"/>
    </row>
    <row r="900" spans="19:20" hidden="1" x14ac:dyDescent="0.2">
      <c r="S900" s="12"/>
      <c r="T900" s="12"/>
    </row>
    <row r="901" spans="19:20" hidden="1" x14ac:dyDescent="0.2">
      <c r="S901" s="12"/>
      <c r="T901" s="12"/>
    </row>
    <row r="902" spans="19:20" hidden="1" x14ac:dyDescent="0.2">
      <c r="S902" s="12"/>
      <c r="T902" s="12"/>
    </row>
    <row r="903" spans="19:20" hidden="1" x14ac:dyDescent="0.2">
      <c r="S903" s="12"/>
      <c r="T903" s="12"/>
    </row>
    <row r="904" spans="19:20" hidden="1" x14ac:dyDescent="0.2">
      <c r="S904" s="12"/>
      <c r="T904" s="12"/>
    </row>
    <row r="905" spans="19:20" hidden="1" x14ac:dyDescent="0.2">
      <c r="S905" s="12"/>
      <c r="T905" s="12"/>
    </row>
    <row r="906" spans="19:20" hidden="1" x14ac:dyDescent="0.2">
      <c r="S906" s="12"/>
      <c r="T906" s="12"/>
    </row>
    <row r="907" spans="19:20" hidden="1" x14ac:dyDescent="0.2">
      <c r="S907" s="12"/>
      <c r="T907" s="12"/>
    </row>
    <row r="908" spans="19:20" hidden="1" x14ac:dyDescent="0.2">
      <c r="S908" s="12"/>
      <c r="T908" s="12"/>
    </row>
    <row r="909" spans="19:20" hidden="1" x14ac:dyDescent="0.2">
      <c r="S909" s="12"/>
      <c r="T909" s="12"/>
    </row>
    <row r="910" spans="19:20" hidden="1" x14ac:dyDescent="0.2">
      <c r="S910" s="12"/>
      <c r="T910" s="12"/>
    </row>
    <row r="911" spans="19:20" hidden="1" x14ac:dyDescent="0.2">
      <c r="S911" s="12"/>
      <c r="T911" s="12"/>
    </row>
    <row r="912" spans="19:20" hidden="1" x14ac:dyDescent="0.2">
      <c r="S912" s="12"/>
      <c r="T912" s="12"/>
    </row>
    <row r="913" spans="19:20" hidden="1" x14ac:dyDescent="0.2">
      <c r="S913" s="12"/>
      <c r="T913" s="12"/>
    </row>
    <row r="914" spans="19:20" hidden="1" x14ac:dyDescent="0.2">
      <c r="S914" s="12"/>
      <c r="T914" s="12"/>
    </row>
    <row r="915" spans="19:20" hidden="1" x14ac:dyDescent="0.2">
      <c r="S915" s="12"/>
      <c r="T915" s="12"/>
    </row>
    <row r="916" spans="19:20" hidden="1" x14ac:dyDescent="0.2">
      <c r="S916" s="12"/>
      <c r="T916" s="12"/>
    </row>
    <row r="917" spans="19:20" hidden="1" x14ac:dyDescent="0.2">
      <c r="S917" s="12"/>
      <c r="T917" s="12"/>
    </row>
    <row r="918" spans="19:20" hidden="1" x14ac:dyDescent="0.2">
      <c r="S918" s="12"/>
      <c r="T918" s="12"/>
    </row>
    <row r="919" spans="19:20" hidden="1" x14ac:dyDescent="0.2">
      <c r="S919" s="12"/>
      <c r="T919" s="12"/>
    </row>
    <row r="920" spans="19:20" hidden="1" x14ac:dyDescent="0.2">
      <c r="S920" s="12"/>
      <c r="T920" s="12"/>
    </row>
    <row r="921" spans="19:20" hidden="1" x14ac:dyDescent="0.2">
      <c r="S921" s="12"/>
      <c r="T921" s="12"/>
    </row>
    <row r="922" spans="19:20" hidden="1" x14ac:dyDescent="0.2">
      <c r="S922" s="12"/>
      <c r="T922" s="12"/>
    </row>
    <row r="923" spans="19:20" hidden="1" x14ac:dyDescent="0.2">
      <c r="S923" s="12"/>
      <c r="T923" s="12"/>
    </row>
    <row r="924" spans="19:20" hidden="1" x14ac:dyDescent="0.2">
      <c r="S924" s="12"/>
      <c r="T924" s="12"/>
    </row>
    <row r="925" spans="19:20" hidden="1" x14ac:dyDescent="0.2">
      <c r="S925" s="12"/>
      <c r="T925" s="12"/>
    </row>
    <row r="926" spans="19:20" hidden="1" x14ac:dyDescent="0.2">
      <c r="S926" s="12"/>
      <c r="T926" s="12"/>
    </row>
    <row r="927" spans="19:20" hidden="1" x14ac:dyDescent="0.2">
      <c r="S927" s="12"/>
      <c r="T927" s="12"/>
    </row>
    <row r="928" spans="19:20" hidden="1" x14ac:dyDescent="0.2">
      <c r="S928" s="12"/>
      <c r="T928" s="12"/>
    </row>
    <row r="929" spans="19:20" hidden="1" x14ac:dyDescent="0.2">
      <c r="S929" s="12"/>
      <c r="T929" s="12"/>
    </row>
    <row r="930" spans="19:20" hidden="1" x14ac:dyDescent="0.2">
      <c r="S930" s="12"/>
      <c r="T930" s="12"/>
    </row>
    <row r="931" spans="19:20" hidden="1" x14ac:dyDescent="0.2">
      <c r="S931" s="12"/>
      <c r="T931" s="12"/>
    </row>
    <row r="932" spans="19:20" hidden="1" x14ac:dyDescent="0.2">
      <c r="S932" s="12"/>
      <c r="T932" s="12"/>
    </row>
    <row r="933" spans="19:20" hidden="1" x14ac:dyDescent="0.2">
      <c r="S933" s="12"/>
      <c r="T933" s="12"/>
    </row>
    <row r="934" spans="19:20" hidden="1" x14ac:dyDescent="0.2">
      <c r="S934" s="12"/>
      <c r="T934" s="12"/>
    </row>
    <row r="935" spans="19:20" hidden="1" x14ac:dyDescent="0.2">
      <c r="S935" s="12"/>
      <c r="T935" s="12"/>
    </row>
    <row r="936" spans="19:20" hidden="1" x14ac:dyDescent="0.2">
      <c r="S936" s="12"/>
      <c r="T936" s="12"/>
    </row>
    <row r="937" spans="19:20" hidden="1" x14ac:dyDescent="0.2">
      <c r="S937" s="12"/>
      <c r="T937" s="12"/>
    </row>
    <row r="938" spans="19:20" hidden="1" x14ac:dyDescent="0.2">
      <c r="S938" s="12"/>
      <c r="T938" s="12"/>
    </row>
    <row r="939" spans="19:20" hidden="1" x14ac:dyDescent="0.2">
      <c r="S939" s="12"/>
      <c r="T939" s="12"/>
    </row>
    <row r="940" spans="19:20" hidden="1" x14ac:dyDescent="0.2">
      <c r="S940" s="12"/>
      <c r="T940" s="12"/>
    </row>
    <row r="941" spans="19:20" hidden="1" x14ac:dyDescent="0.2">
      <c r="S941" s="12"/>
      <c r="T941" s="12"/>
    </row>
    <row r="942" spans="19:20" hidden="1" x14ac:dyDescent="0.2">
      <c r="S942" s="12"/>
      <c r="T942" s="12"/>
    </row>
    <row r="943" spans="19:20" hidden="1" x14ac:dyDescent="0.2">
      <c r="S943" s="12"/>
      <c r="T943" s="12"/>
    </row>
    <row r="944" spans="19:20" hidden="1" x14ac:dyDescent="0.2">
      <c r="S944" s="12"/>
      <c r="T944" s="12"/>
    </row>
    <row r="945" spans="19:20" hidden="1" x14ac:dyDescent="0.2">
      <c r="S945" s="12"/>
      <c r="T945" s="12"/>
    </row>
    <row r="946" spans="19:20" hidden="1" x14ac:dyDescent="0.2">
      <c r="S946" s="12"/>
      <c r="T946" s="12"/>
    </row>
    <row r="947" spans="19:20" hidden="1" x14ac:dyDescent="0.2">
      <c r="S947" s="12"/>
      <c r="T947" s="12"/>
    </row>
    <row r="948" spans="19:20" hidden="1" x14ac:dyDescent="0.2">
      <c r="S948" s="12"/>
      <c r="T948" s="12"/>
    </row>
    <row r="949" spans="19:20" hidden="1" x14ac:dyDescent="0.2">
      <c r="S949" s="12"/>
      <c r="T949" s="12"/>
    </row>
    <row r="950" spans="19:20" hidden="1" x14ac:dyDescent="0.2">
      <c r="S950" s="12"/>
      <c r="T950" s="12"/>
    </row>
    <row r="951" spans="19:20" hidden="1" x14ac:dyDescent="0.2">
      <c r="S951" s="12"/>
      <c r="T951" s="12"/>
    </row>
    <row r="952" spans="19:20" hidden="1" x14ac:dyDescent="0.2">
      <c r="S952" s="12"/>
      <c r="T952" s="12"/>
    </row>
    <row r="953" spans="19:20" hidden="1" x14ac:dyDescent="0.2">
      <c r="S953" s="12"/>
      <c r="T953" s="12"/>
    </row>
    <row r="954" spans="19:20" hidden="1" x14ac:dyDescent="0.2">
      <c r="S954" s="12"/>
      <c r="T954" s="12"/>
    </row>
    <row r="955" spans="19:20" hidden="1" x14ac:dyDescent="0.2">
      <c r="S955" s="12"/>
      <c r="T955" s="12"/>
    </row>
    <row r="956" spans="19:20" hidden="1" x14ac:dyDescent="0.2">
      <c r="S956" s="12"/>
      <c r="T956" s="12"/>
    </row>
    <row r="957" spans="19:20" hidden="1" x14ac:dyDescent="0.2">
      <c r="S957" s="12"/>
      <c r="T957" s="12"/>
    </row>
    <row r="958" spans="19:20" hidden="1" x14ac:dyDescent="0.2">
      <c r="S958" s="12"/>
      <c r="T958" s="12"/>
    </row>
    <row r="959" spans="19:20" hidden="1" x14ac:dyDescent="0.2">
      <c r="S959" s="12"/>
      <c r="T959" s="12"/>
    </row>
    <row r="960" spans="19:20" hidden="1" x14ac:dyDescent="0.2">
      <c r="S960" s="12"/>
      <c r="T960" s="12"/>
    </row>
    <row r="961" spans="19:20" hidden="1" x14ac:dyDescent="0.2">
      <c r="S961" s="12"/>
      <c r="T961" s="12"/>
    </row>
    <row r="962" spans="19:20" hidden="1" x14ac:dyDescent="0.2">
      <c r="S962" s="12"/>
      <c r="T962" s="12"/>
    </row>
    <row r="963" spans="19:20" hidden="1" x14ac:dyDescent="0.2">
      <c r="S963" s="12"/>
      <c r="T963" s="12"/>
    </row>
    <row r="964" spans="19:20" hidden="1" x14ac:dyDescent="0.2">
      <c r="S964" s="12"/>
      <c r="T964" s="12"/>
    </row>
    <row r="965" spans="19:20" hidden="1" x14ac:dyDescent="0.2">
      <c r="S965" s="12"/>
      <c r="T965" s="12"/>
    </row>
    <row r="966" spans="19:20" hidden="1" x14ac:dyDescent="0.2">
      <c r="S966" s="12"/>
      <c r="T966" s="12"/>
    </row>
    <row r="967" spans="19:20" hidden="1" x14ac:dyDescent="0.2">
      <c r="S967" s="12"/>
      <c r="T967" s="12"/>
    </row>
    <row r="968" spans="19:20" hidden="1" x14ac:dyDescent="0.2">
      <c r="S968" s="12"/>
      <c r="T968" s="12"/>
    </row>
    <row r="969" spans="19:20" hidden="1" x14ac:dyDescent="0.2">
      <c r="S969" s="12"/>
      <c r="T969" s="12"/>
    </row>
    <row r="970" spans="19:20" hidden="1" x14ac:dyDescent="0.2">
      <c r="S970" s="12"/>
      <c r="T970" s="12"/>
    </row>
    <row r="971" spans="19:20" hidden="1" x14ac:dyDescent="0.2">
      <c r="S971" s="12"/>
      <c r="T971" s="12"/>
    </row>
    <row r="972" spans="19:20" hidden="1" x14ac:dyDescent="0.2">
      <c r="S972" s="12"/>
      <c r="T972" s="12"/>
    </row>
    <row r="973" spans="19:20" hidden="1" x14ac:dyDescent="0.2">
      <c r="S973" s="12"/>
      <c r="T973" s="12"/>
    </row>
    <row r="974" spans="19:20" hidden="1" x14ac:dyDescent="0.2">
      <c r="S974" s="12"/>
      <c r="T974" s="12"/>
    </row>
    <row r="975" spans="19:20" hidden="1" x14ac:dyDescent="0.2">
      <c r="S975" s="12"/>
      <c r="T975" s="12"/>
    </row>
    <row r="976" spans="19:20" hidden="1" x14ac:dyDescent="0.2">
      <c r="S976" s="12"/>
      <c r="T976" s="12"/>
    </row>
    <row r="977" spans="19:20" hidden="1" x14ac:dyDescent="0.2">
      <c r="S977" s="12"/>
      <c r="T977" s="12"/>
    </row>
    <row r="978" spans="19:20" hidden="1" x14ac:dyDescent="0.2">
      <c r="S978" s="12"/>
      <c r="T978" s="12"/>
    </row>
    <row r="979" spans="19:20" hidden="1" x14ac:dyDescent="0.2">
      <c r="S979" s="12"/>
      <c r="T979" s="12"/>
    </row>
    <row r="980" spans="19:20" hidden="1" x14ac:dyDescent="0.2">
      <c r="S980" s="12"/>
      <c r="T980" s="12"/>
    </row>
    <row r="981" spans="19:20" hidden="1" x14ac:dyDescent="0.2">
      <c r="S981" s="12"/>
      <c r="T981" s="12"/>
    </row>
    <row r="982" spans="19:20" hidden="1" x14ac:dyDescent="0.2">
      <c r="S982" s="12"/>
      <c r="T982" s="12"/>
    </row>
    <row r="983" spans="19:20" hidden="1" x14ac:dyDescent="0.2">
      <c r="S983" s="12"/>
      <c r="T983" s="12"/>
    </row>
    <row r="984" spans="19:20" hidden="1" x14ac:dyDescent="0.2">
      <c r="S984" s="12"/>
      <c r="T984" s="12"/>
    </row>
    <row r="985" spans="19:20" hidden="1" x14ac:dyDescent="0.2">
      <c r="S985" s="12"/>
      <c r="T985" s="12"/>
    </row>
    <row r="986" spans="19:20" hidden="1" x14ac:dyDescent="0.2">
      <c r="S986" s="12"/>
      <c r="T986" s="12"/>
    </row>
    <row r="987" spans="19:20" hidden="1" x14ac:dyDescent="0.2">
      <c r="S987" s="12"/>
      <c r="T987" s="12"/>
    </row>
    <row r="988" spans="19:20" hidden="1" x14ac:dyDescent="0.2">
      <c r="S988" s="12"/>
      <c r="T988" s="12"/>
    </row>
    <row r="989" spans="19:20" hidden="1" x14ac:dyDescent="0.2">
      <c r="S989" s="12"/>
      <c r="T989" s="12"/>
    </row>
    <row r="990" spans="19:20" hidden="1" x14ac:dyDescent="0.2">
      <c r="S990" s="12"/>
      <c r="T990" s="12"/>
    </row>
    <row r="991" spans="19:20" hidden="1" x14ac:dyDescent="0.2">
      <c r="S991" s="12"/>
      <c r="T991" s="12"/>
    </row>
    <row r="992" spans="19:20" hidden="1" x14ac:dyDescent="0.2">
      <c r="S992" s="12"/>
      <c r="T992" s="12"/>
    </row>
    <row r="993" spans="19:20" hidden="1" x14ac:dyDescent="0.2">
      <c r="S993" s="12"/>
      <c r="T993" s="12"/>
    </row>
    <row r="994" spans="19:20" hidden="1" x14ac:dyDescent="0.2">
      <c r="S994" s="12"/>
      <c r="T994" s="12"/>
    </row>
    <row r="995" spans="19:20" hidden="1" x14ac:dyDescent="0.2">
      <c r="S995" s="12"/>
      <c r="T995" s="12"/>
    </row>
    <row r="996" spans="19:20" hidden="1" x14ac:dyDescent="0.2">
      <c r="S996" s="12"/>
      <c r="T996" s="12"/>
    </row>
    <row r="997" spans="19:20" hidden="1" x14ac:dyDescent="0.2">
      <c r="S997" s="12"/>
      <c r="T997" s="12"/>
    </row>
    <row r="998" spans="19:20" hidden="1" x14ac:dyDescent="0.2">
      <c r="S998" s="12"/>
      <c r="T998" s="12"/>
    </row>
    <row r="999" spans="19:20" hidden="1" x14ac:dyDescent="0.2">
      <c r="S999" s="12"/>
      <c r="T999" s="12"/>
    </row>
    <row r="1000" spans="19:20" hidden="1" x14ac:dyDescent="0.2">
      <c r="S1000" s="12"/>
      <c r="T1000" s="12"/>
    </row>
    <row r="1001" spans="19:20" hidden="1" x14ac:dyDescent="0.2">
      <c r="S1001" s="12"/>
      <c r="T1001" s="12"/>
    </row>
    <row r="1002" spans="19:20" hidden="1" x14ac:dyDescent="0.2">
      <c r="S1002" s="12"/>
      <c r="T1002" s="12"/>
    </row>
    <row r="1003" spans="19:20" hidden="1" x14ac:dyDescent="0.2">
      <c r="S1003" s="12"/>
      <c r="T1003" s="12"/>
    </row>
    <row r="1004" spans="19:20" hidden="1" x14ac:dyDescent="0.2">
      <c r="S1004" s="12"/>
      <c r="T1004" s="12"/>
    </row>
    <row r="1005" spans="19:20" hidden="1" x14ac:dyDescent="0.2">
      <c r="S1005" s="12"/>
      <c r="T1005" s="12"/>
    </row>
    <row r="1006" spans="19:20" hidden="1" x14ac:dyDescent="0.2">
      <c r="S1006" s="12"/>
      <c r="T1006" s="12"/>
    </row>
    <row r="1007" spans="19:20" hidden="1" x14ac:dyDescent="0.2">
      <c r="S1007" s="12"/>
      <c r="T1007" s="12"/>
    </row>
    <row r="1008" spans="19:20" hidden="1" x14ac:dyDescent="0.2">
      <c r="S1008" s="12"/>
      <c r="T1008" s="12"/>
    </row>
    <row r="1009" spans="19:20" hidden="1" x14ac:dyDescent="0.2">
      <c r="S1009" s="12"/>
      <c r="T1009" s="12"/>
    </row>
    <row r="1010" spans="19:20" hidden="1" x14ac:dyDescent="0.2">
      <c r="S1010" s="12"/>
      <c r="T1010" s="12"/>
    </row>
    <row r="1011" spans="19:20" hidden="1" x14ac:dyDescent="0.2">
      <c r="S1011" s="12"/>
      <c r="T1011" s="12"/>
    </row>
    <row r="1012" spans="19:20" hidden="1" x14ac:dyDescent="0.2">
      <c r="S1012" s="12"/>
      <c r="T1012" s="12"/>
    </row>
    <row r="1013" spans="19:20" hidden="1" x14ac:dyDescent="0.2">
      <c r="S1013" s="12"/>
      <c r="T1013" s="12"/>
    </row>
    <row r="1014" spans="19:20" hidden="1" x14ac:dyDescent="0.2">
      <c r="S1014" s="12"/>
      <c r="T1014" s="12"/>
    </row>
    <row r="1015" spans="19:20" hidden="1" x14ac:dyDescent="0.2">
      <c r="S1015" s="12"/>
      <c r="T1015" s="12"/>
    </row>
    <row r="1016" spans="19:20" hidden="1" x14ac:dyDescent="0.2">
      <c r="S1016" s="12"/>
      <c r="T1016" s="12"/>
    </row>
    <row r="1017" spans="19:20" hidden="1" x14ac:dyDescent="0.2">
      <c r="S1017" s="12"/>
      <c r="T1017" s="12"/>
    </row>
    <row r="1018" spans="19:20" hidden="1" x14ac:dyDescent="0.2">
      <c r="S1018" s="12"/>
      <c r="T1018" s="12"/>
    </row>
    <row r="1019" spans="19:20" hidden="1" x14ac:dyDescent="0.2">
      <c r="S1019" s="12"/>
      <c r="T1019" s="12"/>
    </row>
    <row r="1020" spans="19:20" hidden="1" x14ac:dyDescent="0.2">
      <c r="S1020" s="12"/>
      <c r="T1020" s="12"/>
    </row>
    <row r="1021" spans="19:20" hidden="1" x14ac:dyDescent="0.2">
      <c r="S1021" s="12"/>
      <c r="T1021" s="12"/>
    </row>
    <row r="1022" spans="19:20" hidden="1" x14ac:dyDescent="0.2">
      <c r="S1022" s="12"/>
      <c r="T1022" s="12"/>
    </row>
    <row r="1023" spans="19:20" hidden="1" x14ac:dyDescent="0.2">
      <c r="S1023" s="12"/>
      <c r="T1023" s="12"/>
    </row>
    <row r="1024" spans="19:20" hidden="1" x14ac:dyDescent="0.2">
      <c r="S1024" s="12"/>
      <c r="T1024" s="12"/>
    </row>
    <row r="1025" spans="19:20" hidden="1" x14ac:dyDescent="0.2">
      <c r="S1025" s="12"/>
      <c r="T1025" s="12"/>
    </row>
    <row r="1026" spans="19:20" hidden="1" x14ac:dyDescent="0.2">
      <c r="S1026" s="12"/>
      <c r="T1026" s="12"/>
    </row>
    <row r="1027" spans="19:20" hidden="1" x14ac:dyDescent="0.2">
      <c r="S1027" s="12"/>
      <c r="T1027" s="12"/>
    </row>
    <row r="1028" spans="19:20" hidden="1" x14ac:dyDescent="0.2">
      <c r="S1028" s="12"/>
      <c r="T1028" s="12"/>
    </row>
    <row r="1029" spans="19:20" hidden="1" x14ac:dyDescent="0.2">
      <c r="S1029" s="12"/>
      <c r="T1029" s="12"/>
    </row>
    <row r="1030" spans="19:20" hidden="1" x14ac:dyDescent="0.2">
      <c r="S1030" s="12"/>
      <c r="T1030" s="12"/>
    </row>
    <row r="1031" spans="19:20" hidden="1" x14ac:dyDescent="0.2">
      <c r="S1031" s="12"/>
      <c r="T1031" s="12"/>
    </row>
    <row r="1032" spans="19:20" hidden="1" x14ac:dyDescent="0.2">
      <c r="S1032" s="12"/>
      <c r="T1032" s="12"/>
    </row>
    <row r="1033" spans="19:20" hidden="1" x14ac:dyDescent="0.2">
      <c r="S1033" s="12"/>
      <c r="T1033" s="12"/>
    </row>
    <row r="1034" spans="19:20" hidden="1" x14ac:dyDescent="0.2">
      <c r="S1034" s="12"/>
      <c r="T1034" s="12"/>
    </row>
    <row r="1035" spans="19:20" hidden="1" x14ac:dyDescent="0.2">
      <c r="S1035" s="12"/>
      <c r="T1035" s="12"/>
    </row>
    <row r="1036" spans="19:20" hidden="1" x14ac:dyDescent="0.2">
      <c r="S1036" s="12"/>
      <c r="T1036" s="12"/>
    </row>
    <row r="1037" spans="19:20" hidden="1" x14ac:dyDescent="0.2">
      <c r="S1037" s="12"/>
      <c r="T1037" s="12"/>
    </row>
    <row r="1038" spans="19:20" hidden="1" x14ac:dyDescent="0.2">
      <c r="S1038" s="12"/>
      <c r="T1038" s="12"/>
    </row>
    <row r="1039" spans="19:20" hidden="1" x14ac:dyDescent="0.2">
      <c r="S1039" s="12"/>
      <c r="T1039" s="12"/>
    </row>
    <row r="1040" spans="19:20" hidden="1" x14ac:dyDescent="0.2">
      <c r="S1040" s="12"/>
      <c r="T1040" s="12"/>
    </row>
    <row r="1041" spans="19:20" hidden="1" x14ac:dyDescent="0.2">
      <c r="S1041" s="12"/>
      <c r="T1041" s="12"/>
    </row>
    <row r="1042" spans="19:20" hidden="1" x14ac:dyDescent="0.2">
      <c r="S1042" s="12"/>
      <c r="T1042" s="12"/>
    </row>
    <row r="1043" spans="19:20" hidden="1" x14ac:dyDescent="0.2">
      <c r="S1043" s="12"/>
      <c r="T1043" s="12"/>
    </row>
    <row r="1044" spans="19:20" hidden="1" x14ac:dyDescent="0.2">
      <c r="S1044" s="12"/>
      <c r="T1044" s="12"/>
    </row>
    <row r="1045" spans="19:20" hidden="1" x14ac:dyDescent="0.2">
      <c r="S1045" s="12"/>
      <c r="T1045" s="12"/>
    </row>
    <row r="1046" spans="19:20" hidden="1" x14ac:dyDescent="0.2">
      <c r="S1046" s="12"/>
      <c r="T1046" s="12"/>
    </row>
    <row r="1047" spans="19:20" hidden="1" x14ac:dyDescent="0.2">
      <c r="S1047" s="12"/>
      <c r="T1047" s="12"/>
    </row>
    <row r="1048" spans="19:20" hidden="1" x14ac:dyDescent="0.2">
      <c r="S1048" s="12"/>
      <c r="T1048" s="12"/>
    </row>
    <row r="1049" spans="19:20" hidden="1" x14ac:dyDescent="0.2">
      <c r="S1049" s="12"/>
      <c r="T1049" s="12"/>
    </row>
    <row r="1050" spans="19:20" hidden="1" x14ac:dyDescent="0.2">
      <c r="S1050" s="12"/>
      <c r="T1050" s="12"/>
    </row>
    <row r="1051" spans="19:20" hidden="1" x14ac:dyDescent="0.2">
      <c r="S1051" s="12"/>
      <c r="T1051" s="12"/>
    </row>
    <row r="1052" spans="19:20" hidden="1" x14ac:dyDescent="0.2">
      <c r="S1052" s="12"/>
      <c r="T1052" s="12"/>
    </row>
    <row r="1053" spans="19:20" hidden="1" x14ac:dyDescent="0.2">
      <c r="S1053" s="12"/>
      <c r="T1053" s="12"/>
    </row>
    <row r="1054" spans="19:20" hidden="1" x14ac:dyDescent="0.2">
      <c r="S1054" s="12"/>
      <c r="T1054" s="12"/>
    </row>
    <row r="1055" spans="19:20" hidden="1" x14ac:dyDescent="0.2">
      <c r="S1055" s="12"/>
      <c r="T1055" s="12"/>
    </row>
    <row r="1056" spans="19:20" hidden="1" x14ac:dyDescent="0.2">
      <c r="S1056" s="12"/>
      <c r="T1056" s="12"/>
    </row>
    <row r="1057" spans="19:20" hidden="1" x14ac:dyDescent="0.2">
      <c r="S1057" s="12"/>
      <c r="T1057" s="12"/>
    </row>
    <row r="1058" spans="19:20" hidden="1" x14ac:dyDescent="0.2">
      <c r="S1058" s="12"/>
      <c r="T1058" s="12"/>
    </row>
    <row r="1059" spans="19:20" hidden="1" x14ac:dyDescent="0.2">
      <c r="S1059" s="12"/>
      <c r="T1059" s="12"/>
    </row>
    <row r="1060" spans="19:20" hidden="1" x14ac:dyDescent="0.2">
      <c r="S1060" s="12"/>
      <c r="T1060" s="12"/>
    </row>
    <row r="1061" spans="19:20" hidden="1" x14ac:dyDescent="0.2">
      <c r="S1061" s="12"/>
      <c r="T1061" s="12"/>
    </row>
    <row r="1062" spans="19:20" hidden="1" x14ac:dyDescent="0.2">
      <c r="S1062" s="12"/>
      <c r="T1062" s="12"/>
    </row>
    <row r="1063" spans="19:20" hidden="1" x14ac:dyDescent="0.2">
      <c r="S1063" s="12"/>
      <c r="T1063" s="12"/>
    </row>
    <row r="1064" spans="19:20" hidden="1" x14ac:dyDescent="0.2">
      <c r="S1064" s="12"/>
      <c r="T1064" s="12"/>
    </row>
    <row r="1065" spans="19:20" hidden="1" x14ac:dyDescent="0.2">
      <c r="S1065" s="12"/>
      <c r="T1065" s="12"/>
    </row>
    <row r="1066" spans="19:20" hidden="1" x14ac:dyDescent="0.2">
      <c r="S1066" s="12"/>
      <c r="T1066" s="12"/>
    </row>
    <row r="1067" spans="19:20" hidden="1" x14ac:dyDescent="0.2">
      <c r="S1067" s="12"/>
      <c r="T1067" s="12"/>
    </row>
    <row r="1068" spans="19:20" hidden="1" x14ac:dyDescent="0.2">
      <c r="S1068" s="12"/>
      <c r="T1068" s="12"/>
    </row>
    <row r="1069" spans="19:20" hidden="1" x14ac:dyDescent="0.2">
      <c r="S1069" s="12"/>
      <c r="T1069" s="12"/>
    </row>
    <row r="1070" spans="19:20" hidden="1" x14ac:dyDescent="0.2">
      <c r="S1070" s="12"/>
      <c r="T1070" s="12"/>
    </row>
    <row r="1071" spans="19:20" hidden="1" x14ac:dyDescent="0.2">
      <c r="S1071" s="12"/>
      <c r="T1071" s="12"/>
    </row>
    <row r="1072" spans="19:20" hidden="1" x14ac:dyDescent="0.2">
      <c r="S1072" s="12"/>
      <c r="T1072" s="12"/>
    </row>
    <row r="1073" spans="19:20" hidden="1" x14ac:dyDescent="0.2">
      <c r="S1073" s="12"/>
      <c r="T1073" s="12"/>
    </row>
    <row r="1074" spans="19:20" hidden="1" x14ac:dyDescent="0.2">
      <c r="S1074" s="12"/>
      <c r="T1074" s="12"/>
    </row>
    <row r="1075" spans="19:20" hidden="1" x14ac:dyDescent="0.2">
      <c r="S1075" s="12"/>
      <c r="T1075" s="12"/>
    </row>
    <row r="1076" spans="19:20" hidden="1" x14ac:dyDescent="0.2">
      <c r="S1076" s="12"/>
      <c r="T1076" s="12"/>
    </row>
    <row r="1077" spans="19:20" hidden="1" x14ac:dyDescent="0.2">
      <c r="S1077" s="12"/>
      <c r="T1077" s="12"/>
    </row>
    <row r="1078" spans="19:20" hidden="1" x14ac:dyDescent="0.2">
      <c r="S1078" s="12"/>
      <c r="T1078" s="12"/>
    </row>
    <row r="1079" spans="19:20" hidden="1" x14ac:dyDescent="0.2">
      <c r="S1079" s="12"/>
      <c r="T1079" s="12"/>
    </row>
    <row r="1080" spans="19:20" hidden="1" x14ac:dyDescent="0.2">
      <c r="S1080" s="12"/>
      <c r="T1080" s="12"/>
    </row>
    <row r="1081" spans="19:20" hidden="1" x14ac:dyDescent="0.2">
      <c r="S1081" s="12"/>
      <c r="T1081" s="12"/>
    </row>
    <row r="1082" spans="19:20" hidden="1" x14ac:dyDescent="0.2">
      <c r="S1082" s="12"/>
      <c r="T1082" s="12"/>
    </row>
    <row r="1083" spans="19:20" hidden="1" x14ac:dyDescent="0.2">
      <c r="S1083" s="12"/>
      <c r="T1083" s="12"/>
    </row>
    <row r="1084" spans="19:20" hidden="1" x14ac:dyDescent="0.2">
      <c r="S1084" s="12"/>
      <c r="T1084" s="12"/>
    </row>
    <row r="1085" spans="19:20" hidden="1" x14ac:dyDescent="0.2">
      <c r="S1085" s="12"/>
      <c r="T1085" s="12"/>
    </row>
    <row r="1086" spans="19:20" hidden="1" x14ac:dyDescent="0.2">
      <c r="S1086" s="12"/>
      <c r="T1086" s="12"/>
    </row>
    <row r="1087" spans="19:20" hidden="1" x14ac:dyDescent="0.2">
      <c r="S1087" s="12"/>
      <c r="T1087" s="12"/>
    </row>
    <row r="1088" spans="19:20" hidden="1" x14ac:dyDescent="0.2">
      <c r="S1088" s="12"/>
      <c r="T1088" s="12"/>
    </row>
    <row r="1089" spans="19:20" hidden="1" x14ac:dyDescent="0.2">
      <c r="S1089" s="12"/>
      <c r="T1089" s="12"/>
    </row>
    <row r="1090" spans="19:20" hidden="1" x14ac:dyDescent="0.2">
      <c r="S1090" s="12"/>
      <c r="T1090" s="12"/>
    </row>
    <row r="1091" spans="19:20" hidden="1" x14ac:dyDescent="0.2">
      <c r="S1091" s="12"/>
      <c r="T1091" s="12"/>
    </row>
    <row r="1092" spans="19:20" hidden="1" x14ac:dyDescent="0.2">
      <c r="S1092" s="12"/>
      <c r="T1092" s="12"/>
    </row>
    <row r="1093" spans="19:20" hidden="1" x14ac:dyDescent="0.2">
      <c r="S1093" s="12"/>
      <c r="T1093" s="12"/>
    </row>
    <row r="1094" spans="19:20" hidden="1" x14ac:dyDescent="0.2">
      <c r="S1094" s="12"/>
      <c r="T1094" s="12"/>
    </row>
    <row r="1095" spans="19:20" hidden="1" x14ac:dyDescent="0.2">
      <c r="S1095" s="12"/>
      <c r="T1095" s="12"/>
    </row>
    <row r="1096" spans="19:20" hidden="1" x14ac:dyDescent="0.2">
      <c r="S1096" s="12"/>
      <c r="T1096" s="12"/>
    </row>
    <row r="1097" spans="19:20" hidden="1" x14ac:dyDescent="0.2">
      <c r="S1097" s="12"/>
      <c r="T1097" s="12"/>
    </row>
    <row r="1098" spans="19:20" hidden="1" x14ac:dyDescent="0.2">
      <c r="S1098" s="12"/>
      <c r="T1098" s="12"/>
    </row>
    <row r="1099" spans="19:20" hidden="1" x14ac:dyDescent="0.2">
      <c r="S1099" s="12"/>
      <c r="T1099" s="12"/>
    </row>
    <row r="1100" spans="19:20" hidden="1" x14ac:dyDescent="0.2">
      <c r="S1100" s="12"/>
      <c r="T1100" s="12"/>
    </row>
    <row r="1101" spans="19:20" hidden="1" x14ac:dyDescent="0.2">
      <c r="S1101" s="12"/>
      <c r="T1101" s="12"/>
    </row>
    <row r="1102" spans="19:20" hidden="1" x14ac:dyDescent="0.2">
      <c r="S1102" s="12"/>
      <c r="T1102" s="12"/>
    </row>
    <row r="1103" spans="19:20" hidden="1" x14ac:dyDescent="0.2">
      <c r="S1103" s="12"/>
      <c r="T1103" s="12"/>
    </row>
    <row r="1104" spans="19:20" hidden="1" x14ac:dyDescent="0.2">
      <c r="S1104" s="12"/>
      <c r="T1104" s="12"/>
    </row>
    <row r="1105" spans="19:20" hidden="1" x14ac:dyDescent="0.2">
      <c r="S1105" s="12"/>
      <c r="T1105" s="12"/>
    </row>
    <row r="1106" spans="19:20" hidden="1" x14ac:dyDescent="0.2">
      <c r="S1106" s="12"/>
      <c r="T1106" s="12"/>
    </row>
    <row r="1107" spans="19:20" hidden="1" x14ac:dyDescent="0.2">
      <c r="S1107" s="12"/>
      <c r="T1107" s="12"/>
    </row>
    <row r="1108" spans="19:20" hidden="1" x14ac:dyDescent="0.2">
      <c r="S1108" s="12"/>
      <c r="T1108" s="12"/>
    </row>
    <row r="1109" spans="19:20" hidden="1" x14ac:dyDescent="0.2">
      <c r="S1109" s="12"/>
      <c r="T1109" s="12"/>
    </row>
    <row r="1110" spans="19:20" hidden="1" x14ac:dyDescent="0.2">
      <c r="S1110" s="12"/>
      <c r="T1110" s="12"/>
    </row>
    <row r="1111" spans="19:20" hidden="1" x14ac:dyDescent="0.2">
      <c r="S1111" s="12"/>
      <c r="T1111" s="12"/>
    </row>
    <row r="1112" spans="19:20" hidden="1" x14ac:dyDescent="0.2">
      <c r="S1112" s="12"/>
      <c r="T1112" s="12"/>
    </row>
    <row r="1113" spans="19:20" hidden="1" x14ac:dyDescent="0.2">
      <c r="S1113" s="12"/>
      <c r="T1113" s="12"/>
    </row>
    <row r="1114" spans="19:20" hidden="1" x14ac:dyDescent="0.2">
      <c r="S1114" s="12"/>
      <c r="T1114" s="12"/>
    </row>
    <row r="1115" spans="19:20" hidden="1" x14ac:dyDescent="0.2">
      <c r="S1115" s="12"/>
      <c r="T1115" s="12"/>
    </row>
    <row r="1116" spans="19:20" hidden="1" x14ac:dyDescent="0.2">
      <c r="S1116" s="12"/>
      <c r="T1116" s="12"/>
    </row>
    <row r="1117" spans="19:20" hidden="1" x14ac:dyDescent="0.2">
      <c r="S1117" s="12"/>
      <c r="T1117" s="12"/>
    </row>
    <row r="1118" spans="19:20" hidden="1" x14ac:dyDescent="0.2">
      <c r="S1118" s="12"/>
      <c r="T1118" s="12"/>
    </row>
    <row r="1119" spans="19:20" hidden="1" x14ac:dyDescent="0.2">
      <c r="S1119" s="12"/>
      <c r="T1119" s="12"/>
    </row>
    <row r="1120" spans="19:20" hidden="1" x14ac:dyDescent="0.2">
      <c r="S1120" s="12"/>
      <c r="T1120" s="12"/>
    </row>
    <row r="1121" spans="19:20" hidden="1" x14ac:dyDescent="0.2">
      <c r="S1121" s="12"/>
      <c r="T1121" s="12"/>
    </row>
    <row r="1122" spans="19:20" hidden="1" x14ac:dyDescent="0.2">
      <c r="S1122" s="12"/>
      <c r="T1122" s="12"/>
    </row>
    <row r="1123" spans="19:20" hidden="1" x14ac:dyDescent="0.2">
      <c r="S1123" s="12"/>
      <c r="T1123" s="12"/>
    </row>
    <row r="1124" spans="19:20" hidden="1" x14ac:dyDescent="0.2">
      <c r="S1124" s="12"/>
      <c r="T1124" s="12"/>
    </row>
    <row r="1125" spans="19:20" hidden="1" x14ac:dyDescent="0.2">
      <c r="S1125" s="12"/>
      <c r="T1125" s="12"/>
    </row>
    <row r="1126" spans="19:20" hidden="1" x14ac:dyDescent="0.2">
      <c r="S1126" s="12"/>
      <c r="T1126" s="12"/>
    </row>
    <row r="1127" spans="19:20" hidden="1" x14ac:dyDescent="0.2">
      <c r="S1127" s="12"/>
      <c r="T1127" s="12"/>
    </row>
    <row r="1128" spans="19:20" hidden="1" x14ac:dyDescent="0.2">
      <c r="S1128" s="12"/>
      <c r="T1128" s="12"/>
    </row>
    <row r="1129" spans="19:20" hidden="1" x14ac:dyDescent="0.2">
      <c r="S1129" s="12"/>
      <c r="T1129" s="12"/>
    </row>
    <row r="1130" spans="19:20" hidden="1" x14ac:dyDescent="0.2">
      <c r="S1130" s="12"/>
      <c r="T1130" s="12"/>
    </row>
    <row r="1131" spans="19:20" hidden="1" x14ac:dyDescent="0.2">
      <c r="S1131" s="12"/>
      <c r="T1131" s="12"/>
    </row>
    <row r="1132" spans="19:20" hidden="1" x14ac:dyDescent="0.2">
      <c r="S1132" s="12"/>
      <c r="T1132" s="12"/>
    </row>
    <row r="1133" spans="19:20" hidden="1" x14ac:dyDescent="0.2">
      <c r="S1133" s="12"/>
      <c r="T1133" s="12"/>
    </row>
    <row r="1134" spans="19:20" hidden="1" x14ac:dyDescent="0.2">
      <c r="S1134" s="12"/>
      <c r="T1134" s="12"/>
    </row>
    <row r="1135" spans="19:20" hidden="1" x14ac:dyDescent="0.2">
      <c r="S1135" s="12"/>
      <c r="T1135" s="12"/>
    </row>
    <row r="1136" spans="19:20" hidden="1" x14ac:dyDescent="0.2">
      <c r="S1136" s="12"/>
      <c r="T1136" s="12"/>
    </row>
    <row r="1137" spans="19:20" hidden="1" x14ac:dyDescent="0.2">
      <c r="S1137" s="12"/>
      <c r="T1137" s="12"/>
    </row>
    <row r="1138" spans="19:20" hidden="1" x14ac:dyDescent="0.2">
      <c r="S1138" s="12"/>
      <c r="T1138" s="12"/>
    </row>
    <row r="1139" spans="19:20" hidden="1" x14ac:dyDescent="0.2">
      <c r="S1139" s="12"/>
      <c r="T1139" s="12"/>
    </row>
    <row r="1140" spans="19:20" hidden="1" x14ac:dyDescent="0.2">
      <c r="S1140" s="12"/>
      <c r="T1140" s="12"/>
    </row>
    <row r="1141" spans="19:20" hidden="1" x14ac:dyDescent="0.2">
      <c r="S1141" s="12"/>
      <c r="T1141" s="12"/>
    </row>
    <row r="1142" spans="19:20" hidden="1" x14ac:dyDescent="0.2">
      <c r="S1142" s="12"/>
      <c r="T1142" s="12"/>
    </row>
    <row r="1143" spans="19:20" hidden="1" x14ac:dyDescent="0.2">
      <c r="S1143" s="12"/>
      <c r="T1143" s="12"/>
    </row>
    <row r="1144" spans="19:20" hidden="1" x14ac:dyDescent="0.2">
      <c r="S1144" s="12"/>
      <c r="T1144" s="12"/>
    </row>
    <row r="1145" spans="19:20" hidden="1" x14ac:dyDescent="0.2">
      <c r="S1145" s="12"/>
      <c r="T1145" s="12"/>
    </row>
    <row r="1146" spans="19:20" hidden="1" x14ac:dyDescent="0.2">
      <c r="S1146" s="12"/>
      <c r="T1146" s="12"/>
    </row>
    <row r="1147" spans="19:20" hidden="1" x14ac:dyDescent="0.2">
      <c r="S1147" s="12"/>
      <c r="T1147" s="12"/>
    </row>
    <row r="1148" spans="19:20" hidden="1" x14ac:dyDescent="0.2">
      <c r="S1148" s="12"/>
      <c r="T1148" s="12"/>
    </row>
    <row r="1149" spans="19:20" hidden="1" x14ac:dyDescent="0.2">
      <c r="S1149" s="12"/>
      <c r="T1149" s="12"/>
    </row>
    <row r="1150" spans="19:20" hidden="1" x14ac:dyDescent="0.2">
      <c r="S1150" s="12"/>
      <c r="T1150" s="12"/>
    </row>
    <row r="1151" spans="19:20" hidden="1" x14ac:dyDescent="0.2">
      <c r="S1151" s="12"/>
      <c r="T1151" s="12"/>
    </row>
    <row r="1152" spans="19:20" hidden="1" x14ac:dyDescent="0.2">
      <c r="S1152" s="12"/>
      <c r="T1152" s="12"/>
    </row>
    <row r="1153" spans="19:20" hidden="1" x14ac:dyDescent="0.2">
      <c r="S1153" s="12"/>
      <c r="T1153" s="12"/>
    </row>
    <row r="1154" spans="19:20" hidden="1" x14ac:dyDescent="0.2">
      <c r="S1154" s="12"/>
      <c r="T1154" s="12"/>
    </row>
    <row r="1155" spans="19:20" hidden="1" x14ac:dyDescent="0.2">
      <c r="S1155" s="12"/>
      <c r="T1155" s="12"/>
    </row>
    <row r="1156" spans="19:20" hidden="1" x14ac:dyDescent="0.2">
      <c r="S1156" s="12"/>
      <c r="T1156" s="12"/>
    </row>
    <row r="1157" spans="19:20" hidden="1" x14ac:dyDescent="0.2">
      <c r="S1157" s="12"/>
      <c r="T1157" s="12"/>
    </row>
    <row r="1158" spans="19:20" hidden="1" x14ac:dyDescent="0.2">
      <c r="S1158" s="12"/>
      <c r="T1158" s="12"/>
    </row>
    <row r="1159" spans="19:20" hidden="1" x14ac:dyDescent="0.2">
      <c r="S1159" s="12"/>
      <c r="T1159" s="12"/>
    </row>
    <row r="1160" spans="19:20" hidden="1" x14ac:dyDescent="0.2">
      <c r="S1160" s="12"/>
      <c r="T1160" s="12"/>
    </row>
    <row r="1161" spans="19:20" hidden="1" x14ac:dyDescent="0.2">
      <c r="S1161" s="12"/>
      <c r="T1161" s="12"/>
    </row>
    <row r="1162" spans="19:20" hidden="1" x14ac:dyDescent="0.2">
      <c r="S1162" s="12"/>
      <c r="T1162" s="12"/>
    </row>
    <row r="1163" spans="19:20" hidden="1" x14ac:dyDescent="0.2">
      <c r="S1163" s="12"/>
      <c r="T1163" s="12"/>
    </row>
    <row r="1164" spans="19:20" hidden="1" x14ac:dyDescent="0.2">
      <c r="S1164" s="12"/>
      <c r="T1164" s="12"/>
    </row>
    <row r="1165" spans="19:20" hidden="1" x14ac:dyDescent="0.2">
      <c r="S1165" s="12"/>
      <c r="T1165" s="12"/>
    </row>
    <row r="1166" spans="19:20" hidden="1" x14ac:dyDescent="0.2">
      <c r="S1166" s="12"/>
      <c r="T1166" s="12"/>
    </row>
    <row r="1167" spans="19:20" hidden="1" x14ac:dyDescent="0.2">
      <c r="S1167" s="12"/>
      <c r="T1167" s="12"/>
    </row>
    <row r="1168" spans="19:20" hidden="1" x14ac:dyDescent="0.2">
      <c r="S1168" s="12"/>
      <c r="T1168" s="12"/>
    </row>
    <row r="1169" spans="19:20" hidden="1" x14ac:dyDescent="0.2">
      <c r="S1169" s="12"/>
      <c r="T1169" s="12"/>
    </row>
    <row r="1170" spans="19:20" hidden="1" x14ac:dyDescent="0.2">
      <c r="S1170" s="12"/>
      <c r="T1170" s="12"/>
    </row>
    <row r="1171" spans="19:20" hidden="1" x14ac:dyDescent="0.2">
      <c r="S1171" s="12"/>
      <c r="T1171" s="12"/>
    </row>
    <row r="1172" spans="19:20" hidden="1" x14ac:dyDescent="0.2">
      <c r="S1172" s="12"/>
      <c r="T1172" s="12"/>
    </row>
    <row r="1173" spans="19:20" hidden="1" x14ac:dyDescent="0.2">
      <c r="S1173" s="12"/>
      <c r="T1173" s="12"/>
    </row>
    <row r="1174" spans="19:20" hidden="1" x14ac:dyDescent="0.2">
      <c r="S1174" s="12"/>
      <c r="T1174" s="12"/>
    </row>
    <row r="1175" spans="19:20" hidden="1" x14ac:dyDescent="0.2">
      <c r="S1175" s="12"/>
      <c r="T1175" s="12"/>
    </row>
    <row r="1176" spans="19:20" hidden="1" x14ac:dyDescent="0.2">
      <c r="S1176" s="12"/>
      <c r="T1176" s="12"/>
    </row>
    <row r="1177" spans="19:20" hidden="1" x14ac:dyDescent="0.2">
      <c r="S1177" s="12"/>
      <c r="T1177" s="12"/>
    </row>
    <row r="1178" spans="19:20" hidden="1" x14ac:dyDescent="0.2">
      <c r="S1178" s="12"/>
      <c r="T1178" s="12"/>
    </row>
    <row r="1179" spans="19:20" hidden="1" x14ac:dyDescent="0.2">
      <c r="S1179" s="12"/>
      <c r="T1179" s="12"/>
    </row>
    <row r="1180" spans="19:20" hidden="1" x14ac:dyDescent="0.2">
      <c r="S1180" s="12"/>
      <c r="T1180" s="12"/>
    </row>
    <row r="1181" spans="19:20" hidden="1" x14ac:dyDescent="0.2">
      <c r="S1181" s="12"/>
      <c r="T1181" s="12"/>
    </row>
    <row r="1182" spans="19:20" hidden="1" x14ac:dyDescent="0.2">
      <c r="S1182" s="12"/>
      <c r="T1182" s="12"/>
    </row>
    <row r="1183" spans="19:20" hidden="1" x14ac:dyDescent="0.2">
      <c r="S1183" s="12"/>
      <c r="T1183" s="12"/>
    </row>
    <row r="1184" spans="19:20" hidden="1" x14ac:dyDescent="0.2">
      <c r="S1184" s="12"/>
      <c r="T1184" s="12"/>
    </row>
    <row r="1185" spans="19:20" hidden="1" x14ac:dyDescent="0.2">
      <c r="S1185" s="12"/>
      <c r="T1185" s="12"/>
    </row>
    <row r="1186" spans="19:20" hidden="1" x14ac:dyDescent="0.2">
      <c r="S1186" s="12"/>
      <c r="T1186" s="12"/>
    </row>
    <row r="1187" spans="19:20" hidden="1" x14ac:dyDescent="0.2">
      <c r="S1187" s="12"/>
      <c r="T1187" s="12"/>
    </row>
    <row r="1188" spans="19:20" hidden="1" x14ac:dyDescent="0.2">
      <c r="S1188" s="12"/>
      <c r="T1188" s="12"/>
    </row>
    <row r="1189" spans="19:20" hidden="1" x14ac:dyDescent="0.2">
      <c r="S1189" s="12"/>
      <c r="T1189" s="12"/>
    </row>
    <row r="1190" spans="19:20" hidden="1" x14ac:dyDescent="0.2">
      <c r="S1190" s="12"/>
      <c r="T1190" s="12"/>
    </row>
    <row r="1191" spans="19:20" hidden="1" x14ac:dyDescent="0.2">
      <c r="S1191" s="12"/>
      <c r="T1191" s="12"/>
    </row>
    <row r="1192" spans="19:20" hidden="1" x14ac:dyDescent="0.2">
      <c r="S1192" s="12"/>
      <c r="T1192" s="12"/>
    </row>
    <row r="1193" spans="19:20" hidden="1" x14ac:dyDescent="0.2">
      <c r="S1193" s="12"/>
      <c r="T1193" s="12"/>
    </row>
    <row r="1194" spans="19:20" hidden="1" x14ac:dyDescent="0.2">
      <c r="S1194" s="12"/>
      <c r="T1194" s="12"/>
    </row>
    <row r="1195" spans="19:20" hidden="1" x14ac:dyDescent="0.2">
      <c r="S1195" s="12"/>
      <c r="T1195" s="12"/>
    </row>
    <row r="1196" spans="19:20" hidden="1" x14ac:dyDescent="0.2">
      <c r="S1196" s="12"/>
      <c r="T1196" s="12"/>
    </row>
    <row r="1197" spans="19:20" hidden="1" x14ac:dyDescent="0.2">
      <c r="S1197" s="12"/>
      <c r="T1197" s="12"/>
    </row>
    <row r="1198" spans="19:20" hidden="1" x14ac:dyDescent="0.2">
      <c r="S1198" s="12"/>
      <c r="T1198" s="12"/>
    </row>
    <row r="1199" spans="19:20" hidden="1" x14ac:dyDescent="0.2">
      <c r="S1199" s="12"/>
      <c r="T1199" s="12"/>
    </row>
    <row r="1200" spans="19:20" hidden="1" x14ac:dyDescent="0.2">
      <c r="S1200" s="12"/>
      <c r="T1200" s="12"/>
    </row>
    <row r="1201" spans="19:20" hidden="1" x14ac:dyDescent="0.2">
      <c r="S1201" s="12"/>
      <c r="T1201" s="12"/>
    </row>
    <row r="1202" spans="19:20" hidden="1" x14ac:dyDescent="0.2">
      <c r="S1202" s="12"/>
      <c r="T1202" s="12"/>
    </row>
    <row r="1203" spans="19:20" hidden="1" x14ac:dyDescent="0.2">
      <c r="S1203" s="12"/>
      <c r="T1203" s="12"/>
    </row>
    <row r="1204" spans="19:20" hidden="1" x14ac:dyDescent="0.2">
      <c r="S1204" s="12"/>
      <c r="T1204" s="12"/>
    </row>
    <row r="1205" spans="19:20" hidden="1" x14ac:dyDescent="0.2">
      <c r="S1205" s="12"/>
      <c r="T1205" s="12"/>
    </row>
    <row r="1206" spans="19:20" hidden="1" x14ac:dyDescent="0.2">
      <c r="S1206" s="12"/>
      <c r="T1206" s="12"/>
    </row>
    <row r="1207" spans="19:20" hidden="1" x14ac:dyDescent="0.2">
      <c r="S1207" s="12"/>
      <c r="T1207" s="12"/>
    </row>
    <row r="1208" spans="19:20" hidden="1" x14ac:dyDescent="0.2">
      <c r="S1208" s="12"/>
      <c r="T1208" s="12"/>
    </row>
    <row r="1209" spans="19:20" hidden="1" x14ac:dyDescent="0.2">
      <c r="S1209" s="12"/>
      <c r="T1209" s="12"/>
    </row>
    <row r="1210" spans="19:20" hidden="1" x14ac:dyDescent="0.2">
      <c r="S1210" s="12"/>
      <c r="T1210" s="12"/>
    </row>
    <row r="1211" spans="19:20" hidden="1" x14ac:dyDescent="0.2">
      <c r="S1211" s="12"/>
      <c r="T1211" s="12"/>
    </row>
    <row r="1212" spans="19:20" hidden="1" x14ac:dyDescent="0.2">
      <c r="S1212" s="12"/>
      <c r="T1212" s="12"/>
    </row>
    <row r="1213" spans="19:20" hidden="1" x14ac:dyDescent="0.2">
      <c r="S1213" s="12"/>
      <c r="T1213" s="12"/>
    </row>
    <row r="1214" spans="19:20" hidden="1" x14ac:dyDescent="0.2">
      <c r="S1214" s="12"/>
      <c r="T1214" s="12"/>
    </row>
    <row r="1215" spans="19:20" hidden="1" x14ac:dyDescent="0.2">
      <c r="S1215" s="12"/>
      <c r="T1215" s="12"/>
    </row>
    <row r="1216" spans="19:20" hidden="1" x14ac:dyDescent="0.2">
      <c r="S1216" s="12"/>
      <c r="T1216" s="12"/>
    </row>
    <row r="1217" spans="19:20" hidden="1" x14ac:dyDescent="0.2">
      <c r="S1217" s="12"/>
      <c r="T1217" s="12"/>
    </row>
    <row r="1218" spans="19:20" hidden="1" x14ac:dyDescent="0.2">
      <c r="S1218" s="12"/>
      <c r="T1218" s="12"/>
    </row>
    <row r="1219" spans="19:20" hidden="1" x14ac:dyDescent="0.2">
      <c r="S1219" s="12"/>
      <c r="T1219" s="12"/>
    </row>
    <row r="1220" spans="19:20" hidden="1" x14ac:dyDescent="0.2">
      <c r="S1220" s="12"/>
      <c r="T1220" s="12"/>
    </row>
    <row r="1221" spans="19:20" hidden="1" x14ac:dyDescent="0.2">
      <c r="S1221" s="12"/>
      <c r="T1221" s="12"/>
    </row>
    <row r="1222" spans="19:20" hidden="1" x14ac:dyDescent="0.2">
      <c r="S1222" s="12"/>
      <c r="T1222" s="12"/>
    </row>
    <row r="1223" spans="19:20" hidden="1" x14ac:dyDescent="0.2">
      <c r="S1223" s="12"/>
      <c r="T1223" s="12"/>
    </row>
    <row r="1224" spans="19:20" hidden="1" x14ac:dyDescent="0.2">
      <c r="S1224" s="12"/>
      <c r="T1224" s="12"/>
    </row>
    <row r="1225" spans="19:20" hidden="1" x14ac:dyDescent="0.2">
      <c r="S1225" s="12"/>
      <c r="T1225" s="12"/>
    </row>
    <row r="1226" spans="19:20" hidden="1" x14ac:dyDescent="0.2">
      <c r="S1226" s="12"/>
      <c r="T1226" s="12"/>
    </row>
    <row r="1227" spans="19:20" hidden="1" x14ac:dyDescent="0.2">
      <c r="S1227" s="12"/>
      <c r="T1227" s="12"/>
    </row>
    <row r="1228" spans="19:20" hidden="1" x14ac:dyDescent="0.2">
      <c r="S1228" s="12"/>
      <c r="T1228" s="12"/>
    </row>
    <row r="1229" spans="19:20" hidden="1" x14ac:dyDescent="0.2">
      <c r="S1229" s="12"/>
      <c r="T1229" s="12"/>
    </row>
    <row r="1230" spans="19:20" hidden="1" x14ac:dyDescent="0.2">
      <c r="S1230" s="12"/>
      <c r="T1230" s="12"/>
    </row>
    <row r="1231" spans="19:20" hidden="1" x14ac:dyDescent="0.2">
      <c r="S1231" s="12"/>
      <c r="T1231" s="12"/>
    </row>
    <row r="1232" spans="19:20" hidden="1" x14ac:dyDescent="0.2">
      <c r="S1232" s="12"/>
      <c r="T1232" s="12"/>
    </row>
    <row r="1233" spans="19:20" hidden="1" x14ac:dyDescent="0.2">
      <c r="S1233" s="12"/>
      <c r="T1233" s="12"/>
    </row>
    <row r="1234" spans="19:20" hidden="1" x14ac:dyDescent="0.2">
      <c r="S1234" s="12"/>
      <c r="T1234" s="12"/>
    </row>
    <row r="1235" spans="19:20" hidden="1" x14ac:dyDescent="0.2">
      <c r="S1235" s="12"/>
      <c r="T1235" s="12"/>
    </row>
    <row r="1236" spans="19:20" hidden="1" x14ac:dyDescent="0.2">
      <c r="S1236" s="12"/>
      <c r="T1236" s="12"/>
    </row>
    <row r="1237" spans="19:20" hidden="1" x14ac:dyDescent="0.2">
      <c r="S1237" s="12"/>
      <c r="T1237" s="12"/>
    </row>
    <row r="1238" spans="19:20" hidden="1" x14ac:dyDescent="0.2">
      <c r="S1238" s="12"/>
      <c r="T1238" s="12"/>
    </row>
    <row r="1239" spans="19:20" hidden="1" x14ac:dyDescent="0.2">
      <c r="S1239" s="12"/>
      <c r="T1239" s="12"/>
    </row>
    <row r="1240" spans="19:20" hidden="1" x14ac:dyDescent="0.2">
      <c r="S1240" s="12"/>
      <c r="T1240" s="12"/>
    </row>
    <row r="1241" spans="19:20" hidden="1" x14ac:dyDescent="0.2">
      <c r="S1241" s="12"/>
      <c r="T1241" s="12"/>
    </row>
    <row r="1242" spans="19:20" hidden="1" x14ac:dyDescent="0.2">
      <c r="S1242" s="12"/>
      <c r="T1242" s="12"/>
    </row>
    <row r="1243" spans="19:20" hidden="1" x14ac:dyDescent="0.2">
      <c r="S1243" s="12"/>
      <c r="T1243" s="12"/>
    </row>
    <row r="1244" spans="19:20" hidden="1" x14ac:dyDescent="0.2">
      <c r="S1244" s="12"/>
      <c r="T1244" s="12"/>
    </row>
    <row r="1245" spans="19:20" hidden="1" x14ac:dyDescent="0.2">
      <c r="S1245" s="12"/>
      <c r="T1245" s="12"/>
    </row>
    <row r="1246" spans="19:20" hidden="1" x14ac:dyDescent="0.2">
      <c r="S1246" s="12"/>
      <c r="T1246" s="12"/>
    </row>
    <row r="1247" spans="19:20" hidden="1" x14ac:dyDescent="0.2">
      <c r="S1247" s="12"/>
      <c r="T1247" s="12"/>
    </row>
    <row r="1248" spans="19:20" hidden="1" x14ac:dyDescent="0.2">
      <c r="S1248" s="12"/>
      <c r="T1248" s="12"/>
    </row>
    <row r="1249" spans="19:20" hidden="1" x14ac:dyDescent="0.2">
      <c r="S1249" s="12"/>
      <c r="T1249" s="12"/>
    </row>
    <row r="1250" spans="19:20" hidden="1" x14ac:dyDescent="0.2">
      <c r="S1250" s="12"/>
      <c r="T1250" s="12"/>
    </row>
    <row r="1251" spans="19:20" hidden="1" x14ac:dyDescent="0.2">
      <c r="S1251" s="12"/>
      <c r="T1251" s="12"/>
    </row>
    <row r="1252" spans="19:20" hidden="1" x14ac:dyDescent="0.2">
      <c r="S1252" s="12"/>
      <c r="T1252" s="12"/>
    </row>
    <row r="1253" spans="19:20" hidden="1" x14ac:dyDescent="0.2">
      <c r="S1253" s="12"/>
      <c r="T1253" s="12"/>
    </row>
    <row r="1254" spans="19:20" hidden="1" x14ac:dyDescent="0.2">
      <c r="S1254" s="12"/>
      <c r="T1254" s="12"/>
    </row>
    <row r="1255" spans="19:20" hidden="1" x14ac:dyDescent="0.2">
      <c r="S1255" s="12"/>
      <c r="T1255" s="12"/>
    </row>
    <row r="1256" spans="19:20" hidden="1" x14ac:dyDescent="0.2">
      <c r="S1256" s="12"/>
      <c r="T1256" s="12"/>
    </row>
    <row r="1257" spans="19:20" hidden="1" x14ac:dyDescent="0.2">
      <c r="S1257" s="12"/>
      <c r="T1257" s="12"/>
    </row>
    <row r="1258" spans="19:20" hidden="1" x14ac:dyDescent="0.2">
      <c r="S1258" s="12"/>
      <c r="T1258" s="12"/>
    </row>
    <row r="1259" spans="19:20" hidden="1" x14ac:dyDescent="0.2">
      <c r="S1259" s="12"/>
      <c r="T1259" s="12"/>
    </row>
    <row r="1260" spans="19:20" hidden="1" x14ac:dyDescent="0.2">
      <c r="S1260" s="12"/>
      <c r="T1260" s="12"/>
    </row>
    <row r="1261" spans="19:20" hidden="1" x14ac:dyDescent="0.2">
      <c r="S1261" s="12"/>
      <c r="T1261" s="12"/>
    </row>
    <row r="1262" spans="19:20" hidden="1" x14ac:dyDescent="0.2">
      <c r="S1262" s="12"/>
      <c r="T1262" s="12"/>
    </row>
    <row r="1263" spans="19:20" hidden="1" x14ac:dyDescent="0.2">
      <c r="S1263" s="12"/>
      <c r="T1263" s="12"/>
    </row>
    <row r="1264" spans="19:20" hidden="1" x14ac:dyDescent="0.2">
      <c r="S1264" s="12"/>
      <c r="T1264" s="12"/>
    </row>
    <row r="1265" spans="19:20" hidden="1" x14ac:dyDescent="0.2">
      <c r="S1265" s="12"/>
      <c r="T1265" s="12"/>
    </row>
    <row r="1266" spans="19:20" hidden="1" x14ac:dyDescent="0.2">
      <c r="S1266" s="12"/>
      <c r="T1266" s="12"/>
    </row>
    <row r="1267" spans="19:20" hidden="1" x14ac:dyDescent="0.2">
      <c r="S1267" s="12"/>
      <c r="T1267" s="12"/>
    </row>
    <row r="1268" spans="19:20" hidden="1" x14ac:dyDescent="0.2">
      <c r="S1268" s="12"/>
      <c r="T1268" s="12"/>
    </row>
    <row r="1269" spans="19:20" hidden="1" x14ac:dyDescent="0.2">
      <c r="S1269" s="12"/>
      <c r="T1269" s="12"/>
    </row>
    <row r="1270" spans="19:20" hidden="1" x14ac:dyDescent="0.2">
      <c r="S1270" s="12"/>
      <c r="T1270" s="12"/>
    </row>
    <row r="1271" spans="19:20" hidden="1" x14ac:dyDescent="0.2">
      <c r="S1271" s="12"/>
      <c r="T1271" s="12"/>
    </row>
    <row r="1272" spans="19:20" hidden="1" x14ac:dyDescent="0.2">
      <c r="S1272" s="12"/>
      <c r="T1272" s="12"/>
    </row>
    <row r="1273" spans="19:20" hidden="1" x14ac:dyDescent="0.2">
      <c r="S1273" s="12"/>
      <c r="T1273" s="12"/>
    </row>
    <row r="1274" spans="19:20" hidden="1" x14ac:dyDescent="0.2">
      <c r="S1274" s="12"/>
      <c r="T1274" s="12"/>
    </row>
    <row r="1275" spans="19:20" hidden="1" x14ac:dyDescent="0.2">
      <c r="S1275" s="12"/>
      <c r="T1275" s="12"/>
    </row>
    <row r="1276" spans="19:20" hidden="1" x14ac:dyDescent="0.2">
      <c r="S1276" s="12"/>
      <c r="T1276" s="12"/>
    </row>
    <row r="1277" spans="19:20" hidden="1" x14ac:dyDescent="0.2">
      <c r="S1277" s="12"/>
      <c r="T1277" s="12"/>
    </row>
    <row r="1278" spans="19:20" hidden="1" x14ac:dyDescent="0.2">
      <c r="S1278" s="12"/>
      <c r="T1278" s="12"/>
    </row>
    <row r="1279" spans="19:20" hidden="1" x14ac:dyDescent="0.2">
      <c r="S1279" s="12"/>
      <c r="T1279" s="12"/>
    </row>
    <row r="1280" spans="19:20" hidden="1" x14ac:dyDescent="0.2">
      <c r="S1280" s="12"/>
      <c r="T1280" s="12"/>
    </row>
    <row r="1281" spans="19:20" hidden="1" x14ac:dyDescent="0.2">
      <c r="S1281" s="12"/>
      <c r="T1281" s="12"/>
    </row>
    <row r="1282" spans="19:20" hidden="1" x14ac:dyDescent="0.2">
      <c r="S1282" s="12"/>
      <c r="T1282" s="12"/>
    </row>
    <row r="1283" spans="19:20" hidden="1" x14ac:dyDescent="0.2">
      <c r="S1283" s="12"/>
      <c r="T1283" s="12"/>
    </row>
    <row r="1284" spans="19:20" hidden="1" x14ac:dyDescent="0.2">
      <c r="S1284" s="12"/>
      <c r="T1284" s="12"/>
    </row>
    <row r="1285" spans="19:20" hidden="1" x14ac:dyDescent="0.2">
      <c r="S1285" s="12"/>
      <c r="T1285" s="12"/>
    </row>
    <row r="1286" spans="19:20" hidden="1" x14ac:dyDescent="0.2">
      <c r="S1286" s="12"/>
      <c r="T1286" s="12"/>
    </row>
    <row r="1287" spans="19:20" hidden="1" x14ac:dyDescent="0.2">
      <c r="S1287" s="12"/>
      <c r="T1287" s="12"/>
    </row>
    <row r="1288" spans="19:20" hidden="1" x14ac:dyDescent="0.2">
      <c r="S1288" s="12"/>
      <c r="T1288" s="12"/>
    </row>
    <row r="1289" spans="19:20" hidden="1" x14ac:dyDescent="0.2">
      <c r="S1289" s="12"/>
      <c r="T1289" s="12"/>
    </row>
    <row r="1290" spans="19:20" hidden="1" x14ac:dyDescent="0.2">
      <c r="S1290" s="12"/>
      <c r="T1290" s="12"/>
    </row>
    <row r="1291" spans="19:20" hidden="1" x14ac:dyDescent="0.2">
      <c r="S1291" s="12"/>
      <c r="T1291" s="12"/>
    </row>
    <row r="1292" spans="19:20" hidden="1" x14ac:dyDescent="0.2">
      <c r="S1292" s="12"/>
      <c r="T1292" s="12"/>
    </row>
    <row r="1293" spans="19:20" hidden="1" x14ac:dyDescent="0.2">
      <c r="S1293" s="12"/>
      <c r="T1293" s="12"/>
    </row>
    <row r="1294" spans="19:20" hidden="1" x14ac:dyDescent="0.2">
      <c r="S1294" s="12"/>
      <c r="T1294" s="12"/>
    </row>
    <row r="1295" spans="19:20" hidden="1" x14ac:dyDescent="0.2">
      <c r="S1295" s="12"/>
      <c r="T1295" s="12"/>
    </row>
    <row r="1296" spans="19:20" hidden="1" x14ac:dyDescent="0.2">
      <c r="S1296" s="12"/>
      <c r="T1296" s="12"/>
    </row>
    <row r="1297" spans="19:20" hidden="1" x14ac:dyDescent="0.2">
      <c r="S1297" s="12"/>
      <c r="T1297" s="12"/>
    </row>
    <row r="1298" spans="19:20" hidden="1" x14ac:dyDescent="0.2">
      <c r="S1298" s="12"/>
      <c r="T1298" s="12"/>
    </row>
    <row r="1299" spans="19:20" hidden="1" x14ac:dyDescent="0.2">
      <c r="S1299" s="12"/>
      <c r="T1299" s="12"/>
    </row>
    <row r="1300" spans="19:20" hidden="1" x14ac:dyDescent="0.2">
      <c r="S1300" s="12"/>
      <c r="T1300" s="12"/>
    </row>
    <row r="1301" spans="19:20" hidden="1" x14ac:dyDescent="0.2">
      <c r="S1301" s="12"/>
      <c r="T1301" s="12"/>
    </row>
    <row r="1302" spans="19:20" hidden="1" x14ac:dyDescent="0.2">
      <c r="S1302" s="12"/>
      <c r="T1302" s="12"/>
    </row>
    <row r="1303" spans="19:20" hidden="1" x14ac:dyDescent="0.2">
      <c r="S1303" s="12"/>
      <c r="T1303" s="12"/>
    </row>
    <row r="1304" spans="19:20" hidden="1" x14ac:dyDescent="0.2">
      <c r="S1304" s="12"/>
      <c r="T1304" s="12"/>
    </row>
    <row r="1305" spans="19:20" hidden="1" x14ac:dyDescent="0.2">
      <c r="S1305" s="12"/>
      <c r="T1305" s="12"/>
    </row>
    <row r="1306" spans="19:20" hidden="1" x14ac:dyDescent="0.2">
      <c r="S1306" s="12"/>
      <c r="T1306" s="12"/>
    </row>
    <row r="1307" spans="19:20" hidden="1" x14ac:dyDescent="0.2">
      <c r="S1307" s="12"/>
      <c r="T1307" s="12"/>
    </row>
    <row r="1308" spans="19:20" hidden="1" x14ac:dyDescent="0.2">
      <c r="S1308" s="12"/>
      <c r="T1308" s="12"/>
    </row>
    <row r="1309" spans="19:20" hidden="1" x14ac:dyDescent="0.2">
      <c r="S1309" s="12"/>
      <c r="T1309" s="12"/>
    </row>
    <row r="1310" spans="19:20" hidden="1" x14ac:dyDescent="0.2">
      <c r="S1310" s="12"/>
      <c r="T1310" s="12"/>
    </row>
    <row r="1311" spans="19:20" hidden="1" x14ac:dyDescent="0.2">
      <c r="S1311" s="12"/>
      <c r="T1311" s="12"/>
    </row>
    <row r="1312" spans="19:20" hidden="1" x14ac:dyDescent="0.2">
      <c r="S1312" s="12"/>
      <c r="T1312" s="12"/>
    </row>
    <row r="1313" spans="19:20" hidden="1" x14ac:dyDescent="0.2">
      <c r="S1313" s="12"/>
      <c r="T1313" s="12"/>
    </row>
    <row r="1314" spans="19:20" hidden="1" x14ac:dyDescent="0.2">
      <c r="S1314" s="12"/>
      <c r="T1314" s="12"/>
    </row>
    <row r="1315" spans="19:20" hidden="1" x14ac:dyDescent="0.2">
      <c r="S1315" s="12"/>
      <c r="T1315" s="12"/>
    </row>
    <row r="1316" spans="19:20" hidden="1" x14ac:dyDescent="0.2">
      <c r="S1316" s="12"/>
      <c r="T1316" s="12"/>
    </row>
    <row r="1317" spans="19:20" hidden="1" x14ac:dyDescent="0.2">
      <c r="S1317" s="12"/>
      <c r="T1317" s="12"/>
    </row>
    <row r="1318" spans="19:20" hidden="1" x14ac:dyDescent="0.2">
      <c r="S1318" s="12"/>
      <c r="T1318" s="12"/>
    </row>
    <row r="1319" spans="19:20" hidden="1" x14ac:dyDescent="0.2">
      <c r="S1319" s="12"/>
      <c r="T1319" s="12"/>
    </row>
    <row r="1320" spans="19:20" hidden="1" x14ac:dyDescent="0.2">
      <c r="S1320" s="12"/>
      <c r="T1320" s="12"/>
    </row>
    <row r="1321" spans="19:20" hidden="1" x14ac:dyDescent="0.2">
      <c r="S1321" s="12"/>
      <c r="T1321" s="12"/>
    </row>
    <row r="1322" spans="19:20" hidden="1" x14ac:dyDescent="0.2">
      <c r="S1322" s="12"/>
      <c r="T1322" s="12"/>
    </row>
    <row r="1323" spans="19:20" hidden="1" x14ac:dyDescent="0.2">
      <c r="S1323" s="12"/>
      <c r="T1323" s="12"/>
    </row>
    <row r="1324" spans="19:20" hidden="1" x14ac:dyDescent="0.2">
      <c r="S1324" s="12"/>
      <c r="T1324" s="12"/>
    </row>
    <row r="1325" spans="19:20" hidden="1" x14ac:dyDescent="0.2">
      <c r="S1325" s="12"/>
      <c r="T1325" s="12"/>
    </row>
    <row r="1326" spans="19:20" hidden="1" x14ac:dyDescent="0.2">
      <c r="S1326" s="12"/>
      <c r="T1326" s="12"/>
    </row>
    <row r="1327" spans="19:20" hidden="1" x14ac:dyDescent="0.2">
      <c r="S1327" s="12"/>
      <c r="T1327" s="12"/>
    </row>
    <row r="1328" spans="19:20" hidden="1" x14ac:dyDescent="0.2">
      <c r="S1328" s="12"/>
      <c r="T1328" s="12"/>
    </row>
    <row r="1329" spans="19:20" hidden="1" x14ac:dyDescent="0.2">
      <c r="S1329" s="12"/>
      <c r="T1329" s="12"/>
    </row>
    <row r="1330" spans="19:20" hidden="1" x14ac:dyDescent="0.2">
      <c r="S1330" s="12"/>
      <c r="T1330" s="12"/>
    </row>
    <row r="1331" spans="19:20" hidden="1" x14ac:dyDescent="0.2">
      <c r="S1331" s="12"/>
      <c r="T1331" s="12"/>
    </row>
    <row r="1332" spans="19:20" hidden="1" x14ac:dyDescent="0.2">
      <c r="S1332" s="12"/>
      <c r="T1332" s="12"/>
    </row>
    <row r="1333" spans="19:20" hidden="1" x14ac:dyDescent="0.2">
      <c r="S1333" s="12"/>
      <c r="T1333" s="12"/>
    </row>
    <row r="1334" spans="19:20" hidden="1" x14ac:dyDescent="0.2">
      <c r="S1334" s="12"/>
      <c r="T1334" s="12"/>
    </row>
    <row r="1335" spans="19:20" hidden="1" x14ac:dyDescent="0.2">
      <c r="S1335" s="12"/>
      <c r="T1335" s="12"/>
    </row>
    <row r="1336" spans="19:20" hidden="1" x14ac:dyDescent="0.2">
      <c r="S1336" s="12"/>
      <c r="T1336" s="12"/>
    </row>
    <row r="1337" spans="19:20" hidden="1" x14ac:dyDescent="0.2">
      <c r="S1337" s="12"/>
      <c r="T1337" s="12"/>
    </row>
    <row r="1338" spans="19:20" hidden="1" x14ac:dyDescent="0.2">
      <c r="S1338" s="12"/>
      <c r="T1338" s="12"/>
    </row>
    <row r="1339" spans="19:20" hidden="1" x14ac:dyDescent="0.2">
      <c r="S1339" s="12"/>
      <c r="T1339" s="12"/>
    </row>
    <row r="1340" spans="19:20" hidden="1" x14ac:dyDescent="0.2">
      <c r="S1340" s="12"/>
      <c r="T1340" s="12"/>
    </row>
    <row r="1341" spans="19:20" hidden="1" x14ac:dyDescent="0.2">
      <c r="S1341" s="12"/>
      <c r="T1341" s="12"/>
    </row>
    <row r="1342" spans="19:20" hidden="1" x14ac:dyDescent="0.2">
      <c r="S1342" s="12"/>
      <c r="T1342" s="12"/>
    </row>
    <row r="1343" spans="19:20" hidden="1" x14ac:dyDescent="0.2">
      <c r="S1343" s="12"/>
      <c r="T1343" s="12"/>
    </row>
    <row r="1344" spans="19:20" hidden="1" x14ac:dyDescent="0.2">
      <c r="S1344" s="12"/>
      <c r="T1344" s="12"/>
    </row>
    <row r="1345" spans="19:20" hidden="1" x14ac:dyDescent="0.2">
      <c r="S1345" s="12"/>
      <c r="T1345" s="12"/>
    </row>
    <row r="1346" spans="19:20" hidden="1" x14ac:dyDescent="0.2">
      <c r="S1346" s="12"/>
      <c r="T1346" s="12"/>
    </row>
    <row r="1347" spans="19:20" hidden="1" x14ac:dyDescent="0.2">
      <c r="S1347" s="12"/>
      <c r="T1347" s="12"/>
    </row>
    <row r="1348" spans="19:20" hidden="1" x14ac:dyDescent="0.2">
      <c r="S1348" s="12"/>
      <c r="T1348" s="12"/>
    </row>
    <row r="1349" spans="19:20" hidden="1" x14ac:dyDescent="0.2">
      <c r="S1349" s="12"/>
      <c r="T1349" s="12"/>
    </row>
    <row r="1350" spans="19:20" hidden="1" x14ac:dyDescent="0.2">
      <c r="S1350" s="12"/>
      <c r="T1350" s="12"/>
    </row>
    <row r="1351" spans="19:20" hidden="1" x14ac:dyDescent="0.2">
      <c r="S1351" s="12"/>
      <c r="T1351" s="12"/>
    </row>
    <row r="1352" spans="19:20" hidden="1" x14ac:dyDescent="0.2">
      <c r="S1352" s="12"/>
      <c r="T1352" s="12"/>
    </row>
    <row r="1353" spans="19:20" hidden="1" x14ac:dyDescent="0.2">
      <c r="S1353" s="12"/>
      <c r="T1353" s="12"/>
    </row>
    <row r="1354" spans="19:20" hidden="1" x14ac:dyDescent="0.2">
      <c r="S1354" s="12"/>
      <c r="T1354" s="12"/>
    </row>
    <row r="1355" spans="19:20" hidden="1" x14ac:dyDescent="0.2">
      <c r="S1355" s="12"/>
      <c r="T1355" s="12"/>
    </row>
    <row r="1356" spans="19:20" hidden="1" x14ac:dyDescent="0.2">
      <c r="S1356" s="12"/>
      <c r="T1356" s="12"/>
    </row>
    <row r="1357" spans="19:20" hidden="1" x14ac:dyDescent="0.2">
      <c r="S1357" s="12"/>
      <c r="T1357" s="12"/>
    </row>
    <row r="1358" spans="19:20" hidden="1" x14ac:dyDescent="0.2">
      <c r="S1358" s="12"/>
      <c r="T1358" s="12"/>
    </row>
    <row r="1359" spans="19:20" hidden="1" x14ac:dyDescent="0.2">
      <c r="S1359" s="12"/>
      <c r="T1359" s="12"/>
    </row>
    <row r="1360" spans="19:20" hidden="1" x14ac:dyDescent="0.2">
      <c r="S1360" s="12"/>
      <c r="T1360" s="12"/>
    </row>
    <row r="1361" spans="19:20" hidden="1" x14ac:dyDescent="0.2">
      <c r="S1361" s="12"/>
      <c r="T1361" s="12"/>
    </row>
    <row r="1362" spans="19:20" hidden="1" x14ac:dyDescent="0.2">
      <c r="S1362" s="12"/>
      <c r="T1362" s="12"/>
    </row>
    <row r="1363" spans="19:20" hidden="1" x14ac:dyDescent="0.2">
      <c r="S1363" s="12"/>
      <c r="T1363" s="12"/>
    </row>
    <row r="1364" spans="19:20" hidden="1" x14ac:dyDescent="0.2">
      <c r="S1364" s="12"/>
      <c r="T1364" s="12"/>
    </row>
    <row r="1365" spans="19:20" hidden="1" x14ac:dyDescent="0.2">
      <c r="S1365" s="12"/>
      <c r="T1365" s="12"/>
    </row>
    <row r="1366" spans="19:20" hidden="1" x14ac:dyDescent="0.2">
      <c r="S1366" s="12"/>
      <c r="T1366" s="12"/>
    </row>
    <row r="1367" spans="19:20" hidden="1" x14ac:dyDescent="0.2">
      <c r="S1367" s="12"/>
      <c r="T1367" s="12"/>
    </row>
    <row r="1368" spans="19:20" hidden="1" x14ac:dyDescent="0.2">
      <c r="S1368" s="12"/>
      <c r="T1368" s="12"/>
    </row>
    <row r="1369" spans="19:20" hidden="1" x14ac:dyDescent="0.2">
      <c r="S1369" s="12"/>
      <c r="T1369" s="12"/>
    </row>
    <row r="1370" spans="19:20" hidden="1" x14ac:dyDescent="0.2">
      <c r="S1370" s="12"/>
      <c r="T1370" s="12"/>
    </row>
    <row r="1371" spans="19:20" hidden="1" x14ac:dyDescent="0.2">
      <c r="S1371" s="12"/>
      <c r="T1371" s="12"/>
    </row>
    <row r="1372" spans="19:20" hidden="1" x14ac:dyDescent="0.2">
      <c r="S1372" s="12"/>
      <c r="T1372" s="12"/>
    </row>
    <row r="1373" spans="19:20" hidden="1" x14ac:dyDescent="0.2">
      <c r="S1373" s="12"/>
      <c r="T1373" s="12"/>
    </row>
    <row r="1374" spans="19:20" hidden="1" x14ac:dyDescent="0.2">
      <c r="S1374" s="12"/>
      <c r="T1374" s="12"/>
    </row>
    <row r="1375" spans="19:20" hidden="1" x14ac:dyDescent="0.2">
      <c r="S1375" s="12"/>
      <c r="T1375" s="12"/>
    </row>
    <row r="1376" spans="19:20" hidden="1" x14ac:dyDescent="0.2">
      <c r="S1376" s="12"/>
      <c r="T1376" s="12"/>
    </row>
    <row r="1377" spans="19:20" hidden="1" x14ac:dyDescent="0.2">
      <c r="S1377" s="12"/>
      <c r="T1377" s="12"/>
    </row>
    <row r="1378" spans="19:20" hidden="1" x14ac:dyDescent="0.2">
      <c r="S1378" s="12"/>
      <c r="T1378" s="12"/>
    </row>
    <row r="1379" spans="19:20" hidden="1" x14ac:dyDescent="0.2">
      <c r="S1379" s="12"/>
      <c r="T1379" s="12"/>
    </row>
    <row r="1380" spans="19:20" hidden="1" x14ac:dyDescent="0.2">
      <c r="S1380" s="12"/>
      <c r="T1380" s="12"/>
    </row>
    <row r="1381" spans="19:20" hidden="1" x14ac:dyDescent="0.2">
      <c r="S1381" s="12"/>
      <c r="T1381" s="12"/>
    </row>
    <row r="1382" spans="19:20" hidden="1" x14ac:dyDescent="0.2">
      <c r="S1382" s="12"/>
      <c r="T1382" s="12"/>
    </row>
    <row r="1383" spans="19:20" hidden="1" x14ac:dyDescent="0.2">
      <c r="S1383" s="12"/>
      <c r="T1383" s="12"/>
    </row>
    <row r="1384" spans="19:20" hidden="1" x14ac:dyDescent="0.2">
      <c r="S1384" s="12"/>
      <c r="T1384" s="12"/>
    </row>
    <row r="1385" spans="19:20" hidden="1" x14ac:dyDescent="0.2">
      <c r="S1385" s="12"/>
      <c r="T1385" s="12"/>
    </row>
    <row r="1386" spans="19:20" hidden="1" x14ac:dyDescent="0.2">
      <c r="S1386" s="12"/>
      <c r="T1386" s="12"/>
    </row>
    <row r="1387" spans="19:20" hidden="1" x14ac:dyDescent="0.2">
      <c r="S1387" s="12"/>
      <c r="T1387" s="12"/>
    </row>
    <row r="1388" spans="19:20" hidden="1" x14ac:dyDescent="0.2">
      <c r="S1388" s="12"/>
      <c r="T1388" s="12"/>
    </row>
    <row r="1389" spans="19:20" hidden="1" x14ac:dyDescent="0.2">
      <c r="S1389" s="12"/>
      <c r="T1389" s="12"/>
    </row>
    <row r="1390" spans="19:20" hidden="1" x14ac:dyDescent="0.2">
      <c r="S1390" s="12"/>
      <c r="T1390" s="12"/>
    </row>
    <row r="1391" spans="19:20" hidden="1" x14ac:dyDescent="0.2">
      <c r="S1391" s="12"/>
      <c r="T1391" s="12"/>
    </row>
    <row r="1392" spans="19:20" hidden="1" x14ac:dyDescent="0.2">
      <c r="S1392" s="12"/>
      <c r="T1392" s="12"/>
    </row>
    <row r="1393" spans="19:20" hidden="1" x14ac:dyDescent="0.2">
      <c r="S1393" s="12"/>
      <c r="T1393" s="12"/>
    </row>
    <row r="1394" spans="19:20" hidden="1" x14ac:dyDescent="0.2">
      <c r="S1394" s="12"/>
      <c r="T1394" s="12"/>
    </row>
    <row r="1395" spans="19:20" hidden="1" x14ac:dyDescent="0.2">
      <c r="S1395" s="12"/>
      <c r="T1395" s="12"/>
    </row>
    <row r="1396" spans="19:20" hidden="1" x14ac:dyDescent="0.2">
      <c r="S1396" s="12"/>
      <c r="T1396" s="12"/>
    </row>
    <row r="1397" spans="19:20" hidden="1" x14ac:dyDescent="0.2">
      <c r="S1397" s="12"/>
      <c r="T1397" s="12"/>
    </row>
    <row r="1398" spans="19:20" hidden="1" x14ac:dyDescent="0.2">
      <c r="S1398" s="12"/>
      <c r="T1398" s="12"/>
    </row>
    <row r="1399" spans="19:20" hidden="1" x14ac:dyDescent="0.2">
      <c r="S1399" s="12"/>
      <c r="T1399" s="12"/>
    </row>
    <row r="1400" spans="19:20" hidden="1" x14ac:dyDescent="0.2">
      <c r="S1400" s="12"/>
      <c r="T1400" s="12"/>
    </row>
    <row r="1401" spans="19:20" hidden="1" x14ac:dyDescent="0.2">
      <c r="S1401" s="12"/>
      <c r="T1401" s="12"/>
    </row>
    <row r="1402" spans="19:20" hidden="1" x14ac:dyDescent="0.2">
      <c r="S1402" s="12"/>
      <c r="T1402" s="12"/>
    </row>
    <row r="1403" spans="19:20" hidden="1" x14ac:dyDescent="0.2">
      <c r="S1403" s="12"/>
      <c r="T1403" s="12"/>
    </row>
    <row r="1404" spans="19:20" hidden="1" x14ac:dyDescent="0.2">
      <c r="S1404" s="12"/>
      <c r="T1404" s="12"/>
    </row>
    <row r="1405" spans="19:20" hidden="1" x14ac:dyDescent="0.2">
      <c r="S1405" s="12"/>
      <c r="T1405" s="12"/>
    </row>
    <row r="1406" spans="19:20" hidden="1" x14ac:dyDescent="0.2">
      <c r="S1406" s="12"/>
      <c r="T1406" s="12"/>
    </row>
    <row r="1407" spans="19:20" hidden="1" x14ac:dyDescent="0.2">
      <c r="S1407" s="12"/>
      <c r="T1407" s="12"/>
    </row>
    <row r="1408" spans="19:20" hidden="1" x14ac:dyDescent="0.2">
      <c r="S1408" s="12"/>
      <c r="T1408" s="12"/>
    </row>
    <row r="1409" spans="19:20" hidden="1" x14ac:dyDescent="0.2">
      <c r="S1409" s="12"/>
      <c r="T1409" s="12"/>
    </row>
    <row r="1410" spans="19:20" hidden="1" x14ac:dyDescent="0.2">
      <c r="S1410" s="12"/>
      <c r="T1410" s="12"/>
    </row>
    <row r="1411" spans="19:20" hidden="1" x14ac:dyDescent="0.2">
      <c r="S1411" s="12"/>
      <c r="T1411" s="12"/>
    </row>
    <row r="1412" spans="19:20" hidden="1" x14ac:dyDescent="0.2">
      <c r="S1412" s="12"/>
      <c r="T1412" s="12"/>
    </row>
    <row r="1413" spans="19:20" hidden="1" x14ac:dyDescent="0.2">
      <c r="S1413" s="12"/>
      <c r="T1413" s="12"/>
    </row>
    <row r="1414" spans="19:20" hidden="1" x14ac:dyDescent="0.2">
      <c r="S1414" s="12"/>
      <c r="T1414" s="12"/>
    </row>
    <row r="1415" spans="19:20" hidden="1" x14ac:dyDescent="0.2">
      <c r="S1415" s="12"/>
      <c r="T1415" s="12"/>
    </row>
    <row r="1416" spans="19:20" hidden="1" x14ac:dyDescent="0.2">
      <c r="S1416" s="12"/>
      <c r="T1416" s="12"/>
    </row>
    <row r="1417" spans="19:20" hidden="1" x14ac:dyDescent="0.2">
      <c r="S1417" s="12"/>
      <c r="T1417" s="12"/>
    </row>
    <row r="1418" spans="19:20" hidden="1" x14ac:dyDescent="0.2">
      <c r="S1418" s="12"/>
      <c r="T1418" s="12"/>
    </row>
    <row r="1419" spans="19:20" hidden="1" x14ac:dyDescent="0.2">
      <c r="S1419" s="12"/>
      <c r="T1419" s="12"/>
    </row>
    <row r="1420" spans="19:20" hidden="1" x14ac:dyDescent="0.2">
      <c r="S1420" s="12"/>
      <c r="T1420" s="12"/>
    </row>
    <row r="1421" spans="19:20" hidden="1" x14ac:dyDescent="0.2">
      <c r="S1421" s="12"/>
      <c r="T1421" s="12"/>
    </row>
    <row r="1422" spans="19:20" hidden="1" x14ac:dyDescent="0.2">
      <c r="S1422" s="12"/>
      <c r="T1422" s="12"/>
    </row>
    <row r="1423" spans="19:20" hidden="1" x14ac:dyDescent="0.2">
      <c r="S1423" s="12"/>
      <c r="T1423" s="12"/>
    </row>
    <row r="1424" spans="19:20" hidden="1" x14ac:dyDescent="0.2">
      <c r="S1424" s="12"/>
      <c r="T1424" s="12"/>
    </row>
    <row r="1425" spans="19:20" hidden="1" x14ac:dyDescent="0.2">
      <c r="S1425" s="12"/>
      <c r="T1425" s="12"/>
    </row>
    <row r="1426" spans="19:20" hidden="1" x14ac:dyDescent="0.2">
      <c r="S1426" s="12"/>
      <c r="T1426" s="12"/>
    </row>
    <row r="1427" spans="19:20" hidden="1" x14ac:dyDescent="0.2">
      <c r="S1427" s="12"/>
      <c r="T1427" s="12"/>
    </row>
    <row r="1428" spans="19:20" hidden="1" x14ac:dyDescent="0.2">
      <c r="S1428" s="12"/>
      <c r="T1428" s="12"/>
    </row>
    <row r="1429" spans="19:20" hidden="1" x14ac:dyDescent="0.2">
      <c r="S1429" s="12"/>
      <c r="T1429" s="12"/>
    </row>
    <row r="1430" spans="19:20" hidden="1" x14ac:dyDescent="0.2">
      <c r="S1430" s="12"/>
      <c r="T1430" s="12"/>
    </row>
    <row r="1431" spans="19:20" hidden="1" x14ac:dyDescent="0.2">
      <c r="S1431" s="12"/>
      <c r="T1431" s="12"/>
    </row>
    <row r="1432" spans="19:20" hidden="1" x14ac:dyDescent="0.2">
      <c r="S1432" s="12"/>
      <c r="T1432" s="12"/>
    </row>
    <row r="1433" spans="19:20" hidden="1" x14ac:dyDescent="0.2">
      <c r="S1433" s="12"/>
      <c r="T1433" s="12"/>
    </row>
    <row r="1434" spans="19:20" hidden="1" x14ac:dyDescent="0.2">
      <c r="S1434" s="12"/>
      <c r="T1434" s="12"/>
    </row>
    <row r="1435" spans="19:20" hidden="1" x14ac:dyDescent="0.2">
      <c r="S1435" s="12"/>
      <c r="T1435" s="12"/>
    </row>
    <row r="1436" spans="19:20" hidden="1" x14ac:dyDescent="0.2">
      <c r="S1436" s="12"/>
      <c r="T1436" s="12"/>
    </row>
    <row r="1437" spans="19:20" hidden="1" x14ac:dyDescent="0.2">
      <c r="S1437" s="12"/>
      <c r="T1437" s="12"/>
    </row>
    <row r="1438" spans="19:20" hidden="1" x14ac:dyDescent="0.2">
      <c r="S1438" s="12"/>
      <c r="T1438" s="12"/>
    </row>
    <row r="1439" spans="19:20" hidden="1" x14ac:dyDescent="0.2">
      <c r="S1439" s="12"/>
      <c r="T1439" s="12"/>
    </row>
    <row r="1440" spans="19:20" hidden="1" x14ac:dyDescent="0.2">
      <c r="S1440" s="12"/>
      <c r="T1440" s="12"/>
    </row>
    <row r="1441" spans="19:20" hidden="1" x14ac:dyDescent="0.2">
      <c r="S1441" s="12"/>
      <c r="T1441" s="12"/>
    </row>
    <row r="1442" spans="19:20" hidden="1" x14ac:dyDescent="0.2">
      <c r="S1442" s="12"/>
      <c r="T1442" s="12"/>
    </row>
    <row r="1443" spans="19:20" hidden="1" x14ac:dyDescent="0.2">
      <c r="S1443" s="12"/>
      <c r="T1443" s="12"/>
    </row>
    <row r="1444" spans="19:20" hidden="1" x14ac:dyDescent="0.2">
      <c r="S1444" s="12"/>
      <c r="T1444" s="12"/>
    </row>
    <row r="1445" spans="19:20" hidden="1" x14ac:dyDescent="0.2">
      <c r="S1445" s="12"/>
      <c r="T1445" s="12"/>
    </row>
    <row r="1446" spans="19:20" hidden="1" x14ac:dyDescent="0.2">
      <c r="S1446" s="12"/>
      <c r="T1446" s="12"/>
    </row>
    <row r="1447" spans="19:20" hidden="1" x14ac:dyDescent="0.2">
      <c r="S1447" s="12"/>
      <c r="T1447" s="12"/>
    </row>
    <row r="1448" spans="19:20" hidden="1" x14ac:dyDescent="0.2">
      <c r="S1448" s="12"/>
      <c r="T1448" s="12"/>
    </row>
    <row r="1449" spans="19:20" hidden="1" x14ac:dyDescent="0.2">
      <c r="S1449" s="12"/>
      <c r="T1449" s="12"/>
    </row>
    <row r="1450" spans="19:20" hidden="1" x14ac:dyDescent="0.2">
      <c r="S1450" s="12"/>
      <c r="T1450" s="12"/>
    </row>
    <row r="1451" spans="19:20" hidden="1" x14ac:dyDescent="0.2">
      <c r="S1451" s="12"/>
      <c r="T1451" s="12"/>
    </row>
    <row r="1452" spans="19:20" hidden="1" x14ac:dyDescent="0.2">
      <c r="S1452" s="12"/>
      <c r="T1452" s="12"/>
    </row>
    <row r="1453" spans="19:20" hidden="1" x14ac:dyDescent="0.2">
      <c r="S1453" s="12"/>
      <c r="T1453" s="12"/>
    </row>
    <row r="1454" spans="19:20" hidden="1" x14ac:dyDescent="0.2">
      <c r="S1454" s="12"/>
      <c r="T1454" s="12"/>
    </row>
    <row r="1455" spans="19:20" hidden="1" x14ac:dyDescent="0.2">
      <c r="S1455" s="12"/>
      <c r="T1455" s="12"/>
    </row>
    <row r="1456" spans="19:20" hidden="1" x14ac:dyDescent="0.2">
      <c r="S1456" s="12"/>
      <c r="T1456" s="12"/>
    </row>
    <row r="1457" spans="19:20" hidden="1" x14ac:dyDescent="0.2">
      <c r="S1457" s="12"/>
      <c r="T1457" s="12"/>
    </row>
    <row r="1458" spans="19:20" hidden="1" x14ac:dyDescent="0.2">
      <c r="S1458" s="12"/>
      <c r="T1458" s="12"/>
    </row>
    <row r="1459" spans="19:20" hidden="1" x14ac:dyDescent="0.2">
      <c r="S1459" s="12"/>
      <c r="T1459" s="12"/>
    </row>
    <row r="1460" spans="19:20" hidden="1" x14ac:dyDescent="0.2">
      <c r="S1460" s="12"/>
      <c r="T1460" s="12"/>
    </row>
    <row r="1461" spans="19:20" hidden="1" x14ac:dyDescent="0.2">
      <c r="S1461" s="12"/>
      <c r="T1461" s="12"/>
    </row>
    <row r="1462" spans="19:20" hidden="1" x14ac:dyDescent="0.2">
      <c r="S1462" s="12"/>
      <c r="T1462" s="12"/>
    </row>
    <row r="1463" spans="19:20" hidden="1" x14ac:dyDescent="0.2">
      <c r="S1463" s="12"/>
      <c r="T1463" s="12"/>
    </row>
    <row r="1464" spans="19:20" hidden="1" x14ac:dyDescent="0.2">
      <c r="S1464" s="12"/>
      <c r="T1464" s="12"/>
    </row>
    <row r="1465" spans="19:20" hidden="1" x14ac:dyDescent="0.2">
      <c r="S1465" s="12"/>
      <c r="T1465" s="12"/>
    </row>
    <row r="1466" spans="19:20" hidden="1" x14ac:dyDescent="0.2">
      <c r="S1466" s="12"/>
      <c r="T1466" s="12"/>
    </row>
    <row r="1467" spans="19:20" hidden="1" x14ac:dyDescent="0.2">
      <c r="S1467" s="12"/>
      <c r="T1467" s="12"/>
    </row>
    <row r="1468" spans="19:20" hidden="1" x14ac:dyDescent="0.2">
      <c r="S1468" s="12"/>
      <c r="T1468" s="12"/>
    </row>
    <row r="1469" spans="19:20" hidden="1" x14ac:dyDescent="0.2">
      <c r="S1469" s="12"/>
      <c r="T1469" s="12"/>
    </row>
    <row r="1470" spans="19:20" hidden="1" x14ac:dyDescent="0.2">
      <c r="S1470" s="12"/>
      <c r="T1470" s="12"/>
    </row>
    <row r="1471" spans="19:20" hidden="1" x14ac:dyDescent="0.2">
      <c r="S1471" s="12"/>
      <c r="T1471" s="12"/>
    </row>
    <row r="1472" spans="19:20" hidden="1" x14ac:dyDescent="0.2">
      <c r="S1472" s="12"/>
      <c r="T1472" s="12"/>
    </row>
    <row r="1473" spans="19:20" hidden="1" x14ac:dyDescent="0.2">
      <c r="S1473" s="12"/>
      <c r="T1473" s="12"/>
    </row>
    <row r="1474" spans="19:20" hidden="1" x14ac:dyDescent="0.2">
      <c r="S1474" s="12"/>
      <c r="T1474" s="12"/>
    </row>
    <row r="1475" spans="19:20" hidden="1" x14ac:dyDescent="0.2">
      <c r="S1475" s="12"/>
      <c r="T1475" s="12"/>
    </row>
    <row r="1476" spans="19:20" hidden="1" x14ac:dyDescent="0.2">
      <c r="S1476" s="12"/>
      <c r="T1476" s="12"/>
    </row>
    <row r="1477" spans="19:20" hidden="1" x14ac:dyDescent="0.2">
      <c r="S1477" s="12"/>
      <c r="T1477" s="12"/>
    </row>
    <row r="1478" spans="19:20" hidden="1" x14ac:dyDescent="0.2">
      <c r="S1478" s="12"/>
      <c r="T1478" s="12"/>
    </row>
    <row r="1479" spans="19:20" hidden="1" x14ac:dyDescent="0.2">
      <c r="S1479" s="12"/>
      <c r="T1479" s="12"/>
    </row>
    <row r="1480" spans="19:20" hidden="1" x14ac:dyDescent="0.2">
      <c r="S1480" s="12"/>
      <c r="T1480" s="12"/>
    </row>
    <row r="1481" spans="19:20" hidden="1" x14ac:dyDescent="0.2">
      <c r="S1481" s="12"/>
      <c r="T1481" s="12"/>
    </row>
    <row r="1482" spans="19:20" hidden="1" x14ac:dyDescent="0.2">
      <c r="S1482" s="12"/>
      <c r="T1482" s="12"/>
    </row>
    <row r="1483" spans="19:20" hidden="1" x14ac:dyDescent="0.2">
      <c r="S1483" s="12"/>
      <c r="T1483" s="12"/>
    </row>
    <row r="1484" spans="19:20" hidden="1" x14ac:dyDescent="0.2">
      <c r="S1484" s="12"/>
      <c r="T1484" s="12"/>
    </row>
    <row r="1485" spans="19:20" hidden="1" x14ac:dyDescent="0.2">
      <c r="S1485" s="12"/>
      <c r="T1485" s="12"/>
    </row>
    <row r="1486" spans="19:20" hidden="1" x14ac:dyDescent="0.2">
      <c r="S1486" s="12"/>
      <c r="T1486" s="12"/>
    </row>
    <row r="1487" spans="19:20" hidden="1" x14ac:dyDescent="0.2">
      <c r="S1487" s="12"/>
      <c r="T1487" s="12"/>
    </row>
    <row r="1488" spans="19:20" hidden="1" x14ac:dyDescent="0.2">
      <c r="S1488" s="12"/>
      <c r="T1488" s="12"/>
    </row>
    <row r="1489" spans="19:20" hidden="1" x14ac:dyDescent="0.2">
      <c r="S1489" s="12"/>
      <c r="T1489" s="12"/>
    </row>
    <row r="1490" spans="19:20" hidden="1" x14ac:dyDescent="0.2">
      <c r="S1490" s="12"/>
      <c r="T1490" s="12"/>
    </row>
    <row r="1491" spans="19:20" hidden="1" x14ac:dyDescent="0.2">
      <c r="S1491" s="12"/>
      <c r="T1491" s="12"/>
    </row>
    <row r="1492" spans="19:20" hidden="1" x14ac:dyDescent="0.2">
      <c r="S1492" s="12"/>
      <c r="T1492" s="12"/>
    </row>
    <row r="1493" spans="19:20" hidden="1" x14ac:dyDescent="0.2">
      <c r="S1493" s="12"/>
      <c r="T1493" s="12"/>
    </row>
    <row r="1494" spans="19:20" hidden="1" x14ac:dyDescent="0.2">
      <c r="S1494" s="12"/>
      <c r="T1494" s="12"/>
    </row>
    <row r="1495" spans="19:20" hidden="1" x14ac:dyDescent="0.2">
      <c r="S1495" s="12"/>
      <c r="T1495" s="12"/>
    </row>
    <row r="1496" spans="19:20" hidden="1" x14ac:dyDescent="0.2">
      <c r="S1496" s="12"/>
      <c r="T1496" s="12"/>
    </row>
    <row r="1497" spans="19:20" hidden="1" x14ac:dyDescent="0.2">
      <c r="S1497" s="12"/>
      <c r="T1497" s="12"/>
    </row>
    <row r="1498" spans="19:20" hidden="1" x14ac:dyDescent="0.2">
      <c r="S1498" s="12"/>
      <c r="T1498" s="12"/>
    </row>
    <row r="1499" spans="19:20" hidden="1" x14ac:dyDescent="0.2">
      <c r="S1499" s="12"/>
      <c r="T1499" s="12"/>
    </row>
    <row r="1500" spans="19:20" hidden="1" x14ac:dyDescent="0.2">
      <c r="S1500" s="12"/>
      <c r="T1500" s="12"/>
    </row>
    <row r="1501" spans="19:20" hidden="1" x14ac:dyDescent="0.2">
      <c r="S1501" s="12"/>
      <c r="T1501" s="12"/>
    </row>
    <row r="1502" spans="19:20" hidden="1" x14ac:dyDescent="0.2">
      <c r="S1502" s="12"/>
      <c r="T1502" s="12"/>
    </row>
    <row r="1503" spans="19:20" hidden="1" x14ac:dyDescent="0.2">
      <c r="S1503" s="12"/>
      <c r="T1503" s="12"/>
    </row>
    <row r="1504" spans="19:20" hidden="1" x14ac:dyDescent="0.2">
      <c r="S1504" s="12"/>
      <c r="T1504" s="12"/>
    </row>
    <row r="1505" spans="19:20" hidden="1" x14ac:dyDescent="0.2">
      <c r="S1505" s="12"/>
      <c r="T1505" s="12"/>
    </row>
    <row r="1506" spans="19:20" hidden="1" x14ac:dyDescent="0.2">
      <c r="S1506" s="12"/>
      <c r="T1506" s="12"/>
    </row>
    <row r="1507" spans="19:20" hidden="1" x14ac:dyDescent="0.2">
      <c r="S1507" s="12"/>
      <c r="T1507" s="12"/>
    </row>
    <row r="1508" spans="19:20" hidden="1" x14ac:dyDescent="0.2">
      <c r="S1508" s="12"/>
      <c r="T1508" s="12"/>
    </row>
    <row r="1509" spans="19:20" hidden="1" x14ac:dyDescent="0.2">
      <c r="S1509" s="12"/>
      <c r="T1509" s="12"/>
    </row>
    <row r="1510" spans="19:20" hidden="1" x14ac:dyDescent="0.2">
      <c r="S1510" s="12"/>
      <c r="T1510" s="12"/>
    </row>
    <row r="1511" spans="19:20" hidden="1" x14ac:dyDescent="0.2">
      <c r="S1511" s="12"/>
      <c r="T1511" s="12"/>
    </row>
    <row r="1512" spans="19:20" hidden="1" x14ac:dyDescent="0.2">
      <c r="S1512" s="12"/>
      <c r="T1512" s="12"/>
    </row>
    <row r="1513" spans="19:20" hidden="1" x14ac:dyDescent="0.2">
      <c r="S1513" s="12"/>
      <c r="T1513" s="12"/>
    </row>
    <row r="1514" spans="19:20" hidden="1" x14ac:dyDescent="0.2">
      <c r="S1514" s="12"/>
      <c r="T1514" s="12"/>
    </row>
    <row r="1515" spans="19:20" hidden="1" x14ac:dyDescent="0.2">
      <c r="S1515" s="12"/>
      <c r="T1515" s="12"/>
    </row>
    <row r="1516" spans="19:20" hidden="1" x14ac:dyDescent="0.2">
      <c r="S1516" s="12"/>
      <c r="T1516" s="12"/>
    </row>
    <row r="1517" spans="19:20" hidden="1" x14ac:dyDescent="0.2">
      <c r="S1517" s="12"/>
      <c r="T1517" s="12"/>
    </row>
    <row r="1518" spans="19:20" hidden="1" x14ac:dyDescent="0.2">
      <c r="S1518" s="12"/>
      <c r="T1518" s="12"/>
    </row>
    <row r="1519" spans="19:20" hidden="1" x14ac:dyDescent="0.2">
      <c r="S1519" s="12"/>
      <c r="T1519" s="12"/>
    </row>
    <row r="1520" spans="19:20" hidden="1" x14ac:dyDescent="0.2">
      <c r="S1520" s="12"/>
      <c r="T1520" s="12"/>
    </row>
    <row r="1521" spans="19:20" hidden="1" x14ac:dyDescent="0.2">
      <c r="S1521" s="12"/>
      <c r="T1521" s="12"/>
    </row>
    <row r="1522" spans="19:20" hidden="1" x14ac:dyDescent="0.2">
      <c r="S1522" s="12"/>
      <c r="T1522" s="12"/>
    </row>
    <row r="1523" spans="19:20" hidden="1" x14ac:dyDescent="0.2">
      <c r="S1523" s="12"/>
      <c r="T1523" s="12"/>
    </row>
    <row r="1524" spans="19:20" hidden="1" x14ac:dyDescent="0.2">
      <c r="S1524" s="12"/>
      <c r="T1524" s="12"/>
    </row>
    <row r="1525" spans="19:20" hidden="1" x14ac:dyDescent="0.2">
      <c r="S1525" s="12"/>
      <c r="T1525" s="12"/>
    </row>
    <row r="1526" spans="19:20" hidden="1" x14ac:dyDescent="0.2">
      <c r="S1526" s="12"/>
      <c r="T1526" s="12"/>
    </row>
    <row r="1527" spans="19:20" hidden="1" x14ac:dyDescent="0.2">
      <c r="S1527" s="12"/>
      <c r="T1527" s="12"/>
    </row>
    <row r="1528" spans="19:20" hidden="1" x14ac:dyDescent="0.2">
      <c r="S1528" s="12"/>
      <c r="T1528" s="12"/>
    </row>
    <row r="1529" spans="19:20" hidden="1" x14ac:dyDescent="0.2">
      <c r="S1529" s="12"/>
      <c r="T1529" s="12"/>
    </row>
    <row r="1530" spans="19:20" hidden="1" x14ac:dyDescent="0.2">
      <c r="S1530" s="12"/>
      <c r="T1530" s="12"/>
    </row>
    <row r="1531" spans="19:20" hidden="1" x14ac:dyDescent="0.2">
      <c r="S1531" s="12"/>
      <c r="T1531" s="12"/>
    </row>
    <row r="1532" spans="19:20" hidden="1" x14ac:dyDescent="0.2">
      <c r="S1532" s="12"/>
      <c r="T1532" s="12"/>
    </row>
    <row r="1533" spans="19:20" hidden="1" x14ac:dyDescent="0.2">
      <c r="S1533" s="12"/>
      <c r="T1533" s="12"/>
    </row>
    <row r="1534" spans="19:20" hidden="1" x14ac:dyDescent="0.2">
      <c r="S1534" s="12"/>
      <c r="T1534" s="12"/>
    </row>
    <row r="1535" spans="19:20" hidden="1" x14ac:dyDescent="0.2">
      <c r="S1535" s="12"/>
      <c r="T1535" s="12"/>
    </row>
    <row r="1536" spans="19:20" hidden="1" x14ac:dyDescent="0.2">
      <c r="S1536" s="12"/>
      <c r="T1536" s="12"/>
    </row>
    <row r="1537" spans="19:20" hidden="1" x14ac:dyDescent="0.2">
      <c r="S1537" s="12"/>
      <c r="T1537" s="12"/>
    </row>
    <row r="1538" spans="19:20" hidden="1" x14ac:dyDescent="0.2">
      <c r="S1538" s="12"/>
      <c r="T1538" s="12"/>
    </row>
    <row r="1539" spans="19:20" hidden="1" x14ac:dyDescent="0.2">
      <c r="S1539" s="12"/>
      <c r="T1539" s="12"/>
    </row>
    <row r="1540" spans="19:20" hidden="1" x14ac:dyDescent="0.2">
      <c r="S1540" s="12"/>
      <c r="T1540" s="12"/>
    </row>
    <row r="1541" spans="19:20" hidden="1" x14ac:dyDescent="0.2">
      <c r="S1541" s="12"/>
      <c r="T1541" s="12"/>
    </row>
    <row r="1542" spans="19:20" hidden="1" x14ac:dyDescent="0.2">
      <c r="S1542" s="12"/>
      <c r="T1542" s="12"/>
    </row>
    <row r="1543" spans="19:20" hidden="1" x14ac:dyDescent="0.2">
      <c r="S1543" s="12"/>
      <c r="T1543" s="12"/>
    </row>
    <row r="1544" spans="19:20" hidden="1" x14ac:dyDescent="0.2">
      <c r="S1544" s="12"/>
      <c r="T1544" s="12"/>
    </row>
    <row r="1545" spans="19:20" hidden="1" x14ac:dyDescent="0.2">
      <c r="S1545" s="12"/>
      <c r="T1545" s="12"/>
    </row>
    <row r="1546" spans="19:20" hidden="1" x14ac:dyDescent="0.2">
      <c r="S1546" s="12"/>
      <c r="T1546" s="12"/>
    </row>
    <row r="1547" spans="19:20" hidden="1" x14ac:dyDescent="0.2">
      <c r="S1547" s="12"/>
      <c r="T1547" s="12"/>
    </row>
    <row r="1548" spans="19:20" hidden="1" x14ac:dyDescent="0.2">
      <c r="S1548" s="12"/>
      <c r="T1548" s="12"/>
    </row>
    <row r="1549" spans="19:20" hidden="1" x14ac:dyDescent="0.2">
      <c r="S1549" s="12"/>
      <c r="T1549" s="12"/>
    </row>
    <row r="1550" spans="19:20" hidden="1" x14ac:dyDescent="0.2">
      <c r="S1550" s="12"/>
      <c r="T1550" s="12"/>
    </row>
    <row r="1551" spans="19:20" hidden="1" x14ac:dyDescent="0.2">
      <c r="S1551" s="12"/>
      <c r="T1551" s="12"/>
    </row>
    <row r="1552" spans="19:20" hidden="1" x14ac:dyDescent="0.2">
      <c r="S1552" s="12"/>
      <c r="T1552" s="12"/>
    </row>
    <row r="1553" spans="19:20" hidden="1" x14ac:dyDescent="0.2">
      <c r="S1553" s="12"/>
      <c r="T1553" s="12"/>
    </row>
    <row r="1554" spans="19:20" hidden="1" x14ac:dyDescent="0.2">
      <c r="S1554" s="12"/>
      <c r="T1554" s="12"/>
    </row>
    <row r="1555" spans="19:20" hidden="1" x14ac:dyDescent="0.2">
      <c r="S1555" s="12"/>
      <c r="T1555" s="12"/>
    </row>
    <row r="1556" spans="19:20" hidden="1" x14ac:dyDescent="0.2">
      <c r="S1556" s="12"/>
      <c r="T1556" s="12"/>
    </row>
    <row r="1557" spans="19:20" hidden="1" x14ac:dyDescent="0.2">
      <c r="S1557" s="12"/>
      <c r="T1557" s="12"/>
    </row>
    <row r="1558" spans="19:20" hidden="1" x14ac:dyDescent="0.2">
      <c r="S1558" s="12"/>
      <c r="T1558" s="12"/>
    </row>
    <row r="1559" spans="19:20" hidden="1" x14ac:dyDescent="0.2">
      <c r="S1559" s="12"/>
      <c r="T1559" s="12"/>
    </row>
    <row r="1560" spans="19:20" hidden="1" x14ac:dyDescent="0.2">
      <c r="S1560" s="12"/>
      <c r="T1560" s="12"/>
    </row>
    <row r="1561" spans="19:20" hidden="1" x14ac:dyDescent="0.2">
      <c r="S1561" s="12"/>
      <c r="T1561" s="12"/>
    </row>
    <row r="1562" spans="19:20" hidden="1" x14ac:dyDescent="0.2">
      <c r="S1562" s="12"/>
      <c r="T1562" s="12"/>
    </row>
    <row r="1563" spans="19:20" hidden="1" x14ac:dyDescent="0.2">
      <c r="S1563" s="12"/>
      <c r="T1563" s="12"/>
    </row>
    <row r="1564" spans="19:20" hidden="1" x14ac:dyDescent="0.2">
      <c r="S1564" s="12"/>
      <c r="T1564" s="12"/>
    </row>
    <row r="1565" spans="19:20" hidden="1" x14ac:dyDescent="0.2">
      <c r="S1565" s="12"/>
      <c r="T1565" s="12"/>
    </row>
    <row r="1566" spans="19:20" hidden="1" x14ac:dyDescent="0.2">
      <c r="S1566" s="12"/>
      <c r="T1566" s="12"/>
    </row>
    <row r="1567" spans="19:20" hidden="1" x14ac:dyDescent="0.2">
      <c r="S1567" s="12"/>
      <c r="T1567" s="12"/>
    </row>
    <row r="1568" spans="19:20" hidden="1" x14ac:dyDescent="0.2">
      <c r="S1568" s="12"/>
      <c r="T1568" s="12"/>
    </row>
    <row r="1569" spans="19:20" hidden="1" x14ac:dyDescent="0.2">
      <c r="S1569" s="12"/>
      <c r="T1569" s="12"/>
    </row>
    <row r="1570" spans="19:20" hidden="1" x14ac:dyDescent="0.2">
      <c r="S1570" s="12"/>
      <c r="T1570" s="12"/>
    </row>
    <row r="1571" spans="19:20" hidden="1" x14ac:dyDescent="0.2">
      <c r="S1571" s="12"/>
      <c r="T1571" s="12"/>
    </row>
    <row r="1572" spans="19:20" hidden="1" x14ac:dyDescent="0.2">
      <c r="S1572" s="12"/>
      <c r="T1572" s="12"/>
    </row>
    <row r="1573" spans="19:20" hidden="1" x14ac:dyDescent="0.2">
      <c r="S1573" s="12"/>
      <c r="T1573" s="12"/>
    </row>
    <row r="1574" spans="19:20" hidden="1" x14ac:dyDescent="0.2">
      <c r="S1574" s="12"/>
      <c r="T1574" s="12"/>
    </row>
    <row r="1575" spans="19:20" hidden="1" x14ac:dyDescent="0.2">
      <c r="S1575" s="12"/>
      <c r="T1575" s="12"/>
    </row>
    <row r="1576" spans="19:20" hidden="1" x14ac:dyDescent="0.2">
      <c r="S1576" s="12"/>
      <c r="T1576" s="12"/>
    </row>
    <row r="1577" spans="19:20" hidden="1" x14ac:dyDescent="0.2">
      <c r="S1577" s="12"/>
      <c r="T1577" s="12"/>
    </row>
    <row r="1578" spans="19:20" hidden="1" x14ac:dyDescent="0.2">
      <c r="S1578" s="12"/>
      <c r="T1578" s="12"/>
    </row>
    <row r="1579" spans="19:20" hidden="1" x14ac:dyDescent="0.2">
      <c r="S1579" s="12"/>
      <c r="T1579" s="12"/>
    </row>
    <row r="1580" spans="19:20" hidden="1" x14ac:dyDescent="0.2">
      <c r="S1580" s="12"/>
      <c r="T1580" s="12"/>
    </row>
    <row r="1581" spans="19:20" hidden="1" x14ac:dyDescent="0.2">
      <c r="S1581" s="12"/>
      <c r="T1581" s="12"/>
    </row>
    <row r="1582" spans="19:20" hidden="1" x14ac:dyDescent="0.2">
      <c r="S1582" s="12"/>
      <c r="T1582" s="12"/>
    </row>
    <row r="1583" spans="19:20" hidden="1" x14ac:dyDescent="0.2">
      <c r="S1583" s="12"/>
      <c r="T1583" s="12"/>
    </row>
    <row r="1584" spans="19:20" hidden="1" x14ac:dyDescent="0.2">
      <c r="S1584" s="12"/>
      <c r="T1584" s="12"/>
    </row>
    <row r="1585" spans="19:20" hidden="1" x14ac:dyDescent="0.2">
      <c r="S1585" s="12"/>
      <c r="T1585" s="12"/>
    </row>
    <row r="1586" spans="19:20" hidden="1" x14ac:dyDescent="0.2">
      <c r="S1586" s="12"/>
      <c r="T1586" s="12"/>
    </row>
    <row r="1587" spans="19:20" hidden="1" x14ac:dyDescent="0.2">
      <c r="S1587" s="12"/>
      <c r="T1587" s="12"/>
    </row>
    <row r="1588" spans="19:20" hidden="1" x14ac:dyDescent="0.2">
      <c r="S1588" s="12"/>
      <c r="T1588" s="12"/>
    </row>
    <row r="1589" spans="19:20" hidden="1" x14ac:dyDescent="0.2">
      <c r="S1589" s="12"/>
      <c r="T1589" s="12"/>
    </row>
    <row r="1590" spans="19:20" hidden="1" x14ac:dyDescent="0.2">
      <c r="S1590" s="12"/>
      <c r="T1590" s="12"/>
    </row>
    <row r="1591" spans="19:20" hidden="1" x14ac:dyDescent="0.2">
      <c r="S1591" s="12"/>
      <c r="T1591" s="12"/>
    </row>
    <row r="1592" spans="19:20" hidden="1" x14ac:dyDescent="0.2">
      <c r="S1592" s="12"/>
      <c r="T1592" s="12"/>
    </row>
    <row r="1593" spans="19:20" hidden="1" x14ac:dyDescent="0.2">
      <c r="S1593" s="12"/>
      <c r="T1593" s="12"/>
    </row>
    <row r="1594" spans="19:20" hidden="1" x14ac:dyDescent="0.2">
      <c r="S1594" s="12"/>
      <c r="T1594" s="12"/>
    </row>
    <row r="1595" spans="19:20" hidden="1" x14ac:dyDescent="0.2">
      <c r="S1595" s="12"/>
      <c r="T1595" s="12"/>
    </row>
    <row r="1596" spans="19:20" hidden="1" x14ac:dyDescent="0.2">
      <c r="S1596" s="12"/>
      <c r="T1596" s="12"/>
    </row>
    <row r="1597" spans="19:20" hidden="1" x14ac:dyDescent="0.2">
      <c r="S1597" s="12"/>
      <c r="T1597" s="12"/>
    </row>
    <row r="1598" spans="19:20" hidden="1" x14ac:dyDescent="0.2">
      <c r="S1598" s="12"/>
      <c r="T1598" s="12"/>
    </row>
    <row r="1599" spans="19:20" hidden="1" x14ac:dyDescent="0.2">
      <c r="S1599" s="12"/>
      <c r="T1599" s="12"/>
    </row>
    <row r="1600" spans="19:20" hidden="1" x14ac:dyDescent="0.2">
      <c r="S1600" s="12"/>
      <c r="T1600" s="12"/>
    </row>
    <row r="1601" spans="19:20" hidden="1" x14ac:dyDescent="0.2">
      <c r="S1601" s="12"/>
      <c r="T1601" s="12"/>
    </row>
    <row r="1602" spans="19:20" hidden="1" x14ac:dyDescent="0.2">
      <c r="S1602" s="12"/>
      <c r="T1602" s="12"/>
    </row>
    <row r="1603" spans="19:20" hidden="1" x14ac:dyDescent="0.2">
      <c r="S1603" s="12"/>
      <c r="T1603" s="12"/>
    </row>
    <row r="1604" spans="19:20" hidden="1" x14ac:dyDescent="0.2">
      <c r="S1604" s="12"/>
      <c r="T1604" s="12"/>
    </row>
    <row r="1605" spans="19:20" hidden="1" x14ac:dyDescent="0.2">
      <c r="S1605" s="12"/>
      <c r="T1605" s="12"/>
    </row>
    <row r="1606" spans="19:20" hidden="1" x14ac:dyDescent="0.2">
      <c r="S1606" s="12"/>
      <c r="T1606" s="12"/>
    </row>
    <row r="1607" spans="19:20" hidden="1" x14ac:dyDescent="0.2">
      <c r="S1607" s="12"/>
      <c r="T1607" s="12"/>
    </row>
    <row r="1608" spans="19:20" hidden="1" x14ac:dyDescent="0.2">
      <c r="S1608" s="12"/>
      <c r="T1608" s="12"/>
    </row>
    <row r="1609" spans="19:20" hidden="1" x14ac:dyDescent="0.2">
      <c r="S1609" s="12"/>
      <c r="T1609" s="12"/>
    </row>
    <row r="1610" spans="19:20" hidden="1" x14ac:dyDescent="0.2">
      <c r="S1610" s="12"/>
      <c r="T1610" s="12"/>
    </row>
    <row r="1611" spans="19:20" hidden="1" x14ac:dyDescent="0.2">
      <c r="S1611" s="12"/>
      <c r="T1611" s="12"/>
    </row>
    <row r="1612" spans="19:20" hidden="1" x14ac:dyDescent="0.2">
      <c r="S1612" s="12"/>
      <c r="T1612" s="12"/>
    </row>
    <row r="1613" spans="19:20" hidden="1" x14ac:dyDescent="0.2">
      <c r="S1613" s="12"/>
      <c r="T1613" s="12"/>
    </row>
    <row r="1614" spans="19:20" hidden="1" x14ac:dyDescent="0.2">
      <c r="S1614" s="12"/>
      <c r="T1614" s="12"/>
    </row>
    <row r="1615" spans="19:20" hidden="1" x14ac:dyDescent="0.2">
      <c r="S1615" s="12"/>
      <c r="T1615" s="12"/>
    </row>
    <row r="1616" spans="19:20" hidden="1" x14ac:dyDescent="0.2">
      <c r="S1616" s="12"/>
      <c r="T1616" s="12"/>
    </row>
    <row r="1617" spans="19:20" hidden="1" x14ac:dyDescent="0.2">
      <c r="S1617" s="12"/>
      <c r="T1617" s="12"/>
    </row>
    <row r="1618" spans="19:20" hidden="1" x14ac:dyDescent="0.2">
      <c r="S1618" s="12"/>
      <c r="T1618" s="12"/>
    </row>
    <row r="1619" spans="19:20" hidden="1" x14ac:dyDescent="0.2">
      <c r="S1619" s="12"/>
      <c r="T1619" s="12"/>
    </row>
    <row r="1620" spans="19:20" hidden="1" x14ac:dyDescent="0.2">
      <c r="S1620" s="12"/>
      <c r="T1620" s="12"/>
    </row>
    <row r="1621" spans="19:20" hidden="1" x14ac:dyDescent="0.2">
      <c r="S1621" s="12"/>
      <c r="T1621" s="12"/>
    </row>
    <row r="1622" spans="19:20" hidden="1" x14ac:dyDescent="0.2">
      <c r="S1622" s="12"/>
      <c r="T1622" s="12"/>
    </row>
    <row r="1623" spans="19:20" hidden="1" x14ac:dyDescent="0.2">
      <c r="S1623" s="12"/>
      <c r="T1623" s="12"/>
    </row>
    <row r="1624" spans="19:20" hidden="1" x14ac:dyDescent="0.2">
      <c r="S1624" s="12"/>
      <c r="T1624" s="12"/>
    </row>
    <row r="1625" spans="19:20" hidden="1" x14ac:dyDescent="0.2">
      <c r="S1625" s="12"/>
      <c r="T1625" s="12"/>
    </row>
    <row r="1626" spans="19:20" hidden="1" x14ac:dyDescent="0.2">
      <c r="S1626" s="12"/>
      <c r="T1626" s="12"/>
    </row>
    <row r="1627" spans="19:20" hidden="1" x14ac:dyDescent="0.2">
      <c r="S1627" s="12"/>
      <c r="T1627" s="12"/>
    </row>
    <row r="1628" spans="19:20" hidden="1" x14ac:dyDescent="0.2">
      <c r="S1628" s="12"/>
      <c r="T1628" s="12"/>
    </row>
    <row r="1629" spans="19:20" hidden="1" x14ac:dyDescent="0.2">
      <c r="S1629" s="12"/>
      <c r="T1629" s="12"/>
    </row>
    <row r="1630" spans="19:20" hidden="1" x14ac:dyDescent="0.2">
      <c r="S1630" s="12"/>
      <c r="T1630" s="12"/>
    </row>
    <row r="1631" spans="19:20" hidden="1" x14ac:dyDescent="0.2">
      <c r="S1631" s="12"/>
      <c r="T1631" s="12"/>
    </row>
    <row r="1632" spans="19:20" hidden="1" x14ac:dyDescent="0.2">
      <c r="S1632" s="12"/>
      <c r="T1632" s="12"/>
    </row>
    <row r="1633" spans="1:21" hidden="1" x14ac:dyDescent="0.2">
      <c r="S1633" s="12"/>
      <c r="T1633" s="12"/>
    </row>
    <row r="1634" spans="1:21" hidden="1" x14ac:dyDescent="0.2">
      <c r="S1634" s="12"/>
      <c r="T1634" s="12"/>
    </row>
    <row r="1635" spans="1:21" hidden="1" x14ac:dyDescent="0.2">
      <c r="S1635" s="12"/>
      <c r="T1635" s="12"/>
    </row>
    <row r="1636" spans="1:21" hidden="1" x14ac:dyDescent="0.2">
      <c r="S1636" s="12"/>
      <c r="T1636" s="12"/>
    </row>
    <row r="1637" spans="1:21" hidden="1" x14ac:dyDescent="0.2">
      <c r="S1637" s="12"/>
      <c r="T1637" s="12"/>
    </row>
    <row r="1638" spans="1:21" hidden="1" x14ac:dyDescent="0.2">
      <c r="S1638" s="12"/>
      <c r="T1638" s="12"/>
    </row>
    <row r="1639" spans="1:21" hidden="1" x14ac:dyDescent="0.2">
      <c r="S1639" s="12"/>
      <c r="T1639" s="12"/>
    </row>
    <row r="1640" spans="1:21" hidden="1" x14ac:dyDescent="0.2">
      <c r="S1640" s="12"/>
      <c r="T1640" s="12"/>
    </row>
    <row r="1641" spans="1:21" hidden="1" x14ac:dyDescent="0.2">
      <c r="S1641" s="12"/>
      <c r="T1641" s="12"/>
    </row>
    <row r="1642" spans="1:21" hidden="1" x14ac:dyDescent="0.2">
      <c r="S1642" s="12"/>
      <c r="T1642" s="12"/>
    </row>
    <row r="1643" spans="1:21" hidden="1" x14ac:dyDescent="0.2">
      <c r="S1643" s="12"/>
      <c r="T1643" s="12"/>
    </row>
    <row r="1644" spans="1:21" hidden="1" x14ac:dyDescent="0.2">
      <c r="S1644" s="12"/>
      <c r="T1644" s="12"/>
    </row>
    <row r="1645" spans="1:21" hidden="1" x14ac:dyDescent="0.2">
      <c r="S1645" s="12"/>
      <c r="T1645" s="12"/>
    </row>
    <row r="1646" spans="1:21" ht="48" x14ac:dyDescent="0.2">
      <c r="A1646">
        <v>520</v>
      </c>
      <c r="B1646" s="3" t="s">
        <v>521</v>
      </c>
      <c r="C1646" s="3" t="s">
        <v>4630</v>
      </c>
      <c r="D1646" s="6">
        <v>5000</v>
      </c>
      <c r="E1646" s="8">
        <v>5105</v>
      </c>
      <c r="F1646" t="s">
        <v>8218</v>
      </c>
      <c r="G1646" t="s">
        <v>8224</v>
      </c>
      <c r="H1646" t="s">
        <v>8246</v>
      </c>
      <c r="I1646">
        <v>1449766261</v>
      </c>
      <c r="J1646">
        <v>1447174261</v>
      </c>
      <c r="K1646" t="b">
        <v>0</v>
      </c>
      <c r="L1646">
        <v>34</v>
      </c>
      <c r="M1646" t="b">
        <v>1</v>
      </c>
      <c r="N1646" t="s">
        <v>8269</v>
      </c>
      <c r="O1646">
        <f>ROUND(E1646/D1646*100,0)</f>
        <v>102</v>
      </c>
      <c r="P1646">
        <f>IFERROR(ROUND(E1646/L1646,2),0)</f>
        <v>150.15</v>
      </c>
      <c r="Q1646" t="s">
        <v>8315</v>
      </c>
      <c r="R1646" t="s">
        <v>8316</v>
      </c>
      <c r="S1646" s="12">
        <f>(((J1646/60)/60)/24)+DATE(1970,1,1)</f>
        <v>42318.702094907407</v>
      </c>
      <c r="T1646" s="12">
        <f>(((I1646/60)/60)/24)+DATE(1970,1,1)</f>
        <v>42348.702094907407</v>
      </c>
      <c r="U1646">
        <f>YEAR(S1646)</f>
        <v>2015</v>
      </c>
    </row>
    <row r="1647" spans="1:21" ht="48" x14ac:dyDescent="0.2">
      <c r="A1647">
        <v>521</v>
      </c>
      <c r="B1647" s="3" t="s">
        <v>522</v>
      </c>
      <c r="C1647" s="3" t="s">
        <v>4631</v>
      </c>
      <c r="D1647" s="6">
        <v>5000</v>
      </c>
      <c r="E1647" s="8">
        <v>5232</v>
      </c>
      <c r="F1647" t="s">
        <v>8218</v>
      </c>
      <c r="G1647" t="s">
        <v>8223</v>
      </c>
      <c r="H1647" t="s">
        <v>8245</v>
      </c>
      <c r="I1647">
        <v>1477976340</v>
      </c>
      <c r="J1647">
        <v>1475460819</v>
      </c>
      <c r="K1647" t="b">
        <v>0</v>
      </c>
      <c r="L1647">
        <v>56</v>
      </c>
      <c r="M1647" t="b">
        <v>1</v>
      </c>
      <c r="N1647" t="s">
        <v>8269</v>
      </c>
      <c r="O1647">
        <f>ROUND(E1647/D1647*100,0)</f>
        <v>105</v>
      </c>
      <c r="P1647">
        <f>IFERROR(ROUND(E1647/L1647,2),0)</f>
        <v>93.43</v>
      </c>
      <c r="Q1647" t="s">
        <v>8315</v>
      </c>
      <c r="R1647" t="s">
        <v>8316</v>
      </c>
      <c r="S1647" s="12">
        <f>(((J1647/60)/60)/24)+DATE(1970,1,1)</f>
        <v>42646.092812499999</v>
      </c>
      <c r="T1647" s="12">
        <f>(((I1647/60)/60)/24)+DATE(1970,1,1)</f>
        <v>42675.207638888889</v>
      </c>
      <c r="U1647">
        <f>YEAR(S1647)</f>
        <v>2016</v>
      </c>
    </row>
    <row r="1648" spans="1:21" ht="48" x14ac:dyDescent="0.2">
      <c r="A1648">
        <v>522</v>
      </c>
      <c r="B1648" s="3" t="s">
        <v>523</v>
      </c>
      <c r="C1648" s="3" t="s">
        <v>4632</v>
      </c>
      <c r="D1648" s="6">
        <v>3000</v>
      </c>
      <c r="E1648" s="8">
        <v>3440</v>
      </c>
      <c r="F1648" t="s">
        <v>8218</v>
      </c>
      <c r="G1648" t="s">
        <v>8223</v>
      </c>
      <c r="H1648" t="s">
        <v>8245</v>
      </c>
      <c r="I1648">
        <v>1458518325</v>
      </c>
      <c r="J1648">
        <v>1456793925</v>
      </c>
      <c r="K1648" t="b">
        <v>0</v>
      </c>
      <c r="L1648">
        <v>31</v>
      </c>
      <c r="M1648" t="b">
        <v>1</v>
      </c>
      <c r="N1648" t="s">
        <v>8269</v>
      </c>
      <c r="O1648">
        <f>ROUND(E1648/D1648*100,0)</f>
        <v>115</v>
      </c>
      <c r="P1648">
        <f>IFERROR(ROUND(E1648/L1648,2),0)</f>
        <v>110.97</v>
      </c>
      <c r="Q1648" t="s">
        <v>8315</v>
      </c>
      <c r="R1648" t="s">
        <v>8316</v>
      </c>
      <c r="S1648" s="12">
        <f>(((J1648/60)/60)/24)+DATE(1970,1,1)</f>
        <v>42430.040798611109</v>
      </c>
      <c r="T1648" s="12">
        <f>(((I1648/60)/60)/24)+DATE(1970,1,1)</f>
        <v>42449.999131944445</v>
      </c>
      <c r="U1648">
        <f>YEAR(S1648)</f>
        <v>2016</v>
      </c>
    </row>
    <row r="1649" spans="1:21" ht="48" x14ac:dyDescent="0.2">
      <c r="A1649">
        <v>523</v>
      </c>
      <c r="B1649" s="3" t="s">
        <v>524</v>
      </c>
      <c r="C1649" s="3" t="s">
        <v>4633</v>
      </c>
      <c r="D1649" s="6">
        <v>5000</v>
      </c>
      <c r="E1649" s="8">
        <v>6030</v>
      </c>
      <c r="F1649" t="s">
        <v>8218</v>
      </c>
      <c r="G1649" t="s">
        <v>8223</v>
      </c>
      <c r="H1649" t="s">
        <v>8245</v>
      </c>
      <c r="I1649">
        <v>1442805076</v>
      </c>
      <c r="J1649">
        <v>1440213076</v>
      </c>
      <c r="K1649" t="b">
        <v>0</v>
      </c>
      <c r="L1649">
        <v>84</v>
      </c>
      <c r="M1649" t="b">
        <v>1</v>
      </c>
      <c r="N1649" t="s">
        <v>8269</v>
      </c>
      <c r="O1649">
        <f>ROUND(E1649/D1649*100,0)</f>
        <v>121</v>
      </c>
      <c r="P1649">
        <f>IFERROR(ROUND(E1649/L1649,2),0)</f>
        <v>71.790000000000006</v>
      </c>
      <c r="Q1649" t="s">
        <v>8315</v>
      </c>
      <c r="R1649" t="s">
        <v>8316</v>
      </c>
      <c r="S1649" s="12">
        <f>(((J1649/60)/60)/24)+DATE(1970,1,1)</f>
        <v>42238.13282407407</v>
      </c>
      <c r="T1649" s="12">
        <f>(((I1649/60)/60)/24)+DATE(1970,1,1)</f>
        <v>42268.13282407407</v>
      </c>
      <c r="U1649">
        <f>YEAR(S1649)</f>
        <v>2015</v>
      </c>
    </row>
    <row r="1650" spans="1:21" ht="48" x14ac:dyDescent="0.2">
      <c r="A1650">
        <v>524</v>
      </c>
      <c r="B1650" s="3" t="s">
        <v>525</v>
      </c>
      <c r="C1650" s="3" t="s">
        <v>4634</v>
      </c>
      <c r="D1650" s="6">
        <v>3500</v>
      </c>
      <c r="E1650" s="8">
        <v>3803.55</v>
      </c>
      <c r="F1650" t="s">
        <v>8218</v>
      </c>
      <c r="G1650" t="s">
        <v>8224</v>
      </c>
      <c r="H1650" t="s">
        <v>8246</v>
      </c>
      <c r="I1650">
        <v>1464801169</v>
      </c>
      <c r="J1650">
        <v>1462209169</v>
      </c>
      <c r="K1650" t="b">
        <v>0</v>
      </c>
      <c r="L1650">
        <v>130</v>
      </c>
      <c r="M1650" t="b">
        <v>1</v>
      </c>
      <c r="N1650" t="s">
        <v>8269</v>
      </c>
      <c r="O1650">
        <f>ROUND(E1650/D1650*100,0)</f>
        <v>109</v>
      </c>
      <c r="P1650">
        <f>IFERROR(ROUND(E1650/L1650,2),0)</f>
        <v>29.26</v>
      </c>
      <c r="Q1650" t="s">
        <v>8315</v>
      </c>
      <c r="R1650" t="s">
        <v>8316</v>
      </c>
      <c r="S1650" s="12">
        <f>(((J1650/60)/60)/24)+DATE(1970,1,1)</f>
        <v>42492.717233796298</v>
      </c>
      <c r="T1650" s="12">
        <f>(((I1650/60)/60)/24)+DATE(1970,1,1)</f>
        <v>42522.717233796298</v>
      </c>
      <c r="U1650">
        <f>YEAR(S1650)</f>
        <v>2016</v>
      </c>
    </row>
    <row r="1651" spans="1:21" ht="48" x14ac:dyDescent="0.2">
      <c r="A1651">
        <v>525</v>
      </c>
      <c r="B1651" s="3" t="s">
        <v>526</v>
      </c>
      <c r="C1651" s="3" t="s">
        <v>4635</v>
      </c>
      <c r="D1651" s="6">
        <v>12000</v>
      </c>
      <c r="E1651" s="8">
        <v>12000</v>
      </c>
      <c r="F1651" t="s">
        <v>8218</v>
      </c>
      <c r="G1651" t="s">
        <v>8223</v>
      </c>
      <c r="H1651" t="s">
        <v>8245</v>
      </c>
      <c r="I1651">
        <v>1410601041</v>
      </c>
      <c r="J1651">
        <v>1406713041</v>
      </c>
      <c r="K1651" t="b">
        <v>0</v>
      </c>
      <c r="L1651">
        <v>12</v>
      </c>
      <c r="M1651" t="b">
        <v>1</v>
      </c>
      <c r="N1651" t="s">
        <v>8269</v>
      </c>
      <c r="O1651">
        <f>ROUND(E1651/D1651*100,0)</f>
        <v>100</v>
      </c>
      <c r="P1651">
        <f>IFERROR(ROUND(E1651/L1651,2),0)</f>
        <v>1000</v>
      </c>
      <c r="Q1651" t="s">
        <v>8315</v>
      </c>
      <c r="R1651" t="s">
        <v>8316</v>
      </c>
      <c r="S1651" s="12">
        <f>(((J1651/60)/60)/24)+DATE(1970,1,1)</f>
        <v>41850.400937500002</v>
      </c>
      <c r="T1651" s="12">
        <f>(((I1651/60)/60)/24)+DATE(1970,1,1)</f>
        <v>41895.400937500002</v>
      </c>
      <c r="U1651">
        <f>YEAR(S1651)</f>
        <v>2014</v>
      </c>
    </row>
    <row r="1652" spans="1:21" ht="48" x14ac:dyDescent="0.2">
      <c r="A1652">
        <v>526</v>
      </c>
      <c r="B1652" s="3" t="s">
        <v>527</v>
      </c>
      <c r="C1652" s="3" t="s">
        <v>4636</v>
      </c>
      <c r="D1652" s="6">
        <v>1500</v>
      </c>
      <c r="E1652" s="8">
        <v>1710</v>
      </c>
      <c r="F1652" t="s">
        <v>8218</v>
      </c>
      <c r="G1652" t="s">
        <v>8224</v>
      </c>
      <c r="H1652" t="s">
        <v>8246</v>
      </c>
      <c r="I1652">
        <v>1438966800</v>
      </c>
      <c r="J1652">
        <v>1436278344</v>
      </c>
      <c r="K1652" t="b">
        <v>0</v>
      </c>
      <c r="L1652">
        <v>23</v>
      </c>
      <c r="M1652" t="b">
        <v>1</v>
      </c>
      <c r="N1652" t="s">
        <v>8269</v>
      </c>
      <c r="O1652">
        <f>ROUND(E1652/D1652*100,0)</f>
        <v>114</v>
      </c>
      <c r="P1652">
        <f>IFERROR(ROUND(E1652/L1652,2),0)</f>
        <v>74.349999999999994</v>
      </c>
      <c r="Q1652" t="s">
        <v>8315</v>
      </c>
      <c r="R1652" t="s">
        <v>8316</v>
      </c>
      <c r="S1652" s="12">
        <f>(((J1652/60)/60)/24)+DATE(1970,1,1)</f>
        <v>42192.591944444444</v>
      </c>
      <c r="T1652" s="12">
        <f>(((I1652/60)/60)/24)+DATE(1970,1,1)</f>
        <v>42223.708333333328</v>
      </c>
      <c r="U1652">
        <f>YEAR(S1652)</f>
        <v>2015</v>
      </c>
    </row>
    <row r="1653" spans="1:21" ht="48" x14ac:dyDescent="0.2">
      <c r="A1653">
        <v>527</v>
      </c>
      <c r="B1653" s="3" t="s">
        <v>528</v>
      </c>
      <c r="C1653" s="3" t="s">
        <v>4637</v>
      </c>
      <c r="D1653" s="6">
        <v>10000</v>
      </c>
      <c r="E1653" s="8">
        <v>10085</v>
      </c>
      <c r="F1653" t="s">
        <v>8218</v>
      </c>
      <c r="G1653" t="s">
        <v>8223</v>
      </c>
      <c r="H1653" t="s">
        <v>8245</v>
      </c>
      <c r="I1653">
        <v>1487347500</v>
      </c>
      <c r="J1653">
        <v>1484715366</v>
      </c>
      <c r="K1653" t="b">
        <v>0</v>
      </c>
      <c r="L1653">
        <v>158</v>
      </c>
      <c r="M1653" t="b">
        <v>1</v>
      </c>
      <c r="N1653" t="s">
        <v>8269</v>
      </c>
      <c r="O1653">
        <f>ROUND(E1653/D1653*100,0)</f>
        <v>101</v>
      </c>
      <c r="P1653">
        <f>IFERROR(ROUND(E1653/L1653,2),0)</f>
        <v>63.83</v>
      </c>
      <c r="Q1653" t="s">
        <v>8315</v>
      </c>
      <c r="R1653" t="s">
        <v>8316</v>
      </c>
      <c r="S1653" s="12">
        <f>(((J1653/60)/60)/24)+DATE(1970,1,1)</f>
        <v>42753.205625000002</v>
      </c>
      <c r="T1653" s="12">
        <f>(((I1653/60)/60)/24)+DATE(1970,1,1)</f>
        <v>42783.670138888891</v>
      </c>
      <c r="U1653">
        <f>YEAR(S1653)</f>
        <v>2017</v>
      </c>
    </row>
    <row r="1654" spans="1:21" ht="16" x14ac:dyDescent="0.2">
      <c r="A1654">
        <v>528</v>
      </c>
      <c r="B1654" s="3" t="s">
        <v>529</v>
      </c>
      <c r="C1654" s="3" t="s">
        <v>4638</v>
      </c>
      <c r="D1654" s="6">
        <v>1150</v>
      </c>
      <c r="E1654" s="8">
        <v>1330</v>
      </c>
      <c r="F1654" t="s">
        <v>8218</v>
      </c>
      <c r="G1654" t="s">
        <v>8223</v>
      </c>
      <c r="H1654" t="s">
        <v>8245</v>
      </c>
      <c r="I1654">
        <v>1434921600</v>
      </c>
      <c r="J1654">
        <v>1433109907</v>
      </c>
      <c r="K1654" t="b">
        <v>0</v>
      </c>
      <c r="L1654">
        <v>30</v>
      </c>
      <c r="M1654" t="b">
        <v>1</v>
      </c>
      <c r="N1654" t="s">
        <v>8269</v>
      </c>
      <c r="O1654">
        <f>ROUND(E1654/D1654*100,0)</f>
        <v>116</v>
      </c>
      <c r="P1654">
        <f>IFERROR(ROUND(E1654/L1654,2),0)</f>
        <v>44.33</v>
      </c>
      <c r="Q1654" t="s">
        <v>8315</v>
      </c>
      <c r="R1654" t="s">
        <v>8316</v>
      </c>
      <c r="S1654" s="12">
        <f>(((J1654/60)/60)/24)+DATE(1970,1,1)</f>
        <v>42155.920219907406</v>
      </c>
      <c r="T1654" s="12">
        <f>(((I1654/60)/60)/24)+DATE(1970,1,1)</f>
        <v>42176.888888888891</v>
      </c>
      <c r="U1654">
        <f>YEAR(S1654)</f>
        <v>2015</v>
      </c>
    </row>
    <row r="1655" spans="1:21" ht="48" x14ac:dyDescent="0.2">
      <c r="A1655">
        <v>529</v>
      </c>
      <c r="B1655" s="3" t="s">
        <v>530</v>
      </c>
      <c r="C1655" s="3" t="s">
        <v>4639</v>
      </c>
      <c r="D1655" s="6">
        <v>1200</v>
      </c>
      <c r="E1655" s="8">
        <v>1565</v>
      </c>
      <c r="F1655" t="s">
        <v>8218</v>
      </c>
      <c r="G1655" t="s">
        <v>8228</v>
      </c>
      <c r="H1655" t="s">
        <v>8250</v>
      </c>
      <c r="I1655">
        <v>1484110800</v>
      </c>
      <c r="J1655">
        <v>1482281094</v>
      </c>
      <c r="K1655" t="b">
        <v>0</v>
      </c>
      <c r="L1655">
        <v>18</v>
      </c>
      <c r="M1655" t="b">
        <v>1</v>
      </c>
      <c r="N1655" t="s">
        <v>8269</v>
      </c>
      <c r="O1655">
        <f>ROUND(E1655/D1655*100,0)</f>
        <v>130</v>
      </c>
      <c r="P1655">
        <f>IFERROR(ROUND(E1655/L1655,2),0)</f>
        <v>86.94</v>
      </c>
      <c r="Q1655" t="s">
        <v>8315</v>
      </c>
      <c r="R1655" t="s">
        <v>8316</v>
      </c>
      <c r="S1655" s="12">
        <f>(((J1655/60)/60)/24)+DATE(1970,1,1)</f>
        <v>42725.031180555554</v>
      </c>
      <c r="T1655" s="12">
        <f>(((I1655/60)/60)/24)+DATE(1970,1,1)</f>
        <v>42746.208333333328</v>
      </c>
      <c r="U1655">
        <f>YEAR(S1655)</f>
        <v>2016</v>
      </c>
    </row>
    <row r="1656" spans="1:21" ht="48" x14ac:dyDescent="0.2">
      <c r="A1656">
        <v>530</v>
      </c>
      <c r="B1656" s="3" t="s">
        <v>531</v>
      </c>
      <c r="C1656" s="3" t="s">
        <v>4640</v>
      </c>
      <c r="D1656" s="6">
        <v>3405</v>
      </c>
      <c r="E1656" s="8">
        <v>3670</v>
      </c>
      <c r="F1656" t="s">
        <v>8218</v>
      </c>
      <c r="G1656" t="s">
        <v>8223</v>
      </c>
      <c r="H1656" t="s">
        <v>8245</v>
      </c>
      <c r="I1656">
        <v>1435111200</v>
      </c>
      <c r="J1656">
        <v>1433254268</v>
      </c>
      <c r="K1656" t="b">
        <v>0</v>
      </c>
      <c r="L1656">
        <v>29</v>
      </c>
      <c r="M1656" t="b">
        <v>1</v>
      </c>
      <c r="N1656" t="s">
        <v>8269</v>
      </c>
      <c r="O1656">
        <f>ROUND(E1656/D1656*100,0)</f>
        <v>108</v>
      </c>
      <c r="P1656">
        <f>IFERROR(ROUND(E1656/L1656,2),0)</f>
        <v>126.55</v>
      </c>
      <c r="Q1656" t="s">
        <v>8315</v>
      </c>
      <c r="R1656" t="s">
        <v>8316</v>
      </c>
      <c r="S1656" s="12">
        <f>(((J1656/60)/60)/24)+DATE(1970,1,1)</f>
        <v>42157.591064814813</v>
      </c>
      <c r="T1656" s="12">
        <f>(((I1656/60)/60)/24)+DATE(1970,1,1)</f>
        <v>42179.083333333328</v>
      </c>
      <c r="U1656">
        <f>YEAR(S1656)</f>
        <v>2015</v>
      </c>
    </row>
    <row r="1657" spans="1:21" ht="48" x14ac:dyDescent="0.2">
      <c r="A1657">
        <v>531</v>
      </c>
      <c r="B1657" s="3" t="s">
        <v>532</v>
      </c>
      <c r="C1657" s="3" t="s">
        <v>4641</v>
      </c>
      <c r="D1657" s="6">
        <v>4000</v>
      </c>
      <c r="E1657" s="8">
        <v>4000</v>
      </c>
      <c r="F1657" t="s">
        <v>8218</v>
      </c>
      <c r="G1657" t="s">
        <v>8223</v>
      </c>
      <c r="H1657" t="s">
        <v>8245</v>
      </c>
      <c r="I1657">
        <v>1481957940</v>
      </c>
      <c r="J1657">
        <v>1478050429</v>
      </c>
      <c r="K1657" t="b">
        <v>0</v>
      </c>
      <c r="L1657">
        <v>31</v>
      </c>
      <c r="M1657" t="b">
        <v>1</v>
      </c>
      <c r="N1657" t="s">
        <v>8269</v>
      </c>
      <c r="O1657">
        <f>ROUND(E1657/D1657*100,0)</f>
        <v>100</v>
      </c>
      <c r="P1657">
        <f>IFERROR(ROUND(E1657/L1657,2),0)</f>
        <v>129.03</v>
      </c>
      <c r="Q1657" t="s">
        <v>8315</v>
      </c>
      <c r="R1657" t="s">
        <v>8316</v>
      </c>
      <c r="S1657" s="12">
        <f>(((J1657/60)/60)/24)+DATE(1970,1,1)</f>
        <v>42676.065150462964</v>
      </c>
      <c r="T1657" s="12">
        <f>(((I1657/60)/60)/24)+DATE(1970,1,1)</f>
        <v>42721.290972222225</v>
      </c>
      <c r="U1657">
        <f>YEAR(S1657)</f>
        <v>2016</v>
      </c>
    </row>
    <row r="1658" spans="1:21" ht="48" x14ac:dyDescent="0.2">
      <c r="A1658">
        <v>532</v>
      </c>
      <c r="B1658" s="3" t="s">
        <v>533</v>
      </c>
      <c r="C1658" s="3" t="s">
        <v>4642</v>
      </c>
      <c r="D1658" s="6">
        <v>10000</v>
      </c>
      <c r="E1658" s="8">
        <v>12325</v>
      </c>
      <c r="F1658" t="s">
        <v>8218</v>
      </c>
      <c r="G1658" t="s">
        <v>8223</v>
      </c>
      <c r="H1658" t="s">
        <v>8245</v>
      </c>
      <c r="I1658">
        <v>1463098208</v>
      </c>
      <c r="J1658">
        <v>1460506208</v>
      </c>
      <c r="K1658" t="b">
        <v>0</v>
      </c>
      <c r="L1658">
        <v>173</v>
      </c>
      <c r="M1658" t="b">
        <v>1</v>
      </c>
      <c r="N1658" t="s">
        <v>8269</v>
      </c>
      <c r="O1658">
        <f>ROUND(E1658/D1658*100,0)</f>
        <v>123</v>
      </c>
      <c r="P1658">
        <f>IFERROR(ROUND(E1658/L1658,2),0)</f>
        <v>71.239999999999995</v>
      </c>
      <c r="Q1658" t="s">
        <v>8315</v>
      </c>
      <c r="R1658" t="s">
        <v>8316</v>
      </c>
      <c r="S1658" s="12">
        <f>(((J1658/60)/60)/24)+DATE(1970,1,1)</f>
        <v>42473.007037037038</v>
      </c>
      <c r="T1658" s="12">
        <f>(((I1658/60)/60)/24)+DATE(1970,1,1)</f>
        <v>42503.007037037038</v>
      </c>
      <c r="U1658">
        <f>YEAR(S1658)</f>
        <v>2016</v>
      </c>
    </row>
    <row r="1659" spans="1:21" ht="48" x14ac:dyDescent="0.2">
      <c r="A1659">
        <v>533</v>
      </c>
      <c r="B1659" s="3" t="s">
        <v>534</v>
      </c>
      <c r="C1659" s="3" t="s">
        <v>4643</v>
      </c>
      <c r="D1659" s="6">
        <v>2000</v>
      </c>
      <c r="E1659" s="8">
        <v>2004</v>
      </c>
      <c r="F1659" t="s">
        <v>8218</v>
      </c>
      <c r="G1659" t="s">
        <v>8224</v>
      </c>
      <c r="H1659" t="s">
        <v>8246</v>
      </c>
      <c r="I1659">
        <v>1463394365</v>
      </c>
      <c r="J1659">
        <v>1461320765</v>
      </c>
      <c r="K1659" t="b">
        <v>0</v>
      </c>
      <c r="L1659">
        <v>17</v>
      </c>
      <c r="M1659" t="b">
        <v>1</v>
      </c>
      <c r="N1659" t="s">
        <v>8269</v>
      </c>
      <c r="O1659">
        <f>ROUND(E1659/D1659*100,0)</f>
        <v>100</v>
      </c>
      <c r="P1659">
        <f>IFERROR(ROUND(E1659/L1659,2),0)</f>
        <v>117.88</v>
      </c>
      <c r="Q1659" t="s">
        <v>8315</v>
      </c>
      <c r="R1659" t="s">
        <v>8316</v>
      </c>
      <c r="S1659" s="12">
        <f>(((J1659/60)/60)/24)+DATE(1970,1,1)</f>
        <v>42482.43478009259</v>
      </c>
      <c r="T1659" s="12">
        <f>(((I1659/60)/60)/24)+DATE(1970,1,1)</f>
        <v>42506.43478009259</v>
      </c>
      <c r="U1659">
        <f>YEAR(S1659)</f>
        <v>2016</v>
      </c>
    </row>
    <row r="1660" spans="1:21" ht="48" x14ac:dyDescent="0.2">
      <c r="A1660">
        <v>534</v>
      </c>
      <c r="B1660" s="3" t="s">
        <v>535</v>
      </c>
      <c r="C1660" s="3" t="s">
        <v>4644</v>
      </c>
      <c r="D1660" s="6">
        <v>15000</v>
      </c>
      <c r="E1660" s="8">
        <v>15700</v>
      </c>
      <c r="F1660" t="s">
        <v>8218</v>
      </c>
      <c r="G1660" t="s">
        <v>8233</v>
      </c>
      <c r="H1660" t="s">
        <v>8253</v>
      </c>
      <c r="I1660">
        <v>1446418800</v>
      </c>
      <c r="J1660">
        <v>1443036470</v>
      </c>
      <c r="K1660" t="b">
        <v>0</v>
      </c>
      <c r="L1660">
        <v>48</v>
      </c>
      <c r="M1660" t="b">
        <v>1</v>
      </c>
      <c r="N1660" t="s">
        <v>8269</v>
      </c>
      <c r="O1660">
        <f>ROUND(E1660/D1660*100,0)</f>
        <v>105</v>
      </c>
      <c r="P1660">
        <f>IFERROR(ROUND(E1660/L1660,2),0)</f>
        <v>327.08</v>
      </c>
      <c r="Q1660" t="s">
        <v>8315</v>
      </c>
      <c r="R1660" t="s">
        <v>8316</v>
      </c>
      <c r="S1660" s="12">
        <f>(((J1660/60)/60)/24)+DATE(1970,1,1)</f>
        <v>42270.810995370368</v>
      </c>
      <c r="T1660" s="12">
        <f>(((I1660/60)/60)/24)+DATE(1970,1,1)</f>
        <v>42309.958333333328</v>
      </c>
      <c r="U1660">
        <f>YEAR(S1660)</f>
        <v>2015</v>
      </c>
    </row>
    <row r="1661" spans="1:21" ht="32" x14ac:dyDescent="0.2">
      <c r="A1661">
        <v>535</v>
      </c>
      <c r="B1661" s="3" t="s">
        <v>536</v>
      </c>
      <c r="C1661" s="3" t="s">
        <v>4645</v>
      </c>
      <c r="D1661" s="6">
        <v>2000</v>
      </c>
      <c r="E1661" s="8">
        <v>2050</v>
      </c>
      <c r="F1661" t="s">
        <v>8218</v>
      </c>
      <c r="G1661" t="s">
        <v>8224</v>
      </c>
      <c r="H1661" t="s">
        <v>8246</v>
      </c>
      <c r="I1661">
        <v>1483707905</v>
      </c>
      <c r="J1661">
        <v>1481115905</v>
      </c>
      <c r="K1661" t="b">
        <v>0</v>
      </c>
      <c r="L1661">
        <v>59</v>
      </c>
      <c r="M1661" t="b">
        <v>1</v>
      </c>
      <c r="N1661" t="s">
        <v>8269</v>
      </c>
      <c r="O1661">
        <f>ROUND(E1661/D1661*100,0)</f>
        <v>103</v>
      </c>
      <c r="P1661">
        <f>IFERROR(ROUND(E1661/L1661,2),0)</f>
        <v>34.75</v>
      </c>
      <c r="Q1661" t="s">
        <v>8315</v>
      </c>
      <c r="R1661" t="s">
        <v>8316</v>
      </c>
      <c r="S1661" s="12">
        <f>(((J1661/60)/60)/24)+DATE(1970,1,1)</f>
        <v>42711.545196759253</v>
      </c>
      <c r="T1661" s="12">
        <f>(((I1661/60)/60)/24)+DATE(1970,1,1)</f>
        <v>42741.545196759253</v>
      </c>
      <c r="U1661">
        <f>YEAR(S1661)</f>
        <v>2016</v>
      </c>
    </row>
    <row r="1662" spans="1:21" ht="48" x14ac:dyDescent="0.2">
      <c r="A1662">
        <v>536</v>
      </c>
      <c r="B1662" s="3" t="s">
        <v>537</v>
      </c>
      <c r="C1662" s="3" t="s">
        <v>4646</v>
      </c>
      <c r="D1662" s="6">
        <v>3300</v>
      </c>
      <c r="E1662" s="8">
        <v>3902.5</v>
      </c>
      <c r="F1662" t="s">
        <v>8218</v>
      </c>
      <c r="G1662" t="s">
        <v>8224</v>
      </c>
      <c r="H1662" t="s">
        <v>8246</v>
      </c>
      <c r="I1662">
        <v>1438624800</v>
      </c>
      <c r="J1662">
        <v>1435133807</v>
      </c>
      <c r="K1662" t="b">
        <v>0</v>
      </c>
      <c r="L1662">
        <v>39</v>
      </c>
      <c r="M1662" t="b">
        <v>1</v>
      </c>
      <c r="N1662" t="s">
        <v>8269</v>
      </c>
      <c r="O1662">
        <f>ROUND(E1662/D1662*100,0)</f>
        <v>118</v>
      </c>
      <c r="P1662">
        <f>IFERROR(ROUND(E1662/L1662,2),0)</f>
        <v>100.06</v>
      </c>
      <c r="Q1662" t="s">
        <v>8315</v>
      </c>
      <c r="R1662" t="s">
        <v>8316</v>
      </c>
      <c r="S1662" s="12">
        <f>(((J1662/60)/60)/24)+DATE(1970,1,1)</f>
        <v>42179.344988425932</v>
      </c>
      <c r="T1662" s="12">
        <f>(((I1662/60)/60)/24)+DATE(1970,1,1)</f>
        <v>42219.75</v>
      </c>
      <c r="U1662">
        <f>YEAR(S1662)</f>
        <v>2015</v>
      </c>
    </row>
    <row r="1663" spans="1:21" ht="48" x14ac:dyDescent="0.2">
      <c r="A1663">
        <v>537</v>
      </c>
      <c r="B1663" s="3" t="s">
        <v>538</v>
      </c>
      <c r="C1663" s="3" t="s">
        <v>4647</v>
      </c>
      <c r="D1663" s="6">
        <v>2000</v>
      </c>
      <c r="E1663" s="8">
        <v>2410</v>
      </c>
      <c r="F1663" t="s">
        <v>8218</v>
      </c>
      <c r="G1663" t="s">
        <v>8223</v>
      </c>
      <c r="H1663" t="s">
        <v>8245</v>
      </c>
      <c r="I1663">
        <v>1446665191</v>
      </c>
      <c r="J1663">
        <v>1444069591</v>
      </c>
      <c r="K1663" t="b">
        <v>0</v>
      </c>
      <c r="L1663">
        <v>59</v>
      </c>
      <c r="M1663" t="b">
        <v>1</v>
      </c>
      <c r="N1663" t="s">
        <v>8269</v>
      </c>
      <c r="O1663">
        <f>ROUND(E1663/D1663*100,0)</f>
        <v>121</v>
      </c>
      <c r="P1663">
        <f>IFERROR(ROUND(E1663/L1663,2),0)</f>
        <v>40.85</v>
      </c>
      <c r="Q1663" t="s">
        <v>8315</v>
      </c>
      <c r="R1663" t="s">
        <v>8316</v>
      </c>
      <c r="S1663" s="12">
        <f>(((J1663/60)/60)/24)+DATE(1970,1,1)</f>
        <v>42282.768414351856</v>
      </c>
      <c r="T1663" s="12">
        <f>(((I1663/60)/60)/24)+DATE(1970,1,1)</f>
        <v>42312.810081018513</v>
      </c>
      <c r="U1663">
        <f>YEAR(S1663)</f>
        <v>2015</v>
      </c>
    </row>
    <row r="1664" spans="1:21" ht="48" x14ac:dyDescent="0.2">
      <c r="A1664">
        <v>538</v>
      </c>
      <c r="B1664" s="3" t="s">
        <v>539</v>
      </c>
      <c r="C1664" s="3" t="s">
        <v>4648</v>
      </c>
      <c r="D1664" s="6">
        <v>5000</v>
      </c>
      <c r="E1664" s="8">
        <v>15121</v>
      </c>
      <c r="F1664" t="s">
        <v>8218</v>
      </c>
      <c r="G1664" t="s">
        <v>8223</v>
      </c>
      <c r="H1664" t="s">
        <v>8245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t="s">
        <v>8269</v>
      </c>
      <c r="O1664">
        <f>ROUND(E1664/D1664*100,0)</f>
        <v>302</v>
      </c>
      <c r="P1664">
        <f>IFERROR(ROUND(E1664/L1664,2),0)</f>
        <v>252.02</v>
      </c>
      <c r="Q1664" t="s">
        <v>8315</v>
      </c>
      <c r="R1664" t="s">
        <v>8316</v>
      </c>
      <c r="S1664" s="12">
        <f>(((J1664/60)/60)/24)+DATE(1970,1,1)</f>
        <v>42473.794710648144</v>
      </c>
      <c r="T1664" s="12">
        <f>(((I1664/60)/60)/24)+DATE(1970,1,1)</f>
        <v>42503.794710648144</v>
      </c>
      <c r="U1664">
        <f>YEAR(S1664)</f>
        <v>2016</v>
      </c>
    </row>
    <row r="1665" spans="1:21" ht="48" x14ac:dyDescent="0.2">
      <c r="A1665">
        <v>539</v>
      </c>
      <c r="B1665" s="3" t="s">
        <v>540</v>
      </c>
      <c r="C1665" s="3" t="s">
        <v>4649</v>
      </c>
      <c r="D1665" s="6">
        <v>500</v>
      </c>
      <c r="E1665" s="8">
        <v>503.22</v>
      </c>
      <c r="F1665" t="s">
        <v>8218</v>
      </c>
      <c r="G1665" t="s">
        <v>8224</v>
      </c>
      <c r="H1665" t="s">
        <v>8246</v>
      </c>
      <c r="I1665">
        <v>1467681107</v>
      </c>
      <c r="J1665">
        <v>1465866707</v>
      </c>
      <c r="K1665" t="b">
        <v>0</v>
      </c>
      <c r="L1665">
        <v>20</v>
      </c>
      <c r="M1665" t="b">
        <v>1</v>
      </c>
      <c r="N1665" t="s">
        <v>8269</v>
      </c>
      <c r="O1665">
        <f>ROUND(E1665/D1665*100,0)</f>
        <v>101</v>
      </c>
      <c r="P1665">
        <f>IFERROR(ROUND(E1665/L1665,2),0)</f>
        <v>25.16</v>
      </c>
      <c r="Q1665" t="s">
        <v>8315</v>
      </c>
      <c r="R1665" t="s">
        <v>8316</v>
      </c>
      <c r="S1665" s="12">
        <f>(((J1665/60)/60)/24)+DATE(1970,1,1)</f>
        <v>42535.049849537041</v>
      </c>
      <c r="T1665" s="12">
        <f>(((I1665/60)/60)/24)+DATE(1970,1,1)</f>
        <v>42556.049849537041</v>
      </c>
      <c r="U1665">
        <f>YEAR(S1665)</f>
        <v>2016</v>
      </c>
    </row>
    <row r="1666" spans="1:21" ht="48" x14ac:dyDescent="0.2">
      <c r="A1666">
        <v>1284</v>
      </c>
      <c r="B1666" s="3" t="s">
        <v>1285</v>
      </c>
      <c r="C1666" s="3" t="s">
        <v>5394</v>
      </c>
      <c r="D1666" s="6">
        <v>2000</v>
      </c>
      <c r="E1666" s="8">
        <v>2020</v>
      </c>
      <c r="F1666" t="s">
        <v>8218</v>
      </c>
      <c r="G1666" t="s">
        <v>8223</v>
      </c>
      <c r="H1666" t="s">
        <v>8245</v>
      </c>
      <c r="I1666">
        <v>1483203540</v>
      </c>
      <c r="J1666">
        <v>1481175482</v>
      </c>
      <c r="K1666" t="b">
        <v>0</v>
      </c>
      <c r="L1666">
        <v>31</v>
      </c>
      <c r="M1666" t="b">
        <v>1</v>
      </c>
      <c r="N1666" t="s">
        <v>8269</v>
      </c>
      <c r="O1666">
        <f>ROUND(E1666/D1666*100,0)</f>
        <v>101</v>
      </c>
      <c r="P1666">
        <f>IFERROR(ROUND(E1666/L1666,2),0)</f>
        <v>65.16</v>
      </c>
      <c r="Q1666" t="s">
        <v>8315</v>
      </c>
      <c r="R1666" t="s">
        <v>8316</v>
      </c>
      <c r="S1666" s="12">
        <f>(((J1666/60)/60)/24)+DATE(1970,1,1)</f>
        <v>42712.23474537037</v>
      </c>
      <c r="T1666" s="12">
        <f>(((I1666/60)/60)/24)+DATE(1970,1,1)</f>
        <v>42735.707638888889</v>
      </c>
      <c r="U1666">
        <f>YEAR(S1666)</f>
        <v>2016</v>
      </c>
    </row>
    <row r="1667" spans="1:21" ht="48" x14ac:dyDescent="0.2">
      <c r="A1667">
        <v>1285</v>
      </c>
      <c r="B1667" s="3" t="s">
        <v>1286</v>
      </c>
      <c r="C1667" s="3" t="s">
        <v>5395</v>
      </c>
      <c r="D1667" s="6">
        <v>2000</v>
      </c>
      <c r="E1667" s="8">
        <v>2033</v>
      </c>
      <c r="F1667" t="s">
        <v>8218</v>
      </c>
      <c r="G1667" t="s">
        <v>8224</v>
      </c>
      <c r="H1667" t="s">
        <v>8246</v>
      </c>
      <c r="I1667">
        <v>1434808775</v>
      </c>
      <c r="J1667">
        <v>1433512775</v>
      </c>
      <c r="K1667" t="b">
        <v>0</v>
      </c>
      <c r="L1667">
        <v>63</v>
      </c>
      <c r="M1667" t="b">
        <v>1</v>
      </c>
      <c r="N1667" t="s">
        <v>8269</v>
      </c>
      <c r="O1667">
        <f>ROUND(E1667/D1667*100,0)</f>
        <v>102</v>
      </c>
      <c r="P1667">
        <f>IFERROR(ROUND(E1667/L1667,2),0)</f>
        <v>32.270000000000003</v>
      </c>
      <c r="Q1667" t="s">
        <v>8315</v>
      </c>
      <c r="R1667" t="s">
        <v>8316</v>
      </c>
      <c r="S1667" s="12">
        <f>(((J1667/60)/60)/24)+DATE(1970,1,1)</f>
        <v>42160.583043981482</v>
      </c>
      <c r="T1667" s="12">
        <f>(((I1667/60)/60)/24)+DATE(1970,1,1)</f>
        <v>42175.583043981482</v>
      </c>
      <c r="U1667">
        <f>YEAR(S1667)</f>
        <v>2015</v>
      </c>
    </row>
    <row r="1668" spans="1:21" ht="48" x14ac:dyDescent="0.2">
      <c r="A1668">
        <v>1286</v>
      </c>
      <c r="B1668" s="3" t="s">
        <v>1287</v>
      </c>
      <c r="C1668" s="3" t="s">
        <v>5396</v>
      </c>
      <c r="D1668" s="6">
        <v>1500</v>
      </c>
      <c r="E1668" s="8">
        <v>1625</v>
      </c>
      <c r="F1668" t="s">
        <v>8218</v>
      </c>
      <c r="G1668" t="s">
        <v>8224</v>
      </c>
      <c r="H1668" t="s">
        <v>8246</v>
      </c>
      <c r="I1668">
        <v>1424181600</v>
      </c>
      <c r="J1668">
        <v>1423041227</v>
      </c>
      <c r="K1668" t="b">
        <v>0</v>
      </c>
      <c r="L1668">
        <v>20</v>
      </c>
      <c r="M1668" t="b">
        <v>1</v>
      </c>
      <c r="N1668" t="s">
        <v>8269</v>
      </c>
      <c r="O1668">
        <f>ROUND(E1668/D1668*100,0)</f>
        <v>108</v>
      </c>
      <c r="P1668">
        <f>IFERROR(ROUND(E1668/L1668,2),0)</f>
        <v>81.25</v>
      </c>
      <c r="Q1668" t="s">
        <v>8315</v>
      </c>
      <c r="R1668" t="s">
        <v>8316</v>
      </c>
      <c r="S1668" s="12">
        <f>(((J1668/60)/60)/24)+DATE(1970,1,1)</f>
        <v>42039.384571759263</v>
      </c>
      <c r="T1668" s="12">
        <f>(((I1668/60)/60)/24)+DATE(1970,1,1)</f>
        <v>42052.583333333328</v>
      </c>
      <c r="U1668">
        <f>YEAR(S1668)</f>
        <v>2015</v>
      </c>
    </row>
    <row r="1669" spans="1:21" ht="64" x14ac:dyDescent="0.2">
      <c r="A1669">
        <v>1287</v>
      </c>
      <c r="B1669" s="3" t="s">
        <v>1288</v>
      </c>
      <c r="C1669" s="3" t="s">
        <v>5397</v>
      </c>
      <c r="D1669" s="6">
        <v>250</v>
      </c>
      <c r="E1669" s="8">
        <v>605</v>
      </c>
      <c r="F1669" t="s">
        <v>8218</v>
      </c>
      <c r="G1669" t="s">
        <v>8224</v>
      </c>
      <c r="H1669" t="s">
        <v>8246</v>
      </c>
      <c r="I1669">
        <v>1434120856</v>
      </c>
      <c r="J1669">
        <v>1428936856</v>
      </c>
      <c r="K1669" t="b">
        <v>0</v>
      </c>
      <c r="L1669">
        <v>25</v>
      </c>
      <c r="M1669" t="b">
        <v>1</v>
      </c>
      <c r="N1669" t="s">
        <v>8269</v>
      </c>
      <c r="O1669">
        <f>ROUND(E1669/D1669*100,0)</f>
        <v>242</v>
      </c>
      <c r="P1669">
        <f>IFERROR(ROUND(E1669/L1669,2),0)</f>
        <v>24.2</v>
      </c>
      <c r="Q1669" t="s">
        <v>8315</v>
      </c>
      <c r="R1669" t="s">
        <v>8316</v>
      </c>
      <c r="S1669" s="12">
        <f>(((J1669/60)/60)/24)+DATE(1970,1,1)</f>
        <v>42107.621018518519</v>
      </c>
      <c r="T1669" s="12">
        <f>(((I1669/60)/60)/24)+DATE(1970,1,1)</f>
        <v>42167.621018518519</v>
      </c>
      <c r="U1669">
        <f>YEAR(S1669)</f>
        <v>2015</v>
      </c>
    </row>
    <row r="1670" spans="1:21" ht="48" x14ac:dyDescent="0.2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>
        <f>ROUND(E1670/D1670*100,0)</f>
        <v>100</v>
      </c>
      <c r="P1670">
        <f>IFERROR(ROUND(E1670/L1670,2),0)</f>
        <v>65.87</v>
      </c>
      <c r="Q1670" t="s">
        <v>8315</v>
      </c>
      <c r="R1670" t="s">
        <v>8316</v>
      </c>
      <c r="S1670" s="12">
        <f>(((J1670/60)/60)/24)+DATE(1970,1,1)</f>
        <v>42561.154664351852</v>
      </c>
      <c r="T1670" s="12">
        <f>(((I1670/60)/60)/24)+DATE(1970,1,1)</f>
        <v>42592.166666666672</v>
      </c>
      <c r="U1670">
        <f>YEAR(S1670)</f>
        <v>2016</v>
      </c>
    </row>
    <row r="1671" spans="1:21" ht="48" x14ac:dyDescent="0.2">
      <c r="A1671">
        <v>1289</v>
      </c>
      <c r="B1671" s="3" t="s">
        <v>1290</v>
      </c>
      <c r="C1671" s="3" t="s">
        <v>5399</v>
      </c>
      <c r="D1671" s="6">
        <v>1500</v>
      </c>
      <c r="E1671" s="8">
        <v>1876</v>
      </c>
      <c r="F1671" t="s">
        <v>8218</v>
      </c>
      <c r="G1671" t="s">
        <v>8223</v>
      </c>
      <c r="H1671" t="s">
        <v>8245</v>
      </c>
      <c r="I1671">
        <v>1483499645</v>
      </c>
      <c r="J1671">
        <v>1480907645</v>
      </c>
      <c r="K1671" t="b">
        <v>0</v>
      </c>
      <c r="L1671">
        <v>52</v>
      </c>
      <c r="M1671" t="b">
        <v>1</v>
      </c>
      <c r="N1671" t="s">
        <v>8269</v>
      </c>
      <c r="O1671">
        <f>ROUND(E1671/D1671*100,0)</f>
        <v>125</v>
      </c>
      <c r="P1671">
        <f>IFERROR(ROUND(E1671/L1671,2),0)</f>
        <v>36.08</v>
      </c>
      <c r="Q1671" t="s">
        <v>8315</v>
      </c>
      <c r="R1671" t="s">
        <v>8316</v>
      </c>
      <c r="S1671" s="12">
        <f>(((J1671/60)/60)/24)+DATE(1970,1,1)</f>
        <v>42709.134780092587</v>
      </c>
      <c r="T1671" s="12">
        <f>(((I1671/60)/60)/24)+DATE(1970,1,1)</f>
        <v>42739.134780092587</v>
      </c>
      <c r="U1671">
        <f>YEAR(S1671)</f>
        <v>2016</v>
      </c>
    </row>
    <row r="1672" spans="1:21" ht="32" x14ac:dyDescent="0.2">
      <c r="A1672">
        <v>1290</v>
      </c>
      <c r="B1672" s="3" t="s">
        <v>1291</v>
      </c>
      <c r="C1672" s="3" t="s">
        <v>5400</v>
      </c>
      <c r="D1672" s="6">
        <v>3500</v>
      </c>
      <c r="E1672" s="8">
        <v>3800</v>
      </c>
      <c r="F1672" t="s">
        <v>8218</v>
      </c>
      <c r="G1672" t="s">
        <v>8223</v>
      </c>
      <c r="H1672" t="s">
        <v>8245</v>
      </c>
      <c r="I1672">
        <v>1429772340</v>
      </c>
      <c r="J1672">
        <v>1427121931</v>
      </c>
      <c r="K1672" t="b">
        <v>0</v>
      </c>
      <c r="L1672">
        <v>86</v>
      </c>
      <c r="M1672" t="b">
        <v>1</v>
      </c>
      <c r="N1672" t="s">
        <v>8269</v>
      </c>
      <c r="O1672">
        <f>ROUND(E1672/D1672*100,0)</f>
        <v>109</v>
      </c>
      <c r="P1672">
        <f>IFERROR(ROUND(E1672/L1672,2),0)</f>
        <v>44.19</v>
      </c>
      <c r="Q1672" t="s">
        <v>8315</v>
      </c>
      <c r="R1672" t="s">
        <v>8316</v>
      </c>
      <c r="S1672" s="12">
        <f>(((J1672/60)/60)/24)+DATE(1970,1,1)</f>
        <v>42086.614942129629</v>
      </c>
      <c r="T1672" s="12">
        <f>(((I1672/60)/60)/24)+DATE(1970,1,1)</f>
        <v>42117.290972222225</v>
      </c>
      <c r="U1672">
        <f>YEAR(S1672)</f>
        <v>2015</v>
      </c>
    </row>
    <row r="1673" spans="1:21" ht="48" x14ac:dyDescent="0.2">
      <c r="A1673">
        <v>1291</v>
      </c>
      <c r="B1673" s="3" t="s">
        <v>1292</v>
      </c>
      <c r="C1673" s="3" t="s">
        <v>5401</v>
      </c>
      <c r="D1673" s="6">
        <v>3000</v>
      </c>
      <c r="E1673" s="8">
        <v>4371</v>
      </c>
      <c r="F1673" t="s">
        <v>8218</v>
      </c>
      <c r="G1673" t="s">
        <v>8223</v>
      </c>
      <c r="H1673" t="s">
        <v>8245</v>
      </c>
      <c r="I1673">
        <v>1428390000</v>
      </c>
      <c r="J1673">
        <v>1425224391</v>
      </c>
      <c r="K1673" t="b">
        <v>0</v>
      </c>
      <c r="L1673">
        <v>42</v>
      </c>
      <c r="M1673" t="b">
        <v>1</v>
      </c>
      <c r="N1673" t="s">
        <v>8269</v>
      </c>
      <c r="O1673">
        <f>ROUND(E1673/D1673*100,0)</f>
        <v>146</v>
      </c>
      <c r="P1673">
        <f>IFERROR(ROUND(E1673/L1673,2),0)</f>
        <v>104.07</v>
      </c>
      <c r="Q1673" t="s">
        <v>8315</v>
      </c>
      <c r="R1673" t="s">
        <v>8316</v>
      </c>
      <c r="S1673" s="12">
        <f>(((J1673/60)/60)/24)+DATE(1970,1,1)</f>
        <v>42064.652673611112</v>
      </c>
      <c r="T1673" s="12">
        <f>(((I1673/60)/60)/24)+DATE(1970,1,1)</f>
        <v>42101.291666666672</v>
      </c>
      <c r="U1673">
        <f>YEAR(S1673)</f>
        <v>2015</v>
      </c>
    </row>
    <row r="1674" spans="1:21" ht="48" x14ac:dyDescent="0.2">
      <c r="A1674">
        <v>1292</v>
      </c>
      <c r="B1674" s="3" t="s">
        <v>1293</v>
      </c>
      <c r="C1674" s="3" t="s">
        <v>5402</v>
      </c>
      <c r="D1674" s="6">
        <v>1700</v>
      </c>
      <c r="E1674" s="8">
        <v>1870</v>
      </c>
      <c r="F1674" t="s">
        <v>8218</v>
      </c>
      <c r="G1674" t="s">
        <v>8224</v>
      </c>
      <c r="H1674" t="s">
        <v>8246</v>
      </c>
      <c r="I1674">
        <v>1444172340</v>
      </c>
      <c r="J1674">
        <v>1441822828</v>
      </c>
      <c r="K1674" t="b">
        <v>0</v>
      </c>
      <c r="L1674">
        <v>52</v>
      </c>
      <c r="M1674" t="b">
        <v>1</v>
      </c>
      <c r="N1674" t="s">
        <v>8269</v>
      </c>
      <c r="O1674">
        <f>ROUND(E1674/D1674*100,0)</f>
        <v>110</v>
      </c>
      <c r="P1674">
        <f>IFERROR(ROUND(E1674/L1674,2),0)</f>
        <v>35.96</v>
      </c>
      <c r="Q1674" t="s">
        <v>8315</v>
      </c>
      <c r="R1674" t="s">
        <v>8316</v>
      </c>
      <c r="S1674" s="12">
        <f>(((J1674/60)/60)/24)+DATE(1970,1,1)</f>
        <v>42256.764212962968</v>
      </c>
      <c r="T1674" s="12">
        <f>(((I1674/60)/60)/24)+DATE(1970,1,1)</f>
        <v>42283.957638888889</v>
      </c>
      <c r="U1674">
        <f>YEAR(S1674)</f>
        <v>2015</v>
      </c>
    </row>
    <row r="1675" spans="1:21" ht="48" x14ac:dyDescent="0.2">
      <c r="A1675">
        <v>1293</v>
      </c>
      <c r="B1675" s="3" t="s">
        <v>1294</v>
      </c>
      <c r="C1675" s="3" t="s">
        <v>5403</v>
      </c>
      <c r="D1675" s="6">
        <v>15000</v>
      </c>
      <c r="E1675" s="8">
        <v>15335</v>
      </c>
      <c r="F1675" t="s">
        <v>8218</v>
      </c>
      <c r="G1675" t="s">
        <v>8223</v>
      </c>
      <c r="H1675" t="s">
        <v>8245</v>
      </c>
      <c r="I1675">
        <v>1447523371</v>
      </c>
      <c r="J1675">
        <v>1444927771</v>
      </c>
      <c r="K1675" t="b">
        <v>0</v>
      </c>
      <c r="L1675">
        <v>120</v>
      </c>
      <c r="M1675" t="b">
        <v>1</v>
      </c>
      <c r="N1675" t="s">
        <v>8269</v>
      </c>
      <c r="O1675">
        <f>ROUND(E1675/D1675*100,0)</f>
        <v>102</v>
      </c>
      <c r="P1675">
        <f>IFERROR(ROUND(E1675/L1675,2),0)</f>
        <v>127.79</v>
      </c>
      <c r="Q1675" t="s">
        <v>8315</v>
      </c>
      <c r="R1675" t="s">
        <v>8316</v>
      </c>
      <c r="S1675" s="12">
        <f>(((J1675/60)/60)/24)+DATE(1970,1,1)</f>
        <v>42292.701053240744</v>
      </c>
      <c r="T1675" s="12">
        <f>(((I1675/60)/60)/24)+DATE(1970,1,1)</f>
        <v>42322.742719907401</v>
      </c>
      <c r="U1675">
        <f>YEAR(S1675)</f>
        <v>2015</v>
      </c>
    </row>
    <row r="1676" spans="1:21" ht="48" x14ac:dyDescent="0.2">
      <c r="A1676">
        <v>1294</v>
      </c>
      <c r="B1676" s="3" t="s">
        <v>1295</v>
      </c>
      <c r="C1676" s="3" t="s">
        <v>5404</v>
      </c>
      <c r="D1676" s="6">
        <v>500</v>
      </c>
      <c r="E1676" s="8">
        <v>610</v>
      </c>
      <c r="F1676" t="s">
        <v>8218</v>
      </c>
      <c r="G1676" t="s">
        <v>8224</v>
      </c>
      <c r="H1676" t="s">
        <v>8246</v>
      </c>
      <c r="I1676">
        <v>1445252400</v>
      </c>
      <c r="J1676">
        <v>1443696797</v>
      </c>
      <c r="K1676" t="b">
        <v>0</v>
      </c>
      <c r="L1676">
        <v>22</v>
      </c>
      <c r="M1676" t="b">
        <v>1</v>
      </c>
      <c r="N1676" t="s">
        <v>8269</v>
      </c>
      <c r="O1676">
        <f>ROUND(E1676/D1676*100,0)</f>
        <v>122</v>
      </c>
      <c r="P1676">
        <f>IFERROR(ROUND(E1676/L1676,2),0)</f>
        <v>27.73</v>
      </c>
      <c r="Q1676" t="s">
        <v>8315</v>
      </c>
      <c r="R1676" t="s">
        <v>8316</v>
      </c>
      <c r="S1676" s="12">
        <f>(((J1676/60)/60)/24)+DATE(1970,1,1)</f>
        <v>42278.453668981485</v>
      </c>
      <c r="T1676" s="12">
        <f>(((I1676/60)/60)/24)+DATE(1970,1,1)</f>
        <v>42296.458333333328</v>
      </c>
      <c r="U1676">
        <f>YEAR(S1676)</f>
        <v>2015</v>
      </c>
    </row>
    <row r="1677" spans="1:21" ht="48" x14ac:dyDescent="0.2">
      <c r="A1677">
        <v>1295</v>
      </c>
      <c r="B1677" s="3" t="s">
        <v>1296</v>
      </c>
      <c r="C1677" s="3" t="s">
        <v>5405</v>
      </c>
      <c r="D1677" s="6">
        <v>2500</v>
      </c>
      <c r="E1677" s="8">
        <v>2549</v>
      </c>
      <c r="F1677" t="s">
        <v>8218</v>
      </c>
      <c r="G1677" t="s">
        <v>8224</v>
      </c>
      <c r="H1677" t="s">
        <v>8246</v>
      </c>
      <c r="I1677">
        <v>1438189200</v>
      </c>
      <c r="J1677">
        <v>1435585497</v>
      </c>
      <c r="K1677" t="b">
        <v>0</v>
      </c>
      <c r="L1677">
        <v>64</v>
      </c>
      <c r="M1677" t="b">
        <v>1</v>
      </c>
      <c r="N1677" t="s">
        <v>8269</v>
      </c>
      <c r="O1677">
        <f>ROUND(E1677/D1677*100,0)</f>
        <v>102</v>
      </c>
      <c r="P1677">
        <f>IFERROR(ROUND(E1677/L1677,2),0)</f>
        <v>39.83</v>
      </c>
      <c r="Q1677" t="s">
        <v>8315</v>
      </c>
      <c r="R1677" t="s">
        <v>8316</v>
      </c>
      <c r="S1677" s="12">
        <f>(((J1677/60)/60)/24)+DATE(1970,1,1)</f>
        <v>42184.572881944448</v>
      </c>
      <c r="T1677" s="12">
        <f>(((I1677/60)/60)/24)+DATE(1970,1,1)</f>
        <v>42214.708333333328</v>
      </c>
      <c r="U1677">
        <f>YEAR(S1677)</f>
        <v>2015</v>
      </c>
    </row>
    <row r="1678" spans="1:21" ht="48" x14ac:dyDescent="0.2">
      <c r="A1678">
        <v>1296</v>
      </c>
      <c r="B1678" s="3" t="s">
        <v>1297</v>
      </c>
      <c r="C1678" s="3" t="s">
        <v>5406</v>
      </c>
      <c r="D1678" s="6">
        <v>850</v>
      </c>
      <c r="E1678" s="8">
        <v>1200</v>
      </c>
      <c r="F1678" t="s">
        <v>8218</v>
      </c>
      <c r="G1678" t="s">
        <v>8224</v>
      </c>
      <c r="H1678" t="s">
        <v>8246</v>
      </c>
      <c r="I1678">
        <v>1457914373</v>
      </c>
      <c r="J1678">
        <v>1456189973</v>
      </c>
      <c r="K1678" t="b">
        <v>0</v>
      </c>
      <c r="L1678">
        <v>23</v>
      </c>
      <c r="M1678" t="b">
        <v>1</v>
      </c>
      <c r="N1678" t="s">
        <v>8269</v>
      </c>
      <c r="O1678">
        <f>ROUND(E1678/D1678*100,0)</f>
        <v>141</v>
      </c>
      <c r="P1678">
        <f>IFERROR(ROUND(E1678/L1678,2),0)</f>
        <v>52.17</v>
      </c>
      <c r="Q1678" t="s">
        <v>8315</v>
      </c>
      <c r="R1678" t="s">
        <v>8316</v>
      </c>
      <c r="S1678" s="12">
        <f>(((J1678/60)/60)/24)+DATE(1970,1,1)</f>
        <v>42423.050613425927</v>
      </c>
      <c r="T1678" s="12">
        <f>(((I1678/60)/60)/24)+DATE(1970,1,1)</f>
        <v>42443.008946759262</v>
      </c>
      <c r="U1678">
        <f>YEAR(S1678)</f>
        <v>2016</v>
      </c>
    </row>
    <row r="1679" spans="1:21" ht="48" x14ac:dyDescent="0.2">
      <c r="A1679">
        <v>1297</v>
      </c>
      <c r="B1679" s="3" t="s">
        <v>1298</v>
      </c>
      <c r="C1679" s="3" t="s">
        <v>5407</v>
      </c>
      <c r="D1679" s="6">
        <v>20000</v>
      </c>
      <c r="E1679" s="8">
        <v>21905</v>
      </c>
      <c r="F1679" t="s">
        <v>8218</v>
      </c>
      <c r="G1679" t="s">
        <v>8223</v>
      </c>
      <c r="H1679" t="s">
        <v>8245</v>
      </c>
      <c r="I1679">
        <v>1462125358</v>
      </c>
      <c r="J1679">
        <v>1459533358</v>
      </c>
      <c r="K1679" t="b">
        <v>0</v>
      </c>
      <c r="L1679">
        <v>238</v>
      </c>
      <c r="M1679" t="b">
        <v>1</v>
      </c>
      <c r="N1679" t="s">
        <v>8269</v>
      </c>
      <c r="O1679">
        <f>ROUND(E1679/D1679*100,0)</f>
        <v>110</v>
      </c>
      <c r="P1679">
        <f>IFERROR(ROUND(E1679/L1679,2),0)</f>
        <v>92.04</v>
      </c>
      <c r="Q1679" t="s">
        <v>8315</v>
      </c>
      <c r="R1679" t="s">
        <v>8316</v>
      </c>
      <c r="S1679" s="12">
        <f>(((J1679/60)/60)/24)+DATE(1970,1,1)</f>
        <v>42461.747199074074</v>
      </c>
      <c r="T1679" s="12">
        <f>(((I1679/60)/60)/24)+DATE(1970,1,1)</f>
        <v>42491.747199074074</v>
      </c>
      <c r="U1679">
        <f>YEAR(S1679)</f>
        <v>2016</v>
      </c>
    </row>
    <row r="1680" spans="1:21" ht="48" x14ac:dyDescent="0.2">
      <c r="A1680">
        <v>1298</v>
      </c>
      <c r="B1680" s="3" t="s">
        <v>1299</v>
      </c>
      <c r="C1680" s="3" t="s">
        <v>5408</v>
      </c>
      <c r="D1680" s="6">
        <v>2000</v>
      </c>
      <c r="E1680" s="8">
        <v>2093</v>
      </c>
      <c r="F1680" t="s">
        <v>8218</v>
      </c>
      <c r="G1680" t="s">
        <v>8224</v>
      </c>
      <c r="H1680" t="s">
        <v>8246</v>
      </c>
      <c r="I1680">
        <v>1461860432</v>
      </c>
      <c r="J1680">
        <v>1459268432</v>
      </c>
      <c r="K1680" t="b">
        <v>0</v>
      </c>
      <c r="L1680">
        <v>33</v>
      </c>
      <c r="M1680" t="b">
        <v>1</v>
      </c>
      <c r="N1680" t="s">
        <v>8269</v>
      </c>
      <c r="O1680">
        <f>ROUND(E1680/D1680*100,0)</f>
        <v>105</v>
      </c>
      <c r="P1680">
        <f>IFERROR(ROUND(E1680/L1680,2),0)</f>
        <v>63.42</v>
      </c>
      <c r="Q1680" t="s">
        <v>8315</v>
      </c>
      <c r="R1680" t="s">
        <v>8316</v>
      </c>
      <c r="S1680" s="12">
        <f>(((J1680/60)/60)/24)+DATE(1970,1,1)</f>
        <v>42458.680925925932</v>
      </c>
      <c r="T1680" s="12">
        <f>(((I1680/60)/60)/24)+DATE(1970,1,1)</f>
        <v>42488.680925925932</v>
      </c>
      <c r="U1680">
        <f>YEAR(S1680)</f>
        <v>2016</v>
      </c>
    </row>
    <row r="1681" spans="1:21" ht="48" x14ac:dyDescent="0.2">
      <c r="A1681">
        <v>1299</v>
      </c>
      <c r="B1681" s="3" t="s">
        <v>1300</v>
      </c>
      <c r="C1681" s="3" t="s">
        <v>5409</v>
      </c>
      <c r="D1681" s="6">
        <v>3500</v>
      </c>
      <c r="E1681" s="8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>
        <f>ROUND(E1681/D1681*100,0)</f>
        <v>124</v>
      </c>
      <c r="P1681">
        <f>IFERROR(ROUND(E1681/L1681,2),0)</f>
        <v>135.63</v>
      </c>
      <c r="Q1681" t="s">
        <v>8315</v>
      </c>
      <c r="R1681" t="s">
        <v>8316</v>
      </c>
      <c r="S1681" s="12">
        <f>(((J1681/60)/60)/24)+DATE(1970,1,1)</f>
        <v>42169.814340277779</v>
      </c>
      <c r="T1681" s="12">
        <f>(((I1681/60)/60)/24)+DATE(1970,1,1)</f>
        <v>42199.814340277779</v>
      </c>
      <c r="U1681">
        <f>YEAR(S1681)</f>
        <v>2015</v>
      </c>
    </row>
    <row r="1682" spans="1:21" ht="48" x14ac:dyDescent="0.2">
      <c r="A1682">
        <v>1300</v>
      </c>
      <c r="B1682" s="3" t="s">
        <v>1301</v>
      </c>
      <c r="C1682" s="3" t="s">
        <v>5410</v>
      </c>
      <c r="D1682" s="6">
        <v>3000</v>
      </c>
      <c r="E1682" s="8">
        <v>4050</v>
      </c>
      <c r="F1682" t="s">
        <v>8218</v>
      </c>
      <c r="G1682" t="s">
        <v>8223</v>
      </c>
      <c r="H1682" t="s">
        <v>8245</v>
      </c>
      <c r="I1682">
        <v>1464807420</v>
      </c>
      <c r="J1682">
        <v>1461427938</v>
      </c>
      <c r="K1682" t="b">
        <v>0</v>
      </c>
      <c r="L1682">
        <v>24</v>
      </c>
      <c r="M1682" t="b">
        <v>1</v>
      </c>
      <c r="N1682" t="s">
        <v>8269</v>
      </c>
      <c r="O1682">
        <f>ROUND(E1682/D1682*100,0)</f>
        <v>135</v>
      </c>
      <c r="P1682">
        <f>IFERROR(ROUND(E1682/L1682,2),0)</f>
        <v>168.75</v>
      </c>
      <c r="Q1682" t="s">
        <v>8315</v>
      </c>
      <c r="R1682" t="s">
        <v>8316</v>
      </c>
      <c r="S1682" s="12">
        <f>(((J1682/60)/60)/24)+DATE(1970,1,1)</f>
        <v>42483.675208333334</v>
      </c>
      <c r="T1682" s="12">
        <f>(((I1682/60)/60)/24)+DATE(1970,1,1)</f>
        <v>42522.789583333331</v>
      </c>
      <c r="U1682">
        <f>YEAR(S1682)</f>
        <v>2016</v>
      </c>
    </row>
    <row r="1683" spans="1:21" ht="48" x14ac:dyDescent="0.2">
      <c r="A1683">
        <v>1301</v>
      </c>
      <c r="B1683" s="3" t="s">
        <v>1302</v>
      </c>
      <c r="C1683" s="3" t="s">
        <v>5411</v>
      </c>
      <c r="D1683" s="6">
        <v>2000</v>
      </c>
      <c r="E1683" s="8">
        <v>2055</v>
      </c>
      <c r="F1683" t="s">
        <v>8218</v>
      </c>
      <c r="G1683" t="s">
        <v>8223</v>
      </c>
      <c r="H1683" t="s">
        <v>8245</v>
      </c>
      <c r="I1683">
        <v>1437447600</v>
      </c>
      <c r="J1683">
        <v>1436551178</v>
      </c>
      <c r="K1683" t="b">
        <v>0</v>
      </c>
      <c r="L1683">
        <v>29</v>
      </c>
      <c r="M1683" t="b">
        <v>1</v>
      </c>
      <c r="N1683" t="s">
        <v>8269</v>
      </c>
      <c r="O1683">
        <f>ROUND(E1683/D1683*100,0)</f>
        <v>103</v>
      </c>
      <c r="P1683">
        <f>IFERROR(ROUND(E1683/L1683,2),0)</f>
        <v>70.86</v>
      </c>
      <c r="Q1683" t="s">
        <v>8315</v>
      </c>
      <c r="R1683" t="s">
        <v>8316</v>
      </c>
      <c r="S1683" s="12">
        <f>(((J1683/60)/60)/24)+DATE(1970,1,1)</f>
        <v>42195.749745370369</v>
      </c>
      <c r="T1683" s="12">
        <f>(((I1683/60)/60)/24)+DATE(1970,1,1)</f>
        <v>42206.125</v>
      </c>
      <c r="U1683">
        <f>YEAR(S1683)</f>
        <v>2015</v>
      </c>
    </row>
    <row r="1684" spans="1:21" ht="48" x14ac:dyDescent="0.2">
      <c r="A1684">
        <v>1302</v>
      </c>
      <c r="B1684" s="3" t="s">
        <v>1303</v>
      </c>
      <c r="C1684" s="3" t="s">
        <v>5412</v>
      </c>
      <c r="D1684" s="6">
        <v>2500</v>
      </c>
      <c r="E1684" s="8">
        <v>2500</v>
      </c>
      <c r="F1684" t="s">
        <v>8218</v>
      </c>
      <c r="G1684" t="s">
        <v>8223</v>
      </c>
      <c r="H1684" t="s">
        <v>8245</v>
      </c>
      <c r="I1684">
        <v>1480559011</v>
      </c>
      <c r="J1684">
        <v>1477963411</v>
      </c>
      <c r="K1684" t="b">
        <v>0</v>
      </c>
      <c r="L1684">
        <v>50</v>
      </c>
      <c r="M1684" t="b">
        <v>1</v>
      </c>
      <c r="N1684" t="s">
        <v>8269</v>
      </c>
      <c r="O1684">
        <f>ROUND(E1684/D1684*100,0)</f>
        <v>100</v>
      </c>
      <c r="P1684">
        <f>IFERROR(ROUND(E1684/L1684,2),0)</f>
        <v>50</v>
      </c>
      <c r="Q1684" t="s">
        <v>8315</v>
      </c>
      <c r="R1684" t="s">
        <v>8316</v>
      </c>
      <c r="S1684" s="12">
        <f>(((J1684/60)/60)/24)+DATE(1970,1,1)</f>
        <v>42675.057997685188</v>
      </c>
      <c r="T1684" s="12">
        <f>(((I1684/60)/60)/24)+DATE(1970,1,1)</f>
        <v>42705.099664351852</v>
      </c>
      <c r="U1684">
        <f>YEAR(S1684)</f>
        <v>2016</v>
      </c>
    </row>
    <row r="1685" spans="1:21" ht="32" x14ac:dyDescent="0.2">
      <c r="A1685">
        <v>1303</v>
      </c>
      <c r="B1685" s="3" t="s">
        <v>1304</v>
      </c>
      <c r="C1685" s="3" t="s">
        <v>5413</v>
      </c>
      <c r="D1685" s="6">
        <v>3500</v>
      </c>
      <c r="E1685" s="8">
        <v>4559.13</v>
      </c>
      <c r="F1685" t="s">
        <v>8218</v>
      </c>
      <c r="G1685" t="s">
        <v>8224</v>
      </c>
      <c r="H1685" t="s">
        <v>8246</v>
      </c>
      <c r="I1685">
        <v>1469962800</v>
      </c>
      <c r="J1685">
        <v>1468578920</v>
      </c>
      <c r="K1685" t="b">
        <v>0</v>
      </c>
      <c r="L1685">
        <v>108</v>
      </c>
      <c r="M1685" t="b">
        <v>1</v>
      </c>
      <c r="N1685" t="s">
        <v>8269</v>
      </c>
      <c r="O1685">
        <f>ROUND(E1685/D1685*100,0)</f>
        <v>130</v>
      </c>
      <c r="P1685">
        <f>IFERROR(ROUND(E1685/L1685,2),0)</f>
        <v>42.21</v>
      </c>
      <c r="Q1685" t="s">
        <v>8315</v>
      </c>
      <c r="R1685" t="s">
        <v>8316</v>
      </c>
      <c r="S1685" s="12">
        <f>(((J1685/60)/60)/24)+DATE(1970,1,1)</f>
        <v>42566.441203703704</v>
      </c>
      <c r="T1685" s="12">
        <f>(((I1685/60)/60)/24)+DATE(1970,1,1)</f>
        <v>42582.458333333328</v>
      </c>
      <c r="U1685">
        <f>YEAR(S1685)</f>
        <v>2016</v>
      </c>
    </row>
    <row r="1686" spans="1:21" ht="32" x14ac:dyDescent="0.2">
      <c r="A1686">
        <v>2781</v>
      </c>
      <c r="B1686" s="3" t="s">
        <v>2781</v>
      </c>
      <c r="C1686" s="3" t="s">
        <v>6891</v>
      </c>
      <c r="D1686" s="6">
        <v>1250</v>
      </c>
      <c r="E1686" s="8">
        <v>1316</v>
      </c>
      <c r="F1686" t="s">
        <v>8218</v>
      </c>
      <c r="G1686" t="s">
        <v>8223</v>
      </c>
      <c r="H1686" t="s">
        <v>8245</v>
      </c>
      <c r="I1686">
        <v>1423724400</v>
      </c>
      <c r="J1686">
        <v>1421274954</v>
      </c>
      <c r="K1686" t="b">
        <v>0</v>
      </c>
      <c r="L1686">
        <v>28</v>
      </c>
      <c r="M1686" t="b">
        <v>1</v>
      </c>
      <c r="N1686" t="s">
        <v>8269</v>
      </c>
      <c r="O1686">
        <f>ROUND(E1686/D1686*100,0)</f>
        <v>105</v>
      </c>
      <c r="P1686">
        <f>IFERROR(ROUND(E1686/L1686,2),0)</f>
        <v>47</v>
      </c>
      <c r="Q1686" t="s">
        <v>8315</v>
      </c>
      <c r="R1686" t="s">
        <v>8316</v>
      </c>
      <c r="S1686" s="12">
        <f>(((J1686/60)/60)/24)+DATE(1970,1,1)</f>
        <v>42018.94159722222</v>
      </c>
      <c r="T1686" s="12">
        <f>(((I1686/60)/60)/24)+DATE(1970,1,1)</f>
        <v>42047.291666666672</v>
      </c>
      <c r="U1686">
        <f>YEAR(S1686)</f>
        <v>2015</v>
      </c>
    </row>
    <row r="1687" spans="1:21" ht="32" x14ac:dyDescent="0.2">
      <c r="A1687">
        <v>2782</v>
      </c>
      <c r="B1687" s="3" t="s">
        <v>2782</v>
      </c>
      <c r="C1687" s="3" t="s">
        <v>6892</v>
      </c>
      <c r="D1687" s="6">
        <v>1000</v>
      </c>
      <c r="E1687" s="8">
        <v>1200</v>
      </c>
      <c r="F1687" t="s">
        <v>8218</v>
      </c>
      <c r="G1687" t="s">
        <v>8223</v>
      </c>
      <c r="H1687" t="s">
        <v>8245</v>
      </c>
      <c r="I1687">
        <v>1424149140</v>
      </c>
      <c r="J1687">
        <v>1421964718</v>
      </c>
      <c r="K1687" t="b">
        <v>0</v>
      </c>
      <c r="L1687">
        <v>18</v>
      </c>
      <c r="M1687" t="b">
        <v>1</v>
      </c>
      <c r="N1687" t="s">
        <v>8269</v>
      </c>
      <c r="O1687">
        <f>ROUND(E1687/D1687*100,0)</f>
        <v>120</v>
      </c>
      <c r="P1687">
        <f>IFERROR(ROUND(E1687/L1687,2),0)</f>
        <v>66.67</v>
      </c>
      <c r="Q1687" t="s">
        <v>8315</v>
      </c>
      <c r="R1687" t="s">
        <v>8316</v>
      </c>
      <c r="S1687" s="12">
        <f>(((J1687/60)/60)/24)+DATE(1970,1,1)</f>
        <v>42026.924976851849</v>
      </c>
      <c r="T1687" s="12">
        <f>(((I1687/60)/60)/24)+DATE(1970,1,1)</f>
        <v>42052.207638888889</v>
      </c>
      <c r="U1687">
        <f>YEAR(S1687)</f>
        <v>2015</v>
      </c>
    </row>
    <row r="1688" spans="1:21" ht="48" x14ac:dyDescent="0.2">
      <c r="A1688">
        <v>2783</v>
      </c>
      <c r="B1688" s="3" t="s">
        <v>2783</v>
      </c>
      <c r="C1688" s="3" t="s">
        <v>6893</v>
      </c>
      <c r="D1688" s="6">
        <v>1000</v>
      </c>
      <c r="E1688" s="8">
        <v>1145</v>
      </c>
      <c r="F1688" t="s">
        <v>8218</v>
      </c>
      <c r="G1688" t="s">
        <v>8224</v>
      </c>
      <c r="H1688" t="s">
        <v>8246</v>
      </c>
      <c r="I1688">
        <v>1429793446</v>
      </c>
      <c r="J1688">
        <v>1428583846</v>
      </c>
      <c r="K1688" t="b">
        <v>0</v>
      </c>
      <c r="L1688">
        <v>61</v>
      </c>
      <c r="M1688" t="b">
        <v>1</v>
      </c>
      <c r="N1688" t="s">
        <v>8269</v>
      </c>
      <c r="O1688">
        <f>ROUND(E1688/D1688*100,0)</f>
        <v>115</v>
      </c>
      <c r="P1688">
        <f>IFERROR(ROUND(E1688/L1688,2),0)</f>
        <v>18.77</v>
      </c>
      <c r="Q1688" t="s">
        <v>8315</v>
      </c>
      <c r="R1688" t="s">
        <v>8316</v>
      </c>
      <c r="S1688" s="12">
        <f>(((J1688/60)/60)/24)+DATE(1970,1,1)</f>
        <v>42103.535254629634</v>
      </c>
      <c r="T1688" s="12">
        <f>(((I1688/60)/60)/24)+DATE(1970,1,1)</f>
        <v>42117.535254629634</v>
      </c>
      <c r="U1688">
        <f>YEAR(S1688)</f>
        <v>2015</v>
      </c>
    </row>
    <row r="1689" spans="1:21" ht="48" x14ac:dyDescent="0.2">
      <c r="A1689">
        <v>2784</v>
      </c>
      <c r="B1689" s="3" t="s">
        <v>2784</v>
      </c>
      <c r="C1689" s="3" t="s">
        <v>6894</v>
      </c>
      <c r="D1689" s="6">
        <v>6000</v>
      </c>
      <c r="E1689" s="8">
        <v>7140</v>
      </c>
      <c r="F1689" t="s">
        <v>8218</v>
      </c>
      <c r="G1689" t="s">
        <v>8223</v>
      </c>
      <c r="H1689" t="s">
        <v>8245</v>
      </c>
      <c r="I1689">
        <v>1414608843</v>
      </c>
      <c r="J1689">
        <v>1412794443</v>
      </c>
      <c r="K1689" t="b">
        <v>0</v>
      </c>
      <c r="L1689">
        <v>108</v>
      </c>
      <c r="M1689" t="b">
        <v>1</v>
      </c>
      <c r="N1689" t="s">
        <v>8269</v>
      </c>
      <c r="O1689">
        <f>ROUND(E1689/D1689*100,0)</f>
        <v>119</v>
      </c>
      <c r="P1689">
        <f>IFERROR(ROUND(E1689/L1689,2),0)</f>
        <v>66.11</v>
      </c>
      <c r="Q1689" t="s">
        <v>8315</v>
      </c>
      <c r="R1689" t="s">
        <v>8316</v>
      </c>
      <c r="S1689" s="12">
        <f>(((J1689/60)/60)/24)+DATE(1970,1,1)</f>
        <v>41920.787534722222</v>
      </c>
      <c r="T1689" s="12">
        <f>(((I1689/60)/60)/24)+DATE(1970,1,1)</f>
        <v>41941.787534722222</v>
      </c>
      <c r="U1689">
        <f>YEAR(S1689)</f>
        <v>2014</v>
      </c>
    </row>
    <row r="1690" spans="1:21" ht="48" x14ac:dyDescent="0.2">
      <c r="A1690">
        <v>2785</v>
      </c>
      <c r="B1690" s="3" t="s">
        <v>2785</v>
      </c>
      <c r="C1690" s="3" t="s">
        <v>6895</v>
      </c>
      <c r="D1690" s="6">
        <v>5000</v>
      </c>
      <c r="E1690" s="8">
        <v>5234</v>
      </c>
      <c r="F1690" t="s">
        <v>8218</v>
      </c>
      <c r="G1690" t="s">
        <v>8223</v>
      </c>
      <c r="H1690" t="s">
        <v>8245</v>
      </c>
      <c r="I1690">
        <v>1470430800</v>
      </c>
      <c r="J1690">
        <v>1467865967</v>
      </c>
      <c r="K1690" t="b">
        <v>0</v>
      </c>
      <c r="L1690">
        <v>142</v>
      </c>
      <c r="M1690" t="b">
        <v>1</v>
      </c>
      <c r="N1690" t="s">
        <v>8269</v>
      </c>
      <c r="O1690">
        <f>ROUND(E1690/D1690*100,0)</f>
        <v>105</v>
      </c>
      <c r="P1690">
        <f>IFERROR(ROUND(E1690/L1690,2),0)</f>
        <v>36.86</v>
      </c>
      <c r="Q1690" t="s">
        <v>8315</v>
      </c>
      <c r="R1690" t="s">
        <v>8316</v>
      </c>
      <c r="S1690" s="12">
        <f>(((J1690/60)/60)/24)+DATE(1970,1,1)</f>
        <v>42558.189432870371</v>
      </c>
      <c r="T1690" s="12">
        <f>(((I1690/60)/60)/24)+DATE(1970,1,1)</f>
        <v>42587.875</v>
      </c>
      <c r="U1690">
        <f>YEAR(S1690)</f>
        <v>2016</v>
      </c>
    </row>
    <row r="1691" spans="1:21" ht="32" x14ac:dyDescent="0.2">
      <c r="A1691">
        <v>2786</v>
      </c>
      <c r="B1691" s="3" t="s">
        <v>2786</v>
      </c>
      <c r="C1691" s="3" t="s">
        <v>6896</v>
      </c>
      <c r="D1691" s="6">
        <v>2500</v>
      </c>
      <c r="E1691" s="8">
        <v>2946</v>
      </c>
      <c r="F1691" t="s">
        <v>8218</v>
      </c>
      <c r="G1691" t="s">
        <v>8224</v>
      </c>
      <c r="H1691" t="s">
        <v>8246</v>
      </c>
      <c r="I1691">
        <v>1404913180</v>
      </c>
      <c r="J1691">
        <v>1403703580</v>
      </c>
      <c r="K1691" t="b">
        <v>0</v>
      </c>
      <c r="L1691">
        <v>74</v>
      </c>
      <c r="M1691" t="b">
        <v>1</v>
      </c>
      <c r="N1691" t="s">
        <v>8269</v>
      </c>
      <c r="O1691">
        <f>ROUND(E1691/D1691*100,0)</f>
        <v>118</v>
      </c>
      <c r="P1691">
        <f>IFERROR(ROUND(E1691/L1691,2),0)</f>
        <v>39.81</v>
      </c>
      <c r="Q1691" t="s">
        <v>8315</v>
      </c>
      <c r="R1691" t="s">
        <v>8316</v>
      </c>
      <c r="S1691" s="12">
        <f>(((J1691/60)/60)/24)+DATE(1970,1,1)</f>
        <v>41815.569212962961</v>
      </c>
      <c r="T1691" s="12">
        <f>(((I1691/60)/60)/24)+DATE(1970,1,1)</f>
        <v>41829.569212962961</v>
      </c>
      <c r="U1691">
        <f>YEAR(S1691)</f>
        <v>2014</v>
      </c>
    </row>
    <row r="1692" spans="1:21" ht="48" x14ac:dyDescent="0.2">
      <c r="A1692">
        <v>2787</v>
      </c>
      <c r="B1692" s="3" t="s">
        <v>2787</v>
      </c>
      <c r="C1692" s="3" t="s">
        <v>6897</v>
      </c>
      <c r="D1692" s="6">
        <v>1000</v>
      </c>
      <c r="E1692" s="8">
        <v>1197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>
        <f>ROUND(E1692/D1692*100,0)</f>
        <v>120</v>
      </c>
      <c r="P1692">
        <f>IFERROR(ROUND(E1692/L1692,2),0)</f>
        <v>31.5</v>
      </c>
      <c r="Q1692" t="s">
        <v>8315</v>
      </c>
      <c r="R1692" t="s">
        <v>8316</v>
      </c>
      <c r="S1692" s="12">
        <f>(((J1692/60)/60)/24)+DATE(1970,1,1)</f>
        <v>41808.198518518519</v>
      </c>
      <c r="T1692" s="12">
        <f>(((I1692/60)/60)/24)+DATE(1970,1,1)</f>
        <v>41838.198518518519</v>
      </c>
      <c r="U1692">
        <f>YEAR(S1692)</f>
        <v>2014</v>
      </c>
    </row>
    <row r="1693" spans="1:21" ht="32" x14ac:dyDescent="0.2">
      <c r="A1693">
        <v>2788</v>
      </c>
      <c r="B1693" s="3" t="s">
        <v>2788</v>
      </c>
      <c r="C1693" s="3" t="s">
        <v>6898</v>
      </c>
      <c r="D1693" s="6">
        <v>2000</v>
      </c>
      <c r="E1693" s="8">
        <v>2050</v>
      </c>
      <c r="F1693" t="s">
        <v>8218</v>
      </c>
      <c r="G1693" t="s">
        <v>8223</v>
      </c>
      <c r="H1693" t="s">
        <v>8245</v>
      </c>
      <c r="I1693">
        <v>1469811043</v>
      </c>
      <c r="J1693">
        <v>1467219043</v>
      </c>
      <c r="K1693" t="b">
        <v>0</v>
      </c>
      <c r="L1693">
        <v>20</v>
      </c>
      <c r="M1693" t="b">
        <v>1</v>
      </c>
      <c r="N1693" t="s">
        <v>8269</v>
      </c>
      <c r="O1693">
        <f>ROUND(E1693/D1693*100,0)</f>
        <v>103</v>
      </c>
      <c r="P1693">
        <f>IFERROR(ROUND(E1693/L1693,2),0)</f>
        <v>102.5</v>
      </c>
      <c r="Q1693" t="s">
        <v>8315</v>
      </c>
      <c r="R1693" t="s">
        <v>8316</v>
      </c>
      <c r="S1693" s="12">
        <f>(((J1693/60)/60)/24)+DATE(1970,1,1)</f>
        <v>42550.701886574068</v>
      </c>
      <c r="T1693" s="12">
        <f>(((I1693/60)/60)/24)+DATE(1970,1,1)</f>
        <v>42580.701886574068</v>
      </c>
      <c r="U1693">
        <f>YEAR(S1693)</f>
        <v>2016</v>
      </c>
    </row>
    <row r="1694" spans="1:21" ht="32" x14ac:dyDescent="0.2">
      <c r="A1694">
        <v>2789</v>
      </c>
      <c r="B1694" s="3" t="s">
        <v>2789</v>
      </c>
      <c r="C1694" s="3" t="s">
        <v>6899</v>
      </c>
      <c r="D1694" s="6">
        <v>3000</v>
      </c>
      <c r="E1694" s="8">
        <v>3035</v>
      </c>
      <c r="F1694" t="s">
        <v>8218</v>
      </c>
      <c r="G1694" t="s">
        <v>8223</v>
      </c>
      <c r="H1694" t="s">
        <v>8245</v>
      </c>
      <c r="I1694">
        <v>1426132800</v>
      </c>
      <c r="J1694">
        <v>1424477934</v>
      </c>
      <c r="K1694" t="b">
        <v>0</v>
      </c>
      <c r="L1694">
        <v>24</v>
      </c>
      <c r="M1694" t="b">
        <v>1</v>
      </c>
      <c r="N1694" t="s">
        <v>8269</v>
      </c>
      <c r="O1694">
        <f>ROUND(E1694/D1694*100,0)</f>
        <v>101</v>
      </c>
      <c r="P1694">
        <f>IFERROR(ROUND(E1694/L1694,2),0)</f>
        <v>126.46</v>
      </c>
      <c r="Q1694" t="s">
        <v>8315</v>
      </c>
      <c r="R1694" t="s">
        <v>8316</v>
      </c>
      <c r="S1694" s="12">
        <f>(((J1694/60)/60)/24)+DATE(1970,1,1)</f>
        <v>42056.013124999998</v>
      </c>
      <c r="T1694" s="12">
        <f>(((I1694/60)/60)/24)+DATE(1970,1,1)</f>
        <v>42075.166666666672</v>
      </c>
      <c r="U1694">
        <f>YEAR(S1694)</f>
        <v>2015</v>
      </c>
    </row>
    <row r="1695" spans="1:21" ht="48" x14ac:dyDescent="0.2">
      <c r="A1695">
        <v>2790</v>
      </c>
      <c r="B1695" s="3" t="s">
        <v>2790</v>
      </c>
      <c r="C1695" s="3" t="s">
        <v>6900</v>
      </c>
      <c r="D1695" s="6">
        <v>3000</v>
      </c>
      <c r="E1695" s="8">
        <v>3160</v>
      </c>
      <c r="F1695" t="s">
        <v>8218</v>
      </c>
      <c r="G1695" t="s">
        <v>8223</v>
      </c>
      <c r="H1695" t="s">
        <v>8245</v>
      </c>
      <c r="I1695">
        <v>1423693903</v>
      </c>
      <c r="J1695">
        <v>1421101903</v>
      </c>
      <c r="K1695" t="b">
        <v>0</v>
      </c>
      <c r="L1695">
        <v>66</v>
      </c>
      <c r="M1695" t="b">
        <v>1</v>
      </c>
      <c r="N1695" t="s">
        <v>8269</v>
      </c>
      <c r="O1695">
        <f>ROUND(E1695/D1695*100,0)</f>
        <v>105</v>
      </c>
      <c r="P1695">
        <f>IFERROR(ROUND(E1695/L1695,2),0)</f>
        <v>47.88</v>
      </c>
      <c r="Q1695" t="s">
        <v>8315</v>
      </c>
      <c r="R1695" t="s">
        <v>8316</v>
      </c>
      <c r="S1695" s="12">
        <f>(((J1695/60)/60)/24)+DATE(1970,1,1)</f>
        <v>42016.938692129625</v>
      </c>
      <c r="T1695" s="12">
        <f>(((I1695/60)/60)/24)+DATE(1970,1,1)</f>
        <v>42046.938692129625</v>
      </c>
      <c r="U1695">
        <f>YEAR(S1695)</f>
        <v>2015</v>
      </c>
    </row>
    <row r="1696" spans="1:21" ht="48" x14ac:dyDescent="0.2">
      <c r="A1696">
        <v>2791</v>
      </c>
      <c r="B1696" s="3" t="s">
        <v>2791</v>
      </c>
      <c r="C1696" s="3" t="s">
        <v>6901</v>
      </c>
      <c r="D1696" s="6">
        <v>2000</v>
      </c>
      <c r="E1696" s="8">
        <v>2050</v>
      </c>
      <c r="F1696" t="s">
        <v>8218</v>
      </c>
      <c r="G1696" t="s">
        <v>8223</v>
      </c>
      <c r="H1696" t="s">
        <v>8245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8269</v>
      </c>
      <c r="O1696">
        <f>ROUND(E1696/D1696*100,0)</f>
        <v>103</v>
      </c>
      <c r="P1696">
        <f>IFERROR(ROUND(E1696/L1696,2),0)</f>
        <v>73.209999999999994</v>
      </c>
      <c r="Q1696" t="s">
        <v>8315</v>
      </c>
      <c r="R1696" t="s">
        <v>8316</v>
      </c>
      <c r="S1696" s="12">
        <f>(((J1696/60)/60)/24)+DATE(1970,1,1)</f>
        <v>42591.899988425925</v>
      </c>
      <c r="T1696" s="12">
        <f>(((I1696/60)/60)/24)+DATE(1970,1,1)</f>
        <v>42622.166666666672</v>
      </c>
      <c r="U1696">
        <f>YEAR(S1696)</f>
        <v>2016</v>
      </c>
    </row>
    <row r="1697" spans="1:21" ht="48" x14ac:dyDescent="0.2">
      <c r="A1697">
        <v>2792</v>
      </c>
      <c r="B1697" s="3" t="s">
        <v>2792</v>
      </c>
      <c r="C1697" s="3" t="s">
        <v>6902</v>
      </c>
      <c r="D1697" s="6">
        <v>2000</v>
      </c>
      <c r="E1697" s="8">
        <v>2152</v>
      </c>
      <c r="F1697" t="s">
        <v>8218</v>
      </c>
      <c r="G1697" t="s">
        <v>8223</v>
      </c>
      <c r="H1697" t="s">
        <v>8245</v>
      </c>
      <c r="I1697">
        <v>1439357559</v>
      </c>
      <c r="J1697">
        <v>1435469559</v>
      </c>
      <c r="K1697" t="b">
        <v>0</v>
      </c>
      <c r="L1697">
        <v>24</v>
      </c>
      <c r="M1697" t="b">
        <v>1</v>
      </c>
      <c r="N1697" t="s">
        <v>8269</v>
      </c>
      <c r="O1697">
        <f>ROUND(E1697/D1697*100,0)</f>
        <v>108</v>
      </c>
      <c r="P1697">
        <f>IFERROR(ROUND(E1697/L1697,2),0)</f>
        <v>89.67</v>
      </c>
      <c r="Q1697" t="s">
        <v>8315</v>
      </c>
      <c r="R1697" t="s">
        <v>8316</v>
      </c>
      <c r="S1697" s="12">
        <f>(((J1697/60)/60)/24)+DATE(1970,1,1)</f>
        <v>42183.231006944443</v>
      </c>
      <c r="T1697" s="12">
        <f>(((I1697/60)/60)/24)+DATE(1970,1,1)</f>
        <v>42228.231006944443</v>
      </c>
      <c r="U1697">
        <f>YEAR(S1697)</f>
        <v>2015</v>
      </c>
    </row>
    <row r="1698" spans="1:21" ht="64" x14ac:dyDescent="0.2">
      <c r="A1698">
        <v>2793</v>
      </c>
      <c r="B1698" s="3" t="s">
        <v>2793</v>
      </c>
      <c r="C1698" s="3" t="s">
        <v>6903</v>
      </c>
      <c r="D1698" s="6">
        <v>10000</v>
      </c>
      <c r="E1698" s="8">
        <v>11056.75</v>
      </c>
      <c r="F1698" t="s">
        <v>8218</v>
      </c>
      <c r="G1698" t="s">
        <v>8225</v>
      </c>
      <c r="H1698" t="s">
        <v>8247</v>
      </c>
      <c r="I1698">
        <v>1437473005</v>
      </c>
      <c r="J1698">
        <v>1434881005</v>
      </c>
      <c r="K1698" t="b">
        <v>0</v>
      </c>
      <c r="L1698">
        <v>73</v>
      </c>
      <c r="M1698" t="b">
        <v>1</v>
      </c>
      <c r="N1698" t="s">
        <v>8269</v>
      </c>
      <c r="O1698">
        <f>ROUND(E1698/D1698*100,0)</f>
        <v>111</v>
      </c>
      <c r="P1698">
        <f>IFERROR(ROUND(E1698/L1698,2),0)</f>
        <v>151.46</v>
      </c>
      <c r="Q1698" t="s">
        <v>8315</v>
      </c>
      <c r="R1698" t="s">
        <v>8316</v>
      </c>
      <c r="S1698" s="12">
        <f>(((J1698/60)/60)/24)+DATE(1970,1,1)</f>
        <v>42176.419039351851</v>
      </c>
      <c r="T1698" s="12">
        <f>(((I1698/60)/60)/24)+DATE(1970,1,1)</f>
        <v>42206.419039351851</v>
      </c>
      <c r="U1698">
        <f>YEAR(S1698)</f>
        <v>2015</v>
      </c>
    </row>
    <row r="1699" spans="1:21" ht="48" x14ac:dyDescent="0.2">
      <c r="A1699">
        <v>2794</v>
      </c>
      <c r="B1699" s="3" t="s">
        <v>2794</v>
      </c>
      <c r="C1699" s="3" t="s">
        <v>6904</v>
      </c>
      <c r="D1699" s="6">
        <v>50</v>
      </c>
      <c r="E1699" s="8">
        <v>75</v>
      </c>
      <c r="F1699" t="s">
        <v>8218</v>
      </c>
      <c r="G1699" t="s">
        <v>8224</v>
      </c>
      <c r="H1699" t="s">
        <v>8246</v>
      </c>
      <c r="I1699">
        <v>1457031600</v>
      </c>
      <c r="J1699">
        <v>1455640559</v>
      </c>
      <c r="K1699" t="b">
        <v>0</v>
      </c>
      <c r="L1699">
        <v>3</v>
      </c>
      <c r="M1699" t="b">
        <v>1</v>
      </c>
      <c r="N1699" t="s">
        <v>8269</v>
      </c>
      <c r="O1699">
        <f>ROUND(E1699/D1699*100,0)</f>
        <v>150</v>
      </c>
      <c r="P1699">
        <f>IFERROR(ROUND(E1699/L1699,2),0)</f>
        <v>25</v>
      </c>
      <c r="Q1699" t="s">
        <v>8315</v>
      </c>
      <c r="R1699" t="s">
        <v>8316</v>
      </c>
      <c r="S1699" s="12">
        <f>(((J1699/60)/60)/24)+DATE(1970,1,1)</f>
        <v>42416.691655092596</v>
      </c>
      <c r="T1699" s="12">
        <f>(((I1699/60)/60)/24)+DATE(1970,1,1)</f>
        <v>42432.791666666672</v>
      </c>
      <c r="U1699">
        <f>YEAR(S1699)</f>
        <v>2016</v>
      </c>
    </row>
    <row r="1700" spans="1:21" ht="48" x14ac:dyDescent="0.2">
      <c r="A1700">
        <v>2795</v>
      </c>
      <c r="B1700" s="3" t="s">
        <v>2795</v>
      </c>
      <c r="C1700" s="3" t="s">
        <v>6905</v>
      </c>
      <c r="D1700" s="6">
        <v>700</v>
      </c>
      <c r="E1700" s="8">
        <v>730</v>
      </c>
      <c r="F1700" t="s">
        <v>8218</v>
      </c>
      <c r="G1700" t="s">
        <v>8223</v>
      </c>
      <c r="H1700" t="s">
        <v>8245</v>
      </c>
      <c r="I1700">
        <v>1402095600</v>
      </c>
      <c r="J1700">
        <v>1400675841</v>
      </c>
      <c r="K1700" t="b">
        <v>0</v>
      </c>
      <c r="L1700">
        <v>20</v>
      </c>
      <c r="M1700" t="b">
        <v>1</v>
      </c>
      <c r="N1700" t="s">
        <v>8269</v>
      </c>
      <c r="O1700">
        <f>ROUND(E1700/D1700*100,0)</f>
        <v>104</v>
      </c>
      <c r="P1700">
        <f>IFERROR(ROUND(E1700/L1700,2),0)</f>
        <v>36.5</v>
      </c>
      <c r="Q1700" t="s">
        <v>8315</v>
      </c>
      <c r="R1700" t="s">
        <v>8316</v>
      </c>
      <c r="S1700" s="12">
        <f>(((J1700/60)/60)/24)+DATE(1970,1,1)</f>
        <v>41780.525937500002</v>
      </c>
      <c r="T1700" s="12">
        <f>(((I1700/60)/60)/24)+DATE(1970,1,1)</f>
        <v>41796.958333333336</v>
      </c>
      <c r="U1700">
        <f>YEAR(S1700)</f>
        <v>2014</v>
      </c>
    </row>
    <row r="1701" spans="1:21" ht="48" x14ac:dyDescent="0.2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>
        <f>ROUND(E1701/D1701*100,0)</f>
        <v>116</v>
      </c>
      <c r="P1701">
        <f>IFERROR(ROUND(E1701/L1701,2),0)</f>
        <v>44</v>
      </c>
      <c r="Q1701" t="s">
        <v>8315</v>
      </c>
      <c r="R1701" t="s">
        <v>8316</v>
      </c>
      <c r="S1701" s="12">
        <f>(((J1701/60)/60)/24)+DATE(1970,1,1)</f>
        <v>41795.528101851851</v>
      </c>
      <c r="T1701" s="12">
        <f>(((I1701/60)/60)/24)+DATE(1970,1,1)</f>
        <v>41825.528101851851</v>
      </c>
      <c r="U1701">
        <f>YEAR(S1701)</f>
        <v>2014</v>
      </c>
    </row>
    <row r="1702" spans="1:21" ht="48" x14ac:dyDescent="0.2">
      <c r="A1702">
        <v>2797</v>
      </c>
      <c r="B1702" s="3" t="s">
        <v>2797</v>
      </c>
      <c r="C1702" s="3" t="s">
        <v>6907</v>
      </c>
      <c r="D1702" s="6">
        <v>8000</v>
      </c>
      <c r="E1702" s="8">
        <v>8211.61</v>
      </c>
      <c r="F1702" t="s">
        <v>8218</v>
      </c>
      <c r="G1702" t="s">
        <v>8224</v>
      </c>
      <c r="H1702" t="s">
        <v>8246</v>
      </c>
      <c r="I1702">
        <v>1404858840</v>
      </c>
      <c r="J1702">
        <v>1402266840</v>
      </c>
      <c r="K1702" t="b">
        <v>0</v>
      </c>
      <c r="L1702">
        <v>94</v>
      </c>
      <c r="M1702" t="b">
        <v>1</v>
      </c>
      <c r="N1702" t="s">
        <v>8269</v>
      </c>
      <c r="O1702">
        <f>ROUND(E1702/D1702*100,0)</f>
        <v>103</v>
      </c>
      <c r="P1702">
        <f>IFERROR(ROUND(E1702/L1702,2),0)</f>
        <v>87.36</v>
      </c>
      <c r="Q1702" t="s">
        <v>8315</v>
      </c>
      <c r="R1702" t="s">
        <v>8316</v>
      </c>
      <c r="S1702" s="12">
        <f>(((J1702/60)/60)/24)+DATE(1970,1,1)</f>
        <v>41798.94027777778</v>
      </c>
      <c r="T1702" s="12">
        <f>(((I1702/60)/60)/24)+DATE(1970,1,1)</f>
        <v>41828.94027777778</v>
      </c>
      <c r="U1702">
        <f>YEAR(S1702)</f>
        <v>2014</v>
      </c>
    </row>
    <row r="1703" spans="1:21" ht="48" x14ac:dyDescent="0.2">
      <c r="A1703">
        <v>2798</v>
      </c>
      <c r="B1703" s="3" t="s">
        <v>2798</v>
      </c>
      <c r="C1703" s="3" t="s">
        <v>6908</v>
      </c>
      <c r="D1703" s="6">
        <v>5000</v>
      </c>
      <c r="E1703" s="8">
        <v>5070</v>
      </c>
      <c r="F1703" t="s">
        <v>8218</v>
      </c>
      <c r="G1703" t="s">
        <v>8224</v>
      </c>
      <c r="H1703" t="s">
        <v>8246</v>
      </c>
      <c r="I1703">
        <v>1438358400</v>
      </c>
      <c r="J1703">
        <v>1437063121</v>
      </c>
      <c r="K1703" t="b">
        <v>0</v>
      </c>
      <c r="L1703">
        <v>139</v>
      </c>
      <c r="M1703" t="b">
        <v>1</v>
      </c>
      <c r="N1703" t="s">
        <v>8269</v>
      </c>
      <c r="O1703">
        <f>ROUND(E1703/D1703*100,0)</f>
        <v>101</v>
      </c>
      <c r="P1703">
        <f>IFERROR(ROUND(E1703/L1703,2),0)</f>
        <v>36.47</v>
      </c>
      <c r="Q1703" t="s">
        <v>8315</v>
      </c>
      <c r="R1703" t="s">
        <v>8316</v>
      </c>
      <c r="S1703" s="12">
        <f>(((J1703/60)/60)/24)+DATE(1970,1,1)</f>
        <v>42201.675011574072</v>
      </c>
      <c r="T1703" s="12">
        <f>(((I1703/60)/60)/24)+DATE(1970,1,1)</f>
        <v>42216.666666666672</v>
      </c>
      <c r="U1703">
        <f>YEAR(S1703)</f>
        <v>2015</v>
      </c>
    </row>
    <row r="1704" spans="1:21" ht="48" x14ac:dyDescent="0.2">
      <c r="A1704">
        <v>2799</v>
      </c>
      <c r="B1704" s="3" t="s">
        <v>2799</v>
      </c>
      <c r="C1704" s="3" t="s">
        <v>6909</v>
      </c>
      <c r="D1704" s="6">
        <v>5000</v>
      </c>
      <c r="E1704" s="8">
        <v>5831.74</v>
      </c>
      <c r="F1704" t="s">
        <v>8218</v>
      </c>
      <c r="G1704" t="s">
        <v>8224</v>
      </c>
      <c r="H1704" t="s">
        <v>8246</v>
      </c>
      <c r="I1704">
        <v>1466179200</v>
      </c>
      <c r="J1704">
        <v>1463466070</v>
      </c>
      <c r="K1704" t="b">
        <v>0</v>
      </c>
      <c r="L1704">
        <v>130</v>
      </c>
      <c r="M1704" t="b">
        <v>1</v>
      </c>
      <c r="N1704" t="s">
        <v>8269</v>
      </c>
      <c r="O1704">
        <f>ROUND(E1704/D1704*100,0)</f>
        <v>117</v>
      </c>
      <c r="P1704">
        <f>IFERROR(ROUND(E1704/L1704,2),0)</f>
        <v>44.86</v>
      </c>
      <c r="Q1704" t="s">
        <v>8315</v>
      </c>
      <c r="R1704" t="s">
        <v>8316</v>
      </c>
      <c r="S1704" s="12">
        <f>(((J1704/60)/60)/24)+DATE(1970,1,1)</f>
        <v>42507.264699074076</v>
      </c>
      <c r="T1704" s="12">
        <f>(((I1704/60)/60)/24)+DATE(1970,1,1)</f>
        <v>42538.666666666672</v>
      </c>
      <c r="U1704">
        <f>YEAR(S1704)</f>
        <v>2016</v>
      </c>
    </row>
    <row r="1705" spans="1:21" ht="48" x14ac:dyDescent="0.2">
      <c r="A1705">
        <v>2800</v>
      </c>
      <c r="B1705" s="3" t="s">
        <v>2800</v>
      </c>
      <c r="C1705" s="3" t="s">
        <v>6910</v>
      </c>
      <c r="D1705" s="6">
        <v>1000</v>
      </c>
      <c r="E1705" s="8">
        <v>1330</v>
      </c>
      <c r="F1705" t="s">
        <v>8218</v>
      </c>
      <c r="G1705" t="s">
        <v>8224</v>
      </c>
      <c r="H1705" t="s">
        <v>8246</v>
      </c>
      <c r="I1705">
        <v>1420377366</v>
      </c>
      <c r="J1705">
        <v>1415193366</v>
      </c>
      <c r="K1705" t="b">
        <v>0</v>
      </c>
      <c r="L1705">
        <v>31</v>
      </c>
      <c r="M1705" t="b">
        <v>1</v>
      </c>
      <c r="N1705" t="s">
        <v>8269</v>
      </c>
      <c r="O1705">
        <f>ROUND(E1705/D1705*100,0)</f>
        <v>133</v>
      </c>
      <c r="P1705">
        <f>IFERROR(ROUND(E1705/L1705,2),0)</f>
        <v>42.9</v>
      </c>
      <c r="Q1705" t="s">
        <v>8315</v>
      </c>
      <c r="R1705" t="s">
        <v>8316</v>
      </c>
      <c r="S1705" s="12">
        <f>(((J1705/60)/60)/24)+DATE(1970,1,1)</f>
        <v>41948.552847222221</v>
      </c>
      <c r="T1705" s="12">
        <f>(((I1705/60)/60)/24)+DATE(1970,1,1)</f>
        <v>42008.552847222221</v>
      </c>
      <c r="U1705">
        <f>YEAR(S1705)</f>
        <v>2014</v>
      </c>
    </row>
    <row r="1706" spans="1:21" ht="48" x14ac:dyDescent="0.2">
      <c r="A1706">
        <v>2801</v>
      </c>
      <c r="B1706" s="3" t="s">
        <v>2801</v>
      </c>
      <c r="C1706" s="3" t="s">
        <v>6911</v>
      </c>
      <c r="D1706" s="6">
        <v>500</v>
      </c>
      <c r="E1706" s="8">
        <v>666</v>
      </c>
      <c r="F1706" t="s">
        <v>8218</v>
      </c>
      <c r="G1706" t="s">
        <v>8225</v>
      </c>
      <c r="H1706" t="s">
        <v>8247</v>
      </c>
      <c r="I1706">
        <v>1412938800</v>
      </c>
      <c r="J1706">
        <v>1411019409</v>
      </c>
      <c r="K1706" t="b">
        <v>0</v>
      </c>
      <c r="L1706">
        <v>13</v>
      </c>
      <c r="M1706" t="b">
        <v>1</v>
      </c>
      <c r="N1706" t="s">
        <v>8269</v>
      </c>
      <c r="O1706">
        <f>ROUND(E1706/D1706*100,0)</f>
        <v>133</v>
      </c>
      <c r="P1706">
        <f>IFERROR(ROUND(E1706/L1706,2),0)</f>
        <v>51.23</v>
      </c>
      <c r="Q1706" t="s">
        <v>8315</v>
      </c>
      <c r="R1706" t="s">
        <v>8316</v>
      </c>
      <c r="S1706" s="12">
        <f>(((J1706/60)/60)/24)+DATE(1970,1,1)</f>
        <v>41900.243159722224</v>
      </c>
      <c r="T1706" s="12">
        <f>(((I1706/60)/60)/24)+DATE(1970,1,1)</f>
        <v>41922.458333333336</v>
      </c>
      <c r="U1706">
        <f>YEAR(S1706)</f>
        <v>2014</v>
      </c>
    </row>
    <row r="1707" spans="1:21" ht="48" x14ac:dyDescent="0.2">
      <c r="A1707">
        <v>2802</v>
      </c>
      <c r="B1707" s="3" t="s">
        <v>2802</v>
      </c>
      <c r="C1707" s="3" t="s">
        <v>6912</v>
      </c>
      <c r="D1707" s="6">
        <v>3000</v>
      </c>
      <c r="E1707" s="8">
        <v>3055</v>
      </c>
      <c r="F1707" t="s">
        <v>8218</v>
      </c>
      <c r="G1707" t="s">
        <v>8224</v>
      </c>
      <c r="H1707" t="s">
        <v>8246</v>
      </c>
      <c r="I1707">
        <v>1438875107</v>
      </c>
      <c r="J1707">
        <v>1436283107</v>
      </c>
      <c r="K1707" t="b">
        <v>0</v>
      </c>
      <c r="L1707">
        <v>90</v>
      </c>
      <c r="M1707" t="b">
        <v>1</v>
      </c>
      <c r="N1707" t="s">
        <v>8269</v>
      </c>
      <c r="O1707">
        <f>ROUND(E1707/D1707*100,0)</f>
        <v>102</v>
      </c>
      <c r="P1707">
        <f>IFERROR(ROUND(E1707/L1707,2),0)</f>
        <v>33.94</v>
      </c>
      <c r="Q1707" t="s">
        <v>8315</v>
      </c>
      <c r="R1707" t="s">
        <v>8316</v>
      </c>
      <c r="S1707" s="12">
        <f>(((J1707/60)/60)/24)+DATE(1970,1,1)</f>
        <v>42192.64707175926</v>
      </c>
      <c r="T1707" s="12">
        <f>(((I1707/60)/60)/24)+DATE(1970,1,1)</f>
        <v>42222.64707175926</v>
      </c>
      <c r="U1707">
        <f>YEAR(S1707)</f>
        <v>2015</v>
      </c>
    </row>
    <row r="1708" spans="1:21" ht="48" x14ac:dyDescent="0.2">
      <c r="A1708">
        <v>2803</v>
      </c>
      <c r="B1708" s="3" t="s">
        <v>2803</v>
      </c>
      <c r="C1708" s="3" t="s">
        <v>6913</v>
      </c>
      <c r="D1708" s="6">
        <v>10000</v>
      </c>
      <c r="E1708" s="8">
        <v>12795</v>
      </c>
      <c r="F1708" t="s">
        <v>8218</v>
      </c>
      <c r="G1708" t="s">
        <v>8223</v>
      </c>
      <c r="H1708" t="s">
        <v>8245</v>
      </c>
      <c r="I1708">
        <v>1437004800</v>
      </c>
      <c r="J1708">
        <v>1433295276</v>
      </c>
      <c r="K1708" t="b">
        <v>0</v>
      </c>
      <c r="L1708">
        <v>141</v>
      </c>
      <c r="M1708" t="b">
        <v>1</v>
      </c>
      <c r="N1708" t="s">
        <v>8269</v>
      </c>
      <c r="O1708">
        <f>ROUND(E1708/D1708*100,0)</f>
        <v>128</v>
      </c>
      <c r="P1708">
        <f>IFERROR(ROUND(E1708/L1708,2),0)</f>
        <v>90.74</v>
      </c>
      <c r="Q1708" t="s">
        <v>8315</v>
      </c>
      <c r="R1708" t="s">
        <v>8316</v>
      </c>
      <c r="S1708" s="12">
        <f>(((J1708/60)/60)/24)+DATE(1970,1,1)</f>
        <v>42158.065694444449</v>
      </c>
      <c r="T1708" s="12">
        <f>(((I1708/60)/60)/24)+DATE(1970,1,1)</f>
        <v>42201</v>
      </c>
      <c r="U1708">
        <f>YEAR(S1708)</f>
        <v>2015</v>
      </c>
    </row>
    <row r="1709" spans="1:21" ht="48" x14ac:dyDescent="0.2">
      <c r="A1709">
        <v>2804</v>
      </c>
      <c r="B1709" s="3" t="s">
        <v>2804</v>
      </c>
      <c r="C1709" s="3" t="s">
        <v>6914</v>
      </c>
      <c r="D1709" s="6">
        <v>1000</v>
      </c>
      <c r="E1709" s="8">
        <v>1150</v>
      </c>
      <c r="F1709" t="s">
        <v>8218</v>
      </c>
      <c r="G1709" t="s">
        <v>8224</v>
      </c>
      <c r="H1709" t="s">
        <v>8246</v>
      </c>
      <c r="I1709">
        <v>1411987990</v>
      </c>
      <c r="J1709">
        <v>1409395990</v>
      </c>
      <c r="K1709" t="b">
        <v>0</v>
      </c>
      <c r="L1709">
        <v>23</v>
      </c>
      <c r="M1709" t="b">
        <v>1</v>
      </c>
      <c r="N1709" t="s">
        <v>8269</v>
      </c>
      <c r="O1709">
        <f>ROUND(E1709/D1709*100,0)</f>
        <v>115</v>
      </c>
      <c r="P1709">
        <f>IFERROR(ROUND(E1709/L1709,2),0)</f>
        <v>50</v>
      </c>
      <c r="Q1709" t="s">
        <v>8315</v>
      </c>
      <c r="R1709" t="s">
        <v>8316</v>
      </c>
      <c r="S1709" s="12">
        <f>(((J1709/60)/60)/24)+DATE(1970,1,1)</f>
        <v>41881.453587962962</v>
      </c>
      <c r="T1709" s="12">
        <f>(((I1709/60)/60)/24)+DATE(1970,1,1)</f>
        <v>41911.453587962962</v>
      </c>
      <c r="U1709">
        <f>YEAR(S1709)</f>
        <v>2014</v>
      </c>
    </row>
    <row r="1710" spans="1:21" ht="64" x14ac:dyDescent="0.2">
      <c r="A1710">
        <v>2805</v>
      </c>
      <c r="B1710" s="3" t="s">
        <v>2805</v>
      </c>
      <c r="C1710" s="3" t="s">
        <v>6915</v>
      </c>
      <c r="D1710" s="6">
        <v>400</v>
      </c>
      <c r="E1710" s="8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>
        <f>ROUND(E1710/D1710*100,0)</f>
        <v>110</v>
      </c>
      <c r="P1710">
        <f>IFERROR(ROUND(E1710/L1710,2),0)</f>
        <v>24.44</v>
      </c>
      <c r="Q1710" t="s">
        <v>8315</v>
      </c>
      <c r="R1710" t="s">
        <v>8316</v>
      </c>
      <c r="S1710" s="12">
        <f>(((J1710/60)/60)/24)+DATE(1970,1,1)</f>
        <v>42213.505474537036</v>
      </c>
      <c r="T1710" s="12">
        <f>(((I1710/60)/60)/24)+DATE(1970,1,1)</f>
        <v>42238.505474537036</v>
      </c>
      <c r="U1710">
        <f>YEAR(S1710)</f>
        <v>2015</v>
      </c>
    </row>
    <row r="1711" spans="1:21" ht="48" x14ac:dyDescent="0.2">
      <c r="A1711">
        <v>2806</v>
      </c>
      <c r="B1711" s="3" t="s">
        <v>2806</v>
      </c>
      <c r="C1711" s="3" t="s">
        <v>6916</v>
      </c>
      <c r="D1711" s="6">
        <v>3000</v>
      </c>
      <c r="E1711" s="8">
        <v>3363</v>
      </c>
      <c r="F1711" t="s">
        <v>8218</v>
      </c>
      <c r="G1711" t="s">
        <v>8224</v>
      </c>
      <c r="H1711" t="s">
        <v>8246</v>
      </c>
      <c r="I1711">
        <v>1438772400</v>
      </c>
      <c r="J1711">
        <v>1435645490</v>
      </c>
      <c r="K1711" t="b">
        <v>0</v>
      </c>
      <c r="L1711">
        <v>76</v>
      </c>
      <c r="M1711" t="b">
        <v>1</v>
      </c>
      <c r="N1711" t="s">
        <v>8269</v>
      </c>
      <c r="O1711">
        <f>ROUND(E1711/D1711*100,0)</f>
        <v>112</v>
      </c>
      <c r="P1711">
        <f>IFERROR(ROUND(E1711/L1711,2),0)</f>
        <v>44.25</v>
      </c>
      <c r="Q1711" t="s">
        <v>8315</v>
      </c>
      <c r="R1711" t="s">
        <v>8316</v>
      </c>
      <c r="S1711" s="12">
        <f>(((J1711/60)/60)/24)+DATE(1970,1,1)</f>
        <v>42185.267245370371</v>
      </c>
      <c r="T1711" s="12">
        <f>(((I1711/60)/60)/24)+DATE(1970,1,1)</f>
        <v>42221.458333333328</v>
      </c>
      <c r="U1711">
        <f>YEAR(S1711)</f>
        <v>2015</v>
      </c>
    </row>
    <row r="1712" spans="1:21" ht="16" x14ac:dyDescent="0.2">
      <c r="A1712">
        <v>2807</v>
      </c>
      <c r="B1712" s="3" t="s">
        <v>2807</v>
      </c>
      <c r="C1712" s="3" t="s">
        <v>6917</v>
      </c>
      <c r="D1712" s="6">
        <v>5000</v>
      </c>
      <c r="E1712" s="8">
        <v>6300</v>
      </c>
      <c r="F1712" t="s">
        <v>8218</v>
      </c>
      <c r="G1712" t="s">
        <v>8223</v>
      </c>
      <c r="H1712" t="s">
        <v>8245</v>
      </c>
      <c r="I1712">
        <v>1435611438</v>
      </c>
      <c r="J1712">
        <v>1433019438</v>
      </c>
      <c r="K1712" t="b">
        <v>0</v>
      </c>
      <c r="L1712">
        <v>93</v>
      </c>
      <c r="M1712" t="b">
        <v>1</v>
      </c>
      <c r="N1712" t="s">
        <v>8269</v>
      </c>
      <c r="O1712">
        <f>ROUND(E1712/D1712*100,0)</f>
        <v>126</v>
      </c>
      <c r="P1712">
        <f>IFERROR(ROUND(E1712/L1712,2),0)</f>
        <v>67.739999999999995</v>
      </c>
      <c r="Q1712" t="s">
        <v>8315</v>
      </c>
      <c r="R1712" t="s">
        <v>8316</v>
      </c>
      <c r="S1712" s="12">
        <f>(((J1712/60)/60)/24)+DATE(1970,1,1)</f>
        <v>42154.873124999998</v>
      </c>
      <c r="T1712" s="12">
        <f>(((I1712/60)/60)/24)+DATE(1970,1,1)</f>
        <v>42184.873124999998</v>
      </c>
      <c r="U1712">
        <f>YEAR(S1712)</f>
        <v>2015</v>
      </c>
    </row>
    <row r="1713" spans="1:21" ht="48" x14ac:dyDescent="0.2">
      <c r="A1713">
        <v>2808</v>
      </c>
      <c r="B1713" s="3" t="s">
        <v>2808</v>
      </c>
      <c r="C1713" s="3" t="s">
        <v>6918</v>
      </c>
      <c r="D1713" s="6">
        <v>4500</v>
      </c>
      <c r="E1713" s="8">
        <v>4511</v>
      </c>
      <c r="F1713" t="s">
        <v>8218</v>
      </c>
      <c r="G1713" t="s">
        <v>8223</v>
      </c>
      <c r="H1713" t="s">
        <v>8245</v>
      </c>
      <c r="I1713">
        <v>1440274735</v>
      </c>
      <c r="J1713">
        <v>1437682735</v>
      </c>
      <c r="K1713" t="b">
        <v>0</v>
      </c>
      <c r="L1713">
        <v>69</v>
      </c>
      <c r="M1713" t="b">
        <v>1</v>
      </c>
      <c r="N1713" t="s">
        <v>8269</v>
      </c>
      <c r="O1713">
        <f>ROUND(E1713/D1713*100,0)</f>
        <v>100</v>
      </c>
      <c r="P1713">
        <f>IFERROR(ROUND(E1713/L1713,2),0)</f>
        <v>65.38</v>
      </c>
      <c r="Q1713" t="s">
        <v>8315</v>
      </c>
      <c r="R1713" t="s">
        <v>8316</v>
      </c>
      <c r="S1713" s="12">
        <f>(((J1713/60)/60)/24)+DATE(1970,1,1)</f>
        <v>42208.84646990741</v>
      </c>
      <c r="T1713" s="12">
        <f>(((I1713/60)/60)/24)+DATE(1970,1,1)</f>
        <v>42238.84646990741</v>
      </c>
      <c r="U1713">
        <f>YEAR(S1713)</f>
        <v>2015</v>
      </c>
    </row>
    <row r="1714" spans="1:21" ht="48" x14ac:dyDescent="0.2">
      <c r="A1714">
        <v>2809</v>
      </c>
      <c r="B1714" s="3" t="s">
        <v>2809</v>
      </c>
      <c r="C1714" s="3" t="s">
        <v>6919</v>
      </c>
      <c r="D1714" s="6">
        <v>2500</v>
      </c>
      <c r="E1714" s="8">
        <v>2560</v>
      </c>
      <c r="F1714" t="s">
        <v>8218</v>
      </c>
      <c r="G1714" t="s">
        <v>8223</v>
      </c>
      <c r="H1714" t="s">
        <v>8245</v>
      </c>
      <c r="I1714">
        <v>1459348740</v>
      </c>
      <c r="J1714">
        <v>1458647725</v>
      </c>
      <c r="K1714" t="b">
        <v>0</v>
      </c>
      <c r="L1714">
        <v>21</v>
      </c>
      <c r="M1714" t="b">
        <v>1</v>
      </c>
      <c r="N1714" t="s">
        <v>8269</v>
      </c>
      <c r="O1714">
        <f>ROUND(E1714/D1714*100,0)</f>
        <v>102</v>
      </c>
      <c r="P1714">
        <f>IFERROR(ROUND(E1714/L1714,2),0)</f>
        <v>121.9</v>
      </c>
      <c r="Q1714" t="s">
        <v>8315</v>
      </c>
      <c r="R1714" t="s">
        <v>8316</v>
      </c>
      <c r="S1714" s="12">
        <f>(((J1714/60)/60)/24)+DATE(1970,1,1)</f>
        <v>42451.496817129635</v>
      </c>
      <c r="T1714" s="12">
        <f>(((I1714/60)/60)/24)+DATE(1970,1,1)</f>
        <v>42459.610416666663</v>
      </c>
      <c r="U1714">
        <f>YEAR(S1714)</f>
        <v>2016</v>
      </c>
    </row>
    <row r="1715" spans="1:21" ht="48" x14ac:dyDescent="0.2">
      <c r="A1715">
        <v>2810</v>
      </c>
      <c r="B1715" s="3" t="s">
        <v>2810</v>
      </c>
      <c r="C1715" s="3" t="s">
        <v>6920</v>
      </c>
      <c r="D1715" s="6">
        <v>2500</v>
      </c>
      <c r="E1715" s="8">
        <v>2705</v>
      </c>
      <c r="F1715" t="s">
        <v>8218</v>
      </c>
      <c r="G1715" t="s">
        <v>8223</v>
      </c>
      <c r="H1715" t="s">
        <v>8245</v>
      </c>
      <c r="I1715">
        <v>1401595140</v>
      </c>
      <c r="J1715">
        <v>1398828064</v>
      </c>
      <c r="K1715" t="b">
        <v>0</v>
      </c>
      <c r="L1715">
        <v>57</v>
      </c>
      <c r="M1715" t="b">
        <v>1</v>
      </c>
      <c r="N1715" t="s">
        <v>8269</v>
      </c>
      <c r="O1715">
        <f>ROUND(E1715/D1715*100,0)</f>
        <v>108</v>
      </c>
      <c r="P1715">
        <f>IFERROR(ROUND(E1715/L1715,2),0)</f>
        <v>47.46</v>
      </c>
      <c r="Q1715" t="s">
        <v>8315</v>
      </c>
      <c r="R1715" t="s">
        <v>8316</v>
      </c>
      <c r="S1715" s="12">
        <f>(((J1715/60)/60)/24)+DATE(1970,1,1)</f>
        <v>41759.13962962963</v>
      </c>
      <c r="T1715" s="12">
        <f>(((I1715/60)/60)/24)+DATE(1970,1,1)</f>
        <v>41791.165972222225</v>
      </c>
      <c r="U1715">
        <f>YEAR(S1715)</f>
        <v>2014</v>
      </c>
    </row>
    <row r="1716" spans="1:21" ht="48" x14ac:dyDescent="0.2">
      <c r="A1716">
        <v>2811</v>
      </c>
      <c r="B1716" s="3" t="s">
        <v>2811</v>
      </c>
      <c r="C1716" s="3" t="s">
        <v>6921</v>
      </c>
      <c r="D1716" s="6">
        <v>10000</v>
      </c>
      <c r="E1716" s="8">
        <v>10027</v>
      </c>
      <c r="F1716" t="s">
        <v>8218</v>
      </c>
      <c r="G1716" t="s">
        <v>8224</v>
      </c>
      <c r="H1716" t="s">
        <v>8246</v>
      </c>
      <c r="I1716">
        <v>1424692503</v>
      </c>
      <c r="J1716">
        <v>1422100503</v>
      </c>
      <c r="K1716" t="b">
        <v>0</v>
      </c>
      <c r="L1716">
        <v>108</v>
      </c>
      <c r="M1716" t="b">
        <v>1</v>
      </c>
      <c r="N1716" t="s">
        <v>8269</v>
      </c>
      <c r="O1716">
        <f>ROUND(E1716/D1716*100,0)</f>
        <v>100</v>
      </c>
      <c r="P1716">
        <f>IFERROR(ROUND(E1716/L1716,2),0)</f>
        <v>92.84</v>
      </c>
      <c r="Q1716" t="s">
        <v>8315</v>
      </c>
      <c r="R1716" t="s">
        <v>8316</v>
      </c>
      <c r="S1716" s="12">
        <f>(((J1716/60)/60)/24)+DATE(1970,1,1)</f>
        <v>42028.496562500004</v>
      </c>
      <c r="T1716" s="12">
        <f>(((I1716/60)/60)/24)+DATE(1970,1,1)</f>
        <v>42058.496562500004</v>
      </c>
      <c r="U1716">
        <f>YEAR(S1716)</f>
        <v>2015</v>
      </c>
    </row>
    <row r="1717" spans="1:21" ht="48" x14ac:dyDescent="0.2">
      <c r="A1717">
        <v>2812</v>
      </c>
      <c r="B1717" s="3" t="s">
        <v>2812</v>
      </c>
      <c r="C1717" s="3" t="s">
        <v>6922</v>
      </c>
      <c r="D1717" s="6">
        <v>5000</v>
      </c>
      <c r="E1717" s="8">
        <v>5665</v>
      </c>
      <c r="F1717" t="s">
        <v>8218</v>
      </c>
      <c r="G1717" t="s">
        <v>8228</v>
      </c>
      <c r="H1717" t="s">
        <v>8250</v>
      </c>
      <c r="I1717">
        <v>1428292800</v>
      </c>
      <c r="J1717">
        <v>1424368298</v>
      </c>
      <c r="K1717" t="b">
        <v>0</v>
      </c>
      <c r="L1717">
        <v>83</v>
      </c>
      <c r="M1717" t="b">
        <v>1</v>
      </c>
      <c r="N1717" t="s">
        <v>8269</v>
      </c>
      <c r="O1717">
        <f>ROUND(E1717/D1717*100,0)</f>
        <v>113</v>
      </c>
      <c r="P1717">
        <f>IFERROR(ROUND(E1717/L1717,2),0)</f>
        <v>68.25</v>
      </c>
      <c r="Q1717" t="s">
        <v>8315</v>
      </c>
      <c r="R1717" t="s">
        <v>8316</v>
      </c>
      <c r="S1717" s="12">
        <f>(((J1717/60)/60)/24)+DATE(1970,1,1)</f>
        <v>42054.74418981481</v>
      </c>
      <c r="T1717" s="12">
        <f>(((I1717/60)/60)/24)+DATE(1970,1,1)</f>
        <v>42100.166666666672</v>
      </c>
      <c r="U1717">
        <f>YEAR(S1717)</f>
        <v>2015</v>
      </c>
    </row>
    <row r="1718" spans="1:21" ht="48" x14ac:dyDescent="0.2">
      <c r="A1718">
        <v>2813</v>
      </c>
      <c r="B1718" s="3" t="s">
        <v>2813</v>
      </c>
      <c r="C1718" s="3" t="s">
        <v>6923</v>
      </c>
      <c r="D1718" s="6">
        <v>2800</v>
      </c>
      <c r="E1718" s="8">
        <v>3572.12</v>
      </c>
      <c r="F1718" t="s">
        <v>8218</v>
      </c>
      <c r="G1718" t="s">
        <v>8223</v>
      </c>
      <c r="H1718" t="s">
        <v>8245</v>
      </c>
      <c r="I1718">
        <v>1481737761</v>
      </c>
      <c r="J1718">
        <v>1479577761</v>
      </c>
      <c r="K1718" t="b">
        <v>0</v>
      </c>
      <c r="L1718">
        <v>96</v>
      </c>
      <c r="M1718" t="b">
        <v>1</v>
      </c>
      <c r="N1718" t="s">
        <v>8269</v>
      </c>
      <c r="O1718">
        <f>ROUND(E1718/D1718*100,0)</f>
        <v>128</v>
      </c>
      <c r="P1718">
        <f>IFERROR(ROUND(E1718/L1718,2),0)</f>
        <v>37.21</v>
      </c>
      <c r="Q1718" t="s">
        <v>8315</v>
      </c>
      <c r="R1718" t="s">
        <v>8316</v>
      </c>
      <c r="S1718" s="12">
        <f>(((J1718/60)/60)/24)+DATE(1970,1,1)</f>
        <v>42693.742604166662</v>
      </c>
      <c r="T1718" s="12">
        <f>(((I1718/60)/60)/24)+DATE(1970,1,1)</f>
        <v>42718.742604166662</v>
      </c>
      <c r="U1718">
        <f>YEAR(S1718)</f>
        <v>2016</v>
      </c>
    </row>
    <row r="1719" spans="1:21" ht="48" x14ac:dyDescent="0.2">
      <c r="A1719">
        <v>2814</v>
      </c>
      <c r="B1719" s="3" t="s">
        <v>2814</v>
      </c>
      <c r="C1719" s="3" t="s">
        <v>6924</v>
      </c>
      <c r="D1719" s="6">
        <v>1500</v>
      </c>
      <c r="E1719" s="8">
        <v>1616</v>
      </c>
      <c r="F1719" t="s">
        <v>8218</v>
      </c>
      <c r="G1719" t="s">
        <v>8224</v>
      </c>
      <c r="H1719" t="s">
        <v>8246</v>
      </c>
      <c r="I1719">
        <v>1431164115</v>
      </c>
      <c r="J1719">
        <v>1428572115</v>
      </c>
      <c r="K1719" t="b">
        <v>0</v>
      </c>
      <c r="L1719">
        <v>64</v>
      </c>
      <c r="M1719" t="b">
        <v>1</v>
      </c>
      <c r="N1719" t="s">
        <v>8269</v>
      </c>
      <c r="O1719">
        <f>ROUND(E1719/D1719*100,0)</f>
        <v>108</v>
      </c>
      <c r="P1719">
        <f>IFERROR(ROUND(E1719/L1719,2),0)</f>
        <v>25.25</v>
      </c>
      <c r="Q1719" t="s">
        <v>8315</v>
      </c>
      <c r="R1719" t="s">
        <v>8316</v>
      </c>
      <c r="S1719" s="12">
        <f>(((J1719/60)/60)/24)+DATE(1970,1,1)</f>
        <v>42103.399479166663</v>
      </c>
      <c r="T1719" s="12">
        <f>(((I1719/60)/60)/24)+DATE(1970,1,1)</f>
        <v>42133.399479166663</v>
      </c>
      <c r="U1719">
        <f>YEAR(S1719)</f>
        <v>2015</v>
      </c>
    </row>
    <row r="1720" spans="1:21" ht="48" x14ac:dyDescent="0.2">
      <c r="A1720">
        <v>2815</v>
      </c>
      <c r="B1720" s="3" t="s">
        <v>2815</v>
      </c>
      <c r="C1720" s="3" t="s">
        <v>6925</v>
      </c>
      <c r="D1720" s="6">
        <v>250</v>
      </c>
      <c r="E1720" s="8">
        <v>605</v>
      </c>
      <c r="F1720" t="s">
        <v>8218</v>
      </c>
      <c r="G1720" t="s">
        <v>8228</v>
      </c>
      <c r="H1720" t="s">
        <v>8250</v>
      </c>
      <c r="I1720">
        <v>1470595109</v>
      </c>
      <c r="J1720">
        <v>1468003109</v>
      </c>
      <c r="K1720" t="b">
        <v>0</v>
      </c>
      <c r="L1720">
        <v>14</v>
      </c>
      <c r="M1720" t="b">
        <v>1</v>
      </c>
      <c r="N1720" t="s">
        <v>8269</v>
      </c>
      <c r="O1720">
        <f>ROUND(E1720/D1720*100,0)</f>
        <v>242</v>
      </c>
      <c r="P1720">
        <f>IFERROR(ROUND(E1720/L1720,2),0)</f>
        <v>43.21</v>
      </c>
      <c r="Q1720" t="s">
        <v>8315</v>
      </c>
      <c r="R1720" t="s">
        <v>8316</v>
      </c>
      <c r="S1720" s="12">
        <f>(((J1720/60)/60)/24)+DATE(1970,1,1)</f>
        <v>42559.776724537034</v>
      </c>
      <c r="T1720" s="12">
        <f>(((I1720/60)/60)/24)+DATE(1970,1,1)</f>
        <v>42589.776724537034</v>
      </c>
      <c r="U1720">
        <f>YEAR(S1720)</f>
        <v>2016</v>
      </c>
    </row>
    <row r="1721" spans="1:21" ht="48" x14ac:dyDescent="0.2">
      <c r="A1721">
        <v>2816</v>
      </c>
      <c r="B1721" s="3" t="s">
        <v>2816</v>
      </c>
      <c r="C1721" s="3" t="s">
        <v>6926</v>
      </c>
      <c r="D1721" s="6">
        <v>3000</v>
      </c>
      <c r="E1721" s="8">
        <v>4247</v>
      </c>
      <c r="F1721" t="s">
        <v>8218</v>
      </c>
      <c r="G1721" t="s">
        <v>8224</v>
      </c>
      <c r="H1721" t="s">
        <v>8246</v>
      </c>
      <c r="I1721">
        <v>1438531200</v>
      </c>
      <c r="J1721">
        <v>1435921992</v>
      </c>
      <c r="K1721" t="b">
        <v>0</v>
      </c>
      <c r="L1721">
        <v>169</v>
      </c>
      <c r="M1721" t="b">
        <v>1</v>
      </c>
      <c r="N1721" t="s">
        <v>8269</v>
      </c>
      <c r="O1721">
        <f>ROUND(E1721/D1721*100,0)</f>
        <v>142</v>
      </c>
      <c r="P1721">
        <f>IFERROR(ROUND(E1721/L1721,2),0)</f>
        <v>25.13</v>
      </c>
      <c r="Q1721" t="s">
        <v>8315</v>
      </c>
      <c r="R1721" t="s">
        <v>8316</v>
      </c>
      <c r="S1721" s="12">
        <f>(((J1721/60)/60)/24)+DATE(1970,1,1)</f>
        <v>42188.467499999999</v>
      </c>
      <c r="T1721" s="12">
        <f>(((I1721/60)/60)/24)+DATE(1970,1,1)</f>
        <v>42218.666666666672</v>
      </c>
      <c r="U1721">
        <f>YEAR(S1721)</f>
        <v>2015</v>
      </c>
    </row>
    <row r="1722" spans="1:21" ht="48" x14ac:dyDescent="0.2">
      <c r="A1722">
        <v>2817</v>
      </c>
      <c r="B1722" s="3" t="s">
        <v>2817</v>
      </c>
      <c r="C1722" s="3" t="s">
        <v>6927</v>
      </c>
      <c r="D1722" s="6">
        <v>600</v>
      </c>
      <c r="E1722" s="8">
        <v>780</v>
      </c>
      <c r="F1722" t="s">
        <v>8218</v>
      </c>
      <c r="G1722" t="s">
        <v>8224</v>
      </c>
      <c r="H1722" t="s">
        <v>8246</v>
      </c>
      <c r="I1722">
        <v>1425136462</v>
      </c>
      <c r="J1722">
        <v>1421680462</v>
      </c>
      <c r="K1722" t="b">
        <v>0</v>
      </c>
      <c r="L1722">
        <v>33</v>
      </c>
      <c r="M1722" t="b">
        <v>1</v>
      </c>
      <c r="N1722" t="s">
        <v>8269</v>
      </c>
      <c r="O1722">
        <f>ROUND(E1722/D1722*100,0)</f>
        <v>130</v>
      </c>
      <c r="P1722">
        <f>IFERROR(ROUND(E1722/L1722,2),0)</f>
        <v>23.64</v>
      </c>
      <c r="Q1722" t="s">
        <v>8315</v>
      </c>
      <c r="R1722" t="s">
        <v>8316</v>
      </c>
      <c r="S1722" s="12">
        <f>(((J1722/60)/60)/24)+DATE(1970,1,1)</f>
        <v>42023.634976851856</v>
      </c>
      <c r="T1722" s="12">
        <f>(((I1722/60)/60)/24)+DATE(1970,1,1)</f>
        <v>42063.634976851856</v>
      </c>
      <c r="U1722">
        <f>YEAR(S1722)</f>
        <v>2015</v>
      </c>
    </row>
    <row r="1723" spans="1:21" ht="48" x14ac:dyDescent="0.2">
      <c r="A1723">
        <v>2818</v>
      </c>
      <c r="B1723" s="3" t="s">
        <v>2818</v>
      </c>
      <c r="C1723" s="3" t="s">
        <v>6928</v>
      </c>
      <c r="D1723" s="6">
        <v>10000</v>
      </c>
      <c r="E1723" s="8">
        <v>10603</v>
      </c>
      <c r="F1723" t="s">
        <v>8218</v>
      </c>
      <c r="G1723" t="s">
        <v>8223</v>
      </c>
      <c r="H1723" t="s">
        <v>8245</v>
      </c>
      <c r="I1723">
        <v>1443018086</v>
      </c>
      <c r="J1723">
        <v>1441290086</v>
      </c>
      <c r="K1723" t="b">
        <v>0</v>
      </c>
      <c r="L1723">
        <v>102</v>
      </c>
      <c r="M1723" t="b">
        <v>1</v>
      </c>
      <c r="N1723" t="s">
        <v>8269</v>
      </c>
      <c r="O1723">
        <f>ROUND(E1723/D1723*100,0)</f>
        <v>106</v>
      </c>
      <c r="P1723">
        <f>IFERROR(ROUND(E1723/L1723,2),0)</f>
        <v>103.95</v>
      </c>
      <c r="Q1723" t="s">
        <v>8315</v>
      </c>
      <c r="R1723" t="s">
        <v>8316</v>
      </c>
      <c r="S1723" s="12">
        <f>(((J1723/60)/60)/24)+DATE(1970,1,1)</f>
        <v>42250.598217592589</v>
      </c>
      <c r="T1723" s="12">
        <f>(((I1723/60)/60)/24)+DATE(1970,1,1)</f>
        <v>42270.598217592589</v>
      </c>
      <c r="U1723">
        <f>YEAR(S1723)</f>
        <v>2015</v>
      </c>
    </row>
    <row r="1724" spans="1:21" ht="48" x14ac:dyDescent="0.2">
      <c r="A1724">
        <v>2819</v>
      </c>
      <c r="B1724" s="3" t="s">
        <v>2819</v>
      </c>
      <c r="C1724" s="3" t="s">
        <v>6929</v>
      </c>
      <c r="D1724" s="6">
        <v>5000</v>
      </c>
      <c r="E1724" s="8">
        <v>5240</v>
      </c>
      <c r="F1724" t="s">
        <v>8218</v>
      </c>
      <c r="G1724" t="s">
        <v>8224</v>
      </c>
      <c r="H1724" t="s">
        <v>8246</v>
      </c>
      <c r="I1724">
        <v>1434285409</v>
      </c>
      <c r="J1724">
        <v>1431693409</v>
      </c>
      <c r="K1724" t="b">
        <v>0</v>
      </c>
      <c r="L1724">
        <v>104</v>
      </c>
      <c r="M1724" t="b">
        <v>1</v>
      </c>
      <c r="N1724" t="s">
        <v>8269</v>
      </c>
      <c r="O1724">
        <f>ROUND(E1724/D1724*100,0)</f>
        <v>105</v>
      </c>
      <c r="P1724">
        <f>IFERROR(ROUND(E1724/L1724,2),0)</f>
        <v>50.38</v>
      </c>
      <c r="Q1724" t="s">
        <v>8315</v>
      </c>
      <c r="R1724" t="s">
        <v>8316</v>
      </c>
      <c r="S1724" s="12">
        <f>(((J1724/60)/60)/24)+DATE(1970,1,1)</f>
        <v>42139.525567129633</v>
      </c>
      <c r="T1724" s="12">
        <f>(((I1724/60)/60)/24)+DATE(1970,1,1)</f>
        <v>42169.525567129633</v>
      </c>
      <c r="U1724">
        <f>YEAR(S1724)</f>
        <v>2015</v>
      </c>
    </row>
    <row r="1725" spans="1:21" ht="48" x14ac:dyDescent="0.2">
      <c r="A1725">
        <v>2820</v>
      </c>
      <c r="B1725" s="3" t="s">
        <v>2820</v>
      </c>
      <c r="C1725" s="3" t="s">
        <v>6930</v>
      </c>
      <c r="D1725" s="6">
        <v>200</v>
      </c>
      <c r="E1725" s="8">
        <v>272</v>
      </c>
      <c r="F1725" t="s">
        <v>8218</v>
      </c>
      <c r="G1725" t="s">
        <v>8224</v>
      </c>
      <c r="H1725" t="s">
        <v>8246</v>
      </c>
      <c r="I1725">
        <v>1456444800</v>
      </c>
      <c r="J1725">
        <v>1454337589</v>
      </c>
      <c r="K1725" t="b">
        <v>0</v>
      </c>
      <c r="L1725">
        <v>20</v>
      </c>
      <c r="M1725" t="b">
        <v>1</v>
      </c>
      <c r="N1725" t="s">
        <v>8269</v>
      </c>
      <c r="O1725">
        <f>ROUND(E1725/D1725*100,0)</f>
        <v>136</v>
      </c>
      <c r="P1725">
        <f>IFERROR(ROUND(E1725/L1725,2),0)</f>
        <v>13.6</v>
      </c>
      <c r="Q1725" t="s">
        <v>8315</v>
      </c>
      <c r="R1725" t="s">
        <v>8316</v>
      </c>
      <c r="S1725" s="12">
        <f>(((J1725/60)/60)/24)+DATE(1970,1,1)</f>
        <v>42401.610983796301</v>
      </c>
      <c r="T1725" s="12">
        <f>(((I1725/60)/60)/24)+DATE(1970,1,1)</f>
        <v>42426</v>
      </c>
      <c r="U1725">
        <f>YEAR(S1725)</f>
        <v>2016</v>
      </c>
    </row>
    <row r="1726" spans="1:21" ht="48" x14ac:dyDescent="0.2">
      <c r="A1726">
        <v>2821</v>
      </c>
      <c r="B1726" s="3" t="s">
        <v>2821</v>
      </c>
      <c r="C1726" s="3" t="s">
        <v>6931</v>
      </c>
      <c r="D1726" s="6">
        <v>1000</v>
      </c>
      <c r="E1726" s="8">
        <v>1000</v>
      </c>
      <c r="F1726" t="s">
        <v>8218</v>
      </c>
      <c r="G1726" t="s">
        <v>8224</v>
      </c>
      <c r="H1726" t="s">
        <v>8246</v>
      </c>
      <c r="I1726">
        <v>1411510135</v>
      </c>
      <c r="J1726">
        <v>1408918135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100</v>
      </c>
      <c r="P1726">
        <f>IFERROR(ROUND(E1726/L1726,2),0)</f>
        <v>28.57</v>
      </c>
      <c r="Q1726" t="s">
        <v>8315</v>
      </c>
      <c r="R1726" t="s">
        <v>8316</v>
      </c>
      <c r="S1726" s="12">
        <f>(((J1726/60)/60)/24)+DATE(1970,1,1)</f>
        <v>41875.922858796301</v>
      </c>
      <c r="T1726" s="12">
        <f>(((I1726/60)/60)/24)+DATE(1970,1,1)</f>
        <v>41905.922858796301</v>
      </c>
      <c r="U1726">
        <f>YEAR(S1726)</f>
        <v>2014</v>
      </c>
    </row>
    <row r="1727" spans="1:21" ht="48" x14ac:dyDescent="0.2">
      <c r="A1727">
        <v>2822</v>
      </c>
      <c r="B1727" s="3" t="s">
        <v>2822</v>
      </c>
      <c r="C1727" s="3" t="s">
        <v>6932</v>
      </c>
      <c r="D1727" s="6">
        <v>6000</v>
      </c>
      <c r="E1727" s="8">
        <v>6000</v>
      </c>
      <c r="F1727" t="s">
        <v>8218</v>
      </c>
      <c r="G1727" t="s">
        <v>8223</v>
      </c>
      <c r="H1727" t="s">
        <v>8245</v>
      </c>
      <c r="I1727">
        <v>1427469892</v>
      </c>
      <c r="J1727">
        <v>1424881492</v>
      </c>
      <c r="K1727" t="b">
        <v>0</v>
      </c>
      <c r="L1727">
        <v>94</v>
      </c>
      <c r="M1727" t="b">
        <v>1</v>
      </c>
      <c r="N1727" t="s">
        <v>8269</v>
      </c>
      <c r="O1727">
        <f>ROUND(E1727/D1727*100,0)</f>
        <v>100</v>
      </c>
      <c r="P1727">
        <f>IFERROR(ROUND(E1727/L1727,2),0)</f>
        <v>63.83</v>
      </c>
      <c r="Q1727" t="s">
        <v>8315</v>
      </c>
      <c r="R1727" t="s">
        <v>8316</v>
      </c>
      <c r="S1727" s="12">
        <f>(((J1727/60)/60)/24)+DATE(1970,1,1)</f>
        <v>42060.683935185181</v>
      </c>
      <c r="T1727" s="12">
        <f>(((I1727/60)/60)/24)+DATE(1970,1,1)</f>
        <v>42090.642268518524</v>
      </c>
      <c r="U1727">
        <f>YEAR(S1727)</f>
        <v>2015</v>
      </c>
    </row>
    <row r="1728" spans="1:21" ht="48" x14ac:dyDescent="0.2">
      <c r="A1728">
        <v>2823</v>
      </c>
      <c r="B1728" s="3" t="s">
        <v>2823</v>
      </c>
      <c r="C1728" s="3" t="s">
        <v>6933</v>
      </c>
      <c r="D1728" s="6">
        <v>100</v>
      </c>
      <c r="E1728" s="8">
        <v>124</v>
      </c>
      <c r="F1728" t="s">
        <v>8218</v>
      </c>
      <c r="G1728" t="s">
        <v>8224</v>
      </c>
      <c r="H1728" t="s">
        <v>8246</v>
      </c>
      <c r="I1728">
        <v>1427842740</v>
      </c>
      <c r="J1728">
        <v>1425428206</v>
      </c>
      <c r="K1728" t="b">
        <v>0</v>
      </c>
      <c r="L1728">
        <v>14</v>
      </c>
      <c r="M1728" t="b">
        <v>1</v>
      </c>
      <c r="N1728" t="s">
        <v>8269</v>
      </c>
      <c r="O1728">
        <f>ROUND(E1728/D1728*100,0)</f>
        <v>124</v>
      </c>
      <c r="P1728">
        <f>IFERROR(ROUND(E1728/L1728,2),0)</f>
        <v>8.86</v>
      </c>
      <c r="Q1728" t="s">
        <v>8315</v>
      </c>
      <c r="R1728" t="s">
        <v>8316</v>
      </c>
      <c r="S1728" s="12">
        <f>(((J1728/60)/60)/24)+DATE(1970,1,1)</f>
        <v>42067.011643518519</v>
      </c>
      <c r="T1728" s="12">
        <f>(((I1728/60)/60)/24)+DATE(1970,1,1)</f>
        <v>42094.957638888889</v>
      </c>
      <c r="U1728">
        <f>YEAR(S1728)</f>
        <v>2015</v>
      </c>
    </row>
    <row r="1729" spans="1:21" ht="32" x14ac:dyDescent="0.2">
      <c r="A1729">
        <v>2824</v>
      </c>
      <c r="B1729" s="3" t="s">
        <v>2824</v>
      </c>
      <c r="C1729" s="3" t="s">
        <v>6934</v>
      </c>
      <c r="D1729" s="6">
        <v>650</v>
      </c>
      <c r="E1729" s="8">
        <v>760</v>
      </c>
      <c r="F1729" t="s">
        <v>8218</v>
      </c>
      <c r="G1729" t="s">
        <v>8223</v>
      </c>
      <c r="H1729" t="s">
        <v>8245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8269</v>
      </c>
      <c r="O1729">
        <f>ROUND(E1729/D1729*100,0)</f>
        <v>117</v>
      </c>
      <c r="P1729">
        <f>IFERROR(ROUND(E1729/L1729,2),0)</f>
        <v>50.67</v>
      </c>
      <c r="Q1729" t="s">
        <v>8315</v>
      </c>
      <c r="R1729" t="s">
        <v>8316</v>
      </c>
      <c r="S1729" s="12">
        <f>(((J1729/60)/60)/24)+DATE(1970,1,1)</f>
        <v>42136.270787037036</v>
      </c>
      <c r="T1729" s="12">
        <f>(((I1729/60)/60)/24)+DATE(1970,1,1)</f>
        <v>42168.071527777778</v>
      </c>
      <c r="U1729">
        <f>YEAR(S1729)</f>
        <v>2015</v>
      </c>
    </row>
    <row r="1730" spans="1:21" ht="48" x14ac:dyDescent="0.2">
      <c r="A1730">
        <v>2825</v>
      </c>
      <c r="B1730" s="3" t="s">
        <v>2825</v>
      </c>
      <c r="C1730" s="3" t="s">
        <v>6935</v>
      </c>
      <c r="D1730" s="6">
        <v>3000</v>
      </c>
      <c r="E1730" s="8">
        <v>3100</v>
      </c>
      <c r="F1730" t="s">
        <v>8218</v>
      </c>
      <c r="G1730" t="s">
        <v>8224</v>
      </c>
      <c r="H1730" t="s">
        <v>8246</v>
      </c>
      <c r="I1730">
        <v>1449255686</v>
      </c>
      <c r="J1730">
        <v>1446663686</v>
      </c>
      <c r="K1730" t="b">
        <v>0</v>
      </c>
      <c r="L1730">
        <v>51</v>
      </c>
      <c r="M1730" t="b">
        <v>1</v>
      </c>
      <c r="N1730" t="s">
        <v>8269</v>
      </c>
      <c r="O1730">
        <f>ROUND(E1730/D1730*100,0)</f>
        <v>103</v>
      </c>
      <c r="P1730">
        <f>IFERROR(ROUND(E1730/L1730,2),0)</f>
        <v>60.78</v>
      </c>
      <c r="Q1730" t="s">
        <v>8315</v>
      </c>
      <c r="R1730" t="s">
        <v>8316</v>
      </c>
      <c r="S1730" s="12">
        <f>(((J1730/60)/60)/24)+DATE(1970,1,1)</f>
        <v>42312.792662037042</v>
      </c>
      <c r="T1730" s="12">
        <f>(((I1730/60)/60)/24)+DATE(1970,1,1)</f>
        <v>42342.792662037042</v>
      </c>
      <c r="U1730">
        <f>YEAR(S1730)</f>
        <v>2015</v>
      </c>
    </row>
    <row r="1731" spans="1:21" ht="48" x14ac:dyDescent="0.2">
      <c r="A1731">
        <v>2826</v>
      </c>
      <c r="B1731" s="3" t="s">
        <v>2826</v>
      </c>
      <c r="C1731" s="3" t="s">
        <v>6936</v>
      </c>
      <c r="D1731" s="6">
        <v>2000</v>
      </c>
      <c r="E1731" s="8">
        <v>2155</v>
      </c>
      <c r="F1731" t="s">
        <v>8218</v>
      </c>
      <c r="G1731" t="s">
        <v>8223</v>
      </c>
      <c r="H1731" t="s">
        <v>8245</v>
      </c>
      <c r="I1731">
        <v>1436511600</v>
      </c>
      <c r="J1731">
        <v>1434415812</v>
      </c>
      <c r="K1731" t="b">
        <v>0</v>
      </c>
      <c r="L1731">
        <v>19</v>
      </c>
      <c r="M1731" t="b">
        <v>1</v>
      </c>
      <c r="N1731" t="s">
        <v>8269</v>
      </c>
      <c r="O1731">
        <f>ROUND(E1731/D1731*100,0)</f>
        <v>108</v>
      </c>
      <c r="P1731">
        <f>IFERROR(ROUND(E1731/L1731,2),0)</f>
        <v>113.42</v>
      </c>
      <c r="Q1731" t="s">
        <v>8315</v>
      </c>
      <c r="R1731" t="s">
        <v>8316</v>
      </c>
      <c r="S1731" s="12">
        <f>(((J1731/60)/60)/24)+DATE(1970,1,1)</f>
        <v>42171.034861111111</v>
      </c>
      <c r="T1731" s="12">
        <f>(((I1731/60)/60)/24)+DATE(1970,1,1)</f>
        <v>42195.291666666672</v>
      </c>
      <c r="U1731">
        <f>YEAR(S1731)</f>
        <v>2015</v>
      </c>
    </row>
    <row r="1732" spans="1:21" ht="48" x14ac:dyDescent="0.2">
      <c r="A1732">
        <v>2827</v>
      </c>
      <c r="B1732" s="3" t="s">
        <v>2827</v>
      </c>
      <c r="C1732" s="3" t="s">
        <v>6937</v>
      </c>
      <c r="D1732" s="6">
        <v>2000</v>
      </c>
      <c r="E1732" s="8">
        <v>2405</v>
      </c>
      <c r="F1732" t="s">
        <v>8218</v>
      </c>
      <c r="G1732" t="s">
        <v>8223</v>
      </c>
      <c r="H1732" t="s">
        <v>8245</v>
      </c>
      <c r="I1732">
        <v>1464971400</v>
      </c>
      <c r="J1732">
        <v>1462379066</v>
      </c>
      <c r="K1732" t="b">
        <v>0</v>
      </c>
      <c r="L1732">
        <v>23</v>
      </c>
      <c r="M1732" t="b">
        <v>1</v>
      </c>
      <c r="N1732" t="s">
        <v>8269</v>
      </c>
      <c r="O1732">
        <f>ROUND(E1732/D1732*100,0)</f>
        <v>120</v>
      </c>
      <c r="P1732">
        <f>IFERROR(ROUND(E1732/L1732,2),0)</f>
        <v>104.57</v>
      </c>
      <c r="Q1732" t="s">
        <v>8315</v>
      </c>
      <c r="R1732" t="s">
        <v>8316</v>
      </c>
      <c r="S1732" s="12">
        <f>(((J1732/60)/60)/24)+DATE(1970,1,1)</f>
        <v>42494.683634259258</v>
      </c>
      <c r="T1732" s="12">
        <f>(((I1732/60)/60)/24)+DATE(1970,1,1)</f>
        <v>42524.6875</v>
      </c>
      <c r="U1732">
        <f>YEAR(S1732)</f>
        <v>2016</v>
      </c>
    </row>
    <row r="1733" spans="1:21" ht="48" x14ac:dyDescent="0.2">
      <c r="A1733">
        <v>2828</v>
      </c>
      <c r="B1733" s="3" t="s">
        <v>2828</v>
      </c>
      <c r="C1733" s="3" t="s">
        <v>6938</v>
      </c>
      <c r="D1733" s="6">
        <v>9500</v>
      </c>
      <c r="E1733" s="8">
        <v>9536</v>
      </c>
      <c r="F1733" t="s">
        <v>8218</v>
      </c>
      <c r="G1733" t="s">
        <v>8224</v>
      </c>
      <c r="H1733" t="s">
        <v>8246</v>
      </c>
      <c r="I1733">
        <v>1443826800</v>
      </c>
      <c r="J1733">
        <v>1441606869</v>
      </c>
      <c r="K1733" t="b">
        <v>0</v>
      </c>
      <c r="L1733">
        <v>97</v>
      </c>
      <c r="M1733" t="b">
        <v>1</v>
      </c>
      <c r="N1733" t="s">
        <v>8269</v>
      </c>
      <c r="O1733">
        <f>ROUND(E1733/D1733*100,0)</f>
        <v>100</v>
      </c>
      <c r="P1733">
        <f>IFERROR(ROUND(E1733/L1733,2),0)</f>
        <v>98.31</v>
      </c>
      <c r="Q1733" t="s">
        <v>8315</v>
      </c>
      <c r="R1733" t="s">
        <v>8316</v>
      </c>
      <c r="S1733" s="12">
        <f>(((J1733/60)/60)/24)+DATE(1970,1,1)</f>
        <v>42254.264687499999</v>
      </c>
      <c r="T1733" s="12">
        <f>(((I1733/60)/60)/24)+DATE(1970,1,1)</f>
        <v>42279.958333333328</v>
      </c>
      <c r="U1733">
        <f>YEAR(S1733)</f>
        <v>2015</v>
      </c>
    </row>
    <row r="1734" spans="1:21" ht="48" x14ac:dyDescent="0.2">
      <c r="A1734">
        <v>2829</v>
      </c>
      <c r="B1734" s="3" t="s">
        <v>2829</v>
      </c>
      <c r="C1734" s="3" t="s">
        <v>6939</v>
      </c>
      <c r="D1734" s="6">
        <v>2500</v>
      </c>
      <c r="E1734" s="8">
        <v>2663</v>
      </c>
      <c r="F1734" t="s">
        <v>8218</v>
      </c>
      <c r="G1734" t="s">
        <v>8224</v>
      </c>
      <c r="H1734" t="s">
        <v>8246</v>
      </c>
      <c r="I1734">
        <v>1464863118</v>
      </c>
      <c r="J1734">
        <v>1462443918</v>
      </c>
      <c r="K1734" t="b">
        <v>0</v>
      </c>
      <c r="L1734">
        <v>76</v>
      </c>
      <c r="M1734" t="b">
        <v>1</v>
      </c>
      <c r="N1734" t="s">
        <v>8269</v>
      </c>
      <c r="O1734">
        <f>ROUND(E1734/D1734*100,0)</f>
        <v>107</v>
      </c>
      <c r="P1734">
        <f>IFERROR(ROUND(E1734/L1734,2),0)</f>
        <v>35.04</v>
      </c>
      <c r="Q1734" t="s">
        <v>8315</v>
      </c>
      <c r="R1734" t="s">
        <v>8316</v>
      </c>
      <c r="S1734" s="12">
        <f>(((J1734/60)/60)/24)+DATE(1970,1,1)</f>
        <v>42495.434236111112</v>
      </c>
      <c r="T1734" s="12">
        <f>(((I1734/60)/60)/24)+DATE(1970,1,1)</f>
        <v>42523.434236111112</v>
      </c>
      <c r="U1734">
        <f>YEAR(S1734)</f>
        <v>2016</v>
      </c>
    </row>
    <row r="1735" spans="1:21" ht="32" x14ac:dyDescent="0.2">
      <c r="A1735">
        <v>2830</v>
      </c>
      <c r="B1735" s="3" t="s">
        <v>2830</v>
      </c>
      <c r="C1735" s="3" t="s">
        <v>6940</v>
      </c>
      <c r="D1735" s="6">
        <v>3000</v>
      </c>
      <c r="E1735" s="8">
        <v>3000</v>
      </c>
      <c r="F1735" t="s">
        <v>8218</v>
      </c>
      <c r="G1735" t="s">
        <v>8223</v>
      </c>
      <c r="H1735" t="s">
        <v>8245</v>
      </c>
      <c r="I1735">
        <v>1399867140</v>
      </c>
      <c r="J1735">
        <v>1398802148</v>
      </c>
      <c r="K1735" t="b">
        <v>0</v>
      </c>
      <c r="L1735">
        <v>11</v>
      </c>
      <c r="M1735" t="b">
        <v>1</v>
      </c>
      <c r="N1735" t="s">
        <v>8269</v>
      </c>
      <c r="O1735">
        <f>ROUND(E1735/D1735*100,0)</f>
        <v>100</v>
      </c>
      <c r="P1735">
        <f>IFERROR(ROUND(E1735/L1735,2),0)</f>
        <v>272.73</v>
      </c>
      <c r="Q1735" t="s">
        <v>8315</v>
      </c>
      <c r="R1735" t="s">
        <v>8316</v>
      </c>
      <c r="S1735" s="12">
        <f>(((J1735/60)/60)/24)+DATE(1970,1,1)</f>
        <v>41758.839675925927</v>
      </c>
      <c r="T1735" s="12">
        <f>(((I1735/60)/60)/24)+DATE(1970,1,1)</f>
        <v>41771.165972222225</v>
      </c>
      <c r="U1735">
        <f>YEAR(S1735)</f>
        <v>2014</v>
      </c>
    </row>
    <row r="1736" spans="1:21" ht="32" x14ac:dyDescent="0.2">
      <c r="A1736">
        <v>2831</v>
      </c>
      <c r="B1736" s="3" t="s">
        <v>2831</v>
      </c>
      <c r="C1736" s="3" t="s">
        <v>6941</v>
      </c>
      <c r="D1736" s="6">
        <v>3000</v>
      </c>
      <c r="E1736" s="8">
        <v>3320</v>
      </c>
      <c r="F1736" t="s">
        <v>8218</v>
      </c>
      <c r="G1736" t="s">
        <v>8223</v>
      </c>
      <c r="H1736" t="s">
        <v>8245</v>
      </c>
      <c r="I1736">
        <v>1437076070</v>
      </c>
      <c r="J1736">
        <v>1434484070</v>
      </c>
      <c r="K1736" t="b">
        <v>0</v>
      </c>
      <c r="L1736">
        <v>52</v>
      </c>
      <c r="M1736" t="b">
        <v>1</v>
      </c>
      <c r="N1736" t="s">
        <v>8269</v>
      </c>
      <c r="O1736">
        <f>ROUND(E1736/D1736*100,0)</f>
        <v>111</v>
      </c>
      <c r="P1736">
        <f>IFERROR(ROUND(E1736/L1736,2),0)</f>
        <v>63.85</v>
      </c>
      <c r="Q1736" t="s">
        <v>8315</v>
      </c>
      <c r="R1736" t="s">
        <v>8316</v>
      </c>
      <c r="S1736" s="12">
        <f>(((J1736/60)/60)/24)+DATE(1970,1,1)</f>
        <v>42171.824884259258</v>
      </c>
      <c r="T1736" s="12">
        <f>(((I1736/60)/60)/24)+DATE(1970,1,1)</f>
        <v>42201.824884259258</v>
      </c>
      <c r="U1736">
        <f>YEAR(S1736)</f>
        <v>2015</v>
      </c>
    </row>
    <row r="1737" spans="1:21" ht="48" x14ac:dyDescent="0.2">
      <c r="A1737">
        <v>2832</v>
      </c>
      <c r="B1737" s="3" t="s">
        <v>2832</v>
      </c>
      <c r="C1737" s="3" t="s">
        <v>6942</v>
      </c>
      <c r="D1737" s="6">
        <v>2500</v>
      </c>
      <c r="E1737" s="8">
        <v>2867.99</v>
      </c>
      <c r="F1737" t="s">
        <v>8218</v>
      </c>
      <c r="G1737" t="s">
        <v>8224</v>
      </c>
      <c r="H1737" t="s">
        <v>8246</v>
      </c>
      <c r="I1737">
        <v>1416780000</v>
      </c>
      <c r="J1737">
        <v>1414342894</v>
      </c>
      <c r="K1737" t="b">
        <v>0</v>
      </c>
      <c r="L1737">
        <v>95</v>
      </c>
      <c r="M1737" t="b">
        <v>1</v>
      </c>
      <c r="N1737" t="s">
        <v>8269</v>
      </c>
      <c r="O1737">
        <f>ROUND(E1737/D1737*100,0)</f>
        <v>115</v>
      </c>
      <c r="P1737">
        <f>IFERROR(ROUND(E1737/L1737,2),0)</f>
        <v>30.19</v>
      </c>
      <c r="Q1737" t="s">
        <v>8315</v>
      </c>
      <c r="R1737" t="s">
        <v>8316</v>
      </c>
      <c r="S1737" s="12">
        <f>(((J1737/60)/60)/24)+DATE(1970,1,1)</f>
        <v>41938.709421296298</v>
      </c>
      <c r="T1737" s="12">
        <f>(((I1737/60)/60)/24)+DATE(1970,1,1)</f>
        <v>41966.916666666672</v>
      </c>
      <c r="U1737">
        <f>YEAR(S1737)</f>
        <v>2014</v>
      </c>
    </row>
    <row r="1738" spans="1:21" ht="16" x14ac:dyDescent="0.2">
      <c r="A1738">
        <v>2833</v>
      </c>
      <c r="B1738" s="3" t="s">
        <v>2833</v>
      </c>
      <c r="C1738" s="3" t="s">
        <v>6943</v>
      </c>
      <c r="D1738" s="6">
        <v>2700</v>
      </c>
      <c r="E1738" s="8">
        <v>2923</v>
      </c>
      <c r="F1738" t="s">
        <v>8218</v>
      </c>
      <c r="G1738" t="s">
        <v>8223</v>
      </c>
      <c r="H1738" t="s">
        <v>8245</v>
      </c>
      <c r="I1738">
        <v>1444528800</v>
      </c>
      <c r="J1738">
        <v>1442804633</v>
      </c>
      <c r="K1738" t="b">
        <v>0</v>
      </c>
      <c r="L1738">
        <v>35</v>
      </c>
      <c r="M1738" t="b">
        <v>1</v>
      </c>
      <c r="N1738" t="s">
        <v>8269</v>
      </c>
      <c r="O1738">
        <f>ROUND(E1738/D1738*100,0)</f>
        <v>108</v>
      </c>
      <c r="P1738">
        <f>IFERROR(ROUND(E1738/L1738,2),0)</f>
        <v>83.51</v>
      </c>
      <c r="Q1738" t="s">
        <v>8315</v>
      </c>
      <c r="R1738" t="s">
        <v>8316</v>
      </c>
      <c r="S1738" s="12">
        <f>(((J1738/60)/60)/24)+DATE(1970,1,1)</f>
        <v>42268.127696759257</v>
      </c>
      <c r="T1738" s="12">
        <f>(((I1738/60)/60)/24)+DATE(1970,1,1)</f>
        <v>42288.083333333328</v>
      </c>
      <c r="U1738">
        <f>YEAR(S1738)</f>
        <v>2015</v>
      </c>
    </row>
    <row r="1739" spans="1:21" ht="48" x14ac:dyDescent="0.2">
      <c r="A1739">
        <v>2834</v>
      </c>
      <c r="B1739" s="3" t="s">
        <v>2834</v>
      </c>
      <c r="C1739" s="3" t="s">
        <v>6944</v>
      </c>
      <c r="D1739" s="6">
        <v>800</v>
      </c>
      <c r="E1739" s="8">
        <v>1360</v>
      </c>
      <c r="F1739" t="s">
        <v>8218</v>
      </c>
      <c r="G1739" t="s">
        <v>8224</v>
      </c>
      <c r="H1739" t="s">
        <v>8246</v>
      </c>
      <c r="I1739">
        <v>1422658930</v>
      </c>
      <c r="J1739">
        <v>1421362930</v>
      </c>
      <c r="K1739" t="b">
        <v>0</v>
      </c>
      <c r="L1739">
        <v>21</v>
      </c>
      <c r="M1739" t="b">
        <v>1</v>
      </c>
      <c r="N1739" t="s">
        <v>8269</v>
      </c>
      <c r="O1739">
        <f>ROUND(E1739/D1739*100,0)</f>
        <v>170</v>
      </c>
      <c r="P1739">
        <f>IFERROR(ROUND(E1739/L1739,2),0)</f>
        <v>64.760000000000005</v>
      </c>
      <c r="Q1739" t="s">
        <v>8315</v>
      </c>
      <c r="R1739" t="s">
        <v>8316</v>
      </c>
      <c r="S1739" s="12">
        <f>(((J1739/60)/60)/24)+DATE(1970,1,1)</f>
        <v>42019.959837962961</v>
      </c>
      <c r="T1739" s="12">
        <f>(((I1739/60)/60)/24)+DATE(1970,1,1)</f>
        <v>42034.959837962961</v>
      </c>
      <c r="U1739">
        <f>YEAR(S1739)</f>
        <v>2015</v>
      </c>
    </row>
    <row r="1740" spans="1:21" ht="48" x14ac:dyDescent="0.2">
      <c r="A1740">
        <v>2835</v>
      </c>
      <c r="B1740" s="3" t="s">
        <v>2835</v>
      </c>
      <c r="C1740" s="3" t="s">
        <v>6945</v>
      </c>
      <c r="D1740" s="6">
        <v>1000</v>
      </c>
      <c r="E1740" s="8">
        <v>1870.99</v>
      </c>
      <c r="F1740" t="s">
        <v>8218</v>
      </c>
      <c r="G1740" t="s">
        <v>8224</v>
      </c>
      <c r="H1740" t="s">
        <v>8246</v>
      </c>
      <c r="I1740">
        <v>1449273600</v>
      </c>
      <c r="J1740">
        <v>1446742417</v>
      </c>
      <c r="K1740" t="b">
        <v>0</v>
      </c>
      <c r="L1740">
        <v>93</v>
      </c>
      <c r="M1740" t="b">
        <v>1</v>
      </c>
      <c r="N1740" t="s">
        <v>8269</v>
      </c>
      <c r="O1740">
        <f>ROUND(E1740/D1740*100,0)</f>
        <v>187</v>
      </c>
      <c r="P1740">
        <f>IFERROR(ROUND(E1740/L1740,2),0)</f>
        <v>20.12</v>
      </c>
      <c r="Q1740" t="s">
        <v>8315</v>
      </c>
      <c r="R1740" t="s">
        <v>8316</v>
      </c>
      <c r="S1740" s="12">
        <f>(((J1740/60)/60)/24)+DATE(1970,1,1)</f>
        <v>42313.703900462962</v>
      </c>
      <c r="T1740" s="12">
        <f>(((I1740/60)/60)/24)+DATE(1970,1,1)</f>
        <v>42343</v>
      </c>
      <c r="U1740">
        <f>YEAR(S1740)</f>
        <v>2015</v>
      </c>
    </row>
    <row r="1741" spans="1:21" ht="48" x14ac:dyDescent="0.2">
      <c r="A1741">
        <v>2836</v>
      </c>
      <c r="B1741" s="3" t="s">
        <v>2836</v>
      </c>
      <c r="C1741" s="3" t="s">
        <v>6946</v>
      </c>
      <c r="D1741" s="6">
        <v>450</v>
      </c>
      <c r="E1741" s="8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>
        <f>ROUND(E1741/D1741*100,0)</f>
        <v>108</v>
      </c>
      <c r="P1741">
        <f>IFERROR(ROUND(E1741/L1741,2),0)</f>
        <v>44.09</v>
      </c>
      <c r="Q1741" t="s">
        <v>8315</v>
      </c>
      <c r="R1741" t="s">
        <v>8316</v>
      </c>
      <c r="S1741" s="12">
        <f>(((J1741/60)/60)/24)+DATE(1970,1,1)</f>
        <v>42746.261782407411</v>
      </c>
      <c r="T1741" s="12">
        <f>(((I1741/60)/60)/24)+DATE(1970,1,1)</f>
        <v>42784.207638888889</v>
      </c>
      <c r="U1741">
        <f>YEAR(S1741)</f>
        <v>2017</v>
      </c>
    </row>
    <row r="1742" spans="1:21" ht="64" x14ac:dyDescent="0.2">
      <c r="A1742">
        <v>2837</v>
      </c>
      <c r="B1742" s="3" t="s">
        <v>2837</v>
      </c>
      <c r="C1742" s="3" t="s">
        <v>6947</v>
      </c>
      <c r="D1742" s="6">
        <v>850</v>
      </c>
      <c r="E1742" s="8">
        <v>850</v>
      </c>
      <c r="F1742" t="s">
        <v>8218</v>
      </c>
      <c r="G1742" t="s">
        <v>8228</v>
      </c>
      <c r="H1742" t="s">
        <v>8250</v>
      </c>
      <c r="I1742">
        <v>1449701284</v>
      </c>
      <c r="J1742">
        <v>1446241684</v>
      </c>
      <c r="K1742" t="b">
        <v>0</v>
      </c>
      <c r="L1742">
        <v>21</v>
      </c>
      <c r="M1742" t="b">
        <v>1</v>
      </c>
      <c r="N1742" t="s">
        <v>8269</v>
      </c>
      <c r="O1742">
        <f>ROUND(E1742/D1742*100,0)</f>
        <v>100</v>
      </c>
      <c r="P1742">
        <f>IFERROR(ROUND(E1742/L1742,2),0)</f>
        <v>40.479999999999997</v>
      </c>
      <c r="Q1742" t="s">
        <v>8315</v>
      </c>
      <c r="R1742" t="s">
        <v>8316</v>
      </c>
      <c r="S1742" s="12">
        <f>(((J1742/60)/60)/24)+DATE(1970,1,1)</f>
        <v>42307.908379629633</v>
      </c>
      <c r="T1742" s="12">
        <f>(((I1742/60)/60)/24)+DATE(1970,1,1)</f>
        <v>42347.950046296297</v>
      </c>
      <c r="U1742">
        <f>YEAR(S1742)</f>
        <v>2015</v>
      </c>
    </row>
    <row r="1743" spans="1:21" ht="48" x14ac:dyDescent="0.2">
      <c r="A1743">
        <v>2838</v>
      </c>
      <c r="B1743" s="3" t="s">
        <v>2838</v>
      </c>
      <c r="C1743" s="3" t="s">
        <v>6948</v>
      </c>
      <c r="D1743" s="6">
        <v>2000</v>
      </c>
      <c r="E1743" s="8">
        <v>2405</v>
      </c>
      <c r="F1743" t="s">
        <v>8218</v>
      </c>
      <c r="G1743" t="s">
        <v>8223</v>
      </c>
      <c r="H1743" t="s">
        <v>8245</v>
      </c>
      <c r="I1743">
        <v>1407967200</v>
      </c>
      <c r="J1743">
        <v>1406039696</v>
      </c>
      <c r="K1743" t="b">
        <v>0</v>
      </c>
      <c r="L1743">
        <v>54</v>
      </c>
      <c r="M1743" t="b">
        <v>1</v>
      </c>
      <c r="N1743" t="s">
        <v>8269</v>
      </c>
      <c r="O1743">
        <f>ROUND(E1743/D1743*100,0)</f>
        <v>120</v>
      </c>
      <c r="P1743">
        <f>IFERROR(ROUND(E1743/L1743,2),0)</f>
        <v>44.54</v>
      </c>
      <c r="Q1743" t="s">
        <v>8315</v>
      </c>
      <c r="R1743" t="s">
        <v>8316</v>
      </c>
      <c r="S1743" s="12">
        <f>(((J1743/60)/60)/24)+DATE(1970,1,1)</f>
        <v>41842.607592592591</v>
      </c>
      <c r="T1743" s="12">
        <f>(((I1743/60)/60)/24)+DATE(1970,1,1)</f>
        <v>41864.916666666664</v>
      </c>
      <c r="U1743">
        <f>YEAR(S1743)</f>
        <v>2014</v>
      </c>
    </row>
    <row r="1744" spans="1:21" ht="48" x14ac:dyDescent="0.2">
      <c r="A1744">
        <v>2839</v>
      </c>
      <c r="B1744" s="3" t="s">
        <v>2839</v>
      </c>
      <c r="C1744" s="3" t="s">
        <v>6949</v>
      </c>
      <c r="D1744" s="6">
        <v>3500</v>
      </c>
      <c r="E1744" s="8">
        <v>3900</v>
      </c>
      <c r="F1744" t="s">
        <v>8218</v>
      </c>
      <c r="G1744" t="s">
        <v>8223</v>
      </c>
      <c r="H1744" t="s">
        <v>8245</v>
      </c>
      <c r="I1744">
        <v>1408942740</v>
      </c>
      <c r="J1744">
        <v>1406958354</v>
      </c>
      <c r="K1744" t="b">
        <v>0</v>
      </c>
      <c r="L1744">
        <v>31</v>
      </c>
      <c r="M1744" t="b">
        <v>1</v>
      </c>
      <c r="N1744" t="s">
        <v>8269</v>
      </c>
      <c r="O1744">
        <f>ROUND(E1744/D1744*100,0)</f>
        <v>111</v>
      </c>
      <c r="P1744">
        <f>IFERROR(ROUND(E1744/L1744,2),0)</f>
        <v>125.81</v>
      </c>
      <c r="Q1744" t="s">
        <v>8315</v>
      </c>
      <c r="R1744" t="s">
        <v>8316</v>
      </c>
      <c r="S1744" s="12">
        <f>(((J1744/60)/60)/24)+DATE(1970,1,1)</f>
        <v>41853.240208333329</v>
      </c>
      <c r="T1744" s="12">
        <f>(((I1744/60)/60)/24)+DATE(1970,1,1)</f>
        <v>41876.207638888889</v>
      </c>
      <c r="U1744">
        <f>YEAR(S1744)</f>
        <v>2014</v>
      </c>
    </row>
    <row r="1745" spans="1:21" ht="48" x14ac:dyDescent="0.2">
      <c r="A1745">
        <v>2840</v>
      </c>
      <c r="B1745" s="3" t="s">
        <v>2840</v>
      </c>
      <c r="C1745" s="3" t="s">
        <v>6950</v>
      </c>
      <c r="D1745" s="6">
        <v>2500</v>
      </c>
      <c r="E1745" s="8">
        <v>2600</v>
      </c>
      <c r="F1745" t="s">
        <v>8218</v>
      </c>
      <c r="G1745" t="s">
        <v>8224</v>
      </c>
      <c r="H1745" t="s">
        <v>8246</v>
      </c>
      <c r="I1745">
        <v>1426698000</v>
      </c>
      <c r="J1745">
        <v>1424825479</v>
      </c>
      <c r="K1745" t="b">
        <v>0</v>
      </c>
      <c r="L1745">
        <v>132</v>
      </c>
      <c r="M1745" t="b">
        <v>1</v>
      </c>
      <c r="N1745" t="s">
        <v>8269</v>
      </c>
      <c r="O1745">
        <f>ROUND(E1745/D1745*100,0)</f>
        <v>104</v>
      </c>
      <c r="P1745">
        <f>IFERROR(ROUND(E1745/L1745,2),0)</f>
        <v>19.7</v>
      </c>
      <c r="Q1745" t="s">
        <v>8315</v>
      </c>
      <c r="R1745" t="s">
        <v>8316</v>
      </c>
      <c r="S1745" s="12">
        <f>(((J1745/60)/60)/24)+DATE(1970,1,1)</f>
        <v>42060.035636574074</v>
      </c>
      <c r="T1745" s="12">
        <f>(((I1745/60)/60)/24)+DATE(1970,1,1)</f>
        <v>42081.708333333328</v>
      </c>
      <c r="U1745">
        <f>YEAR(S1745)</f>
        <v>2015</v>
      </c>
    </row>
    <row r="1746" spans="1:21" ht="48" x14ac:dyDescent="0.2">
      <c r="A1746">
        <v>2841</v>
      </c>
      <c r="B1746" s="3" t="s">
        <v>2841</v>
      </c>
      <c r="C1746" s="3" t="s">
        <v>6951</v>
      </c>
      <c r="D1746" s="6">
        <v>1000</v>
      </c>
      <c r="E1746" s="8">
        <v>10</v>
      </c>
      <c r="F1746" t="s">
        <v>8220</v>
      </c>
      <c r="G1746" t="s">
        <v>8224</v>
      </c>
      <c r="H1746" t="s">
        <v>8246</v>
      </c>
      <c r="I1746">
        <v>1450032297</v>
      </c>
      <c r="J1746">
        <v>1444844697</v>
      </c>
      <c r="K1746" t="b">
        <v>0</v>
      </c>
      <c r="L1746">
        <v>1</v>
      </c>
      <c r="M1746" t="b">
        <v>0</v>
      </c>
      <c r="N1746" t="s">
        <v>8269</v>
      </c>
      <c r="O1746">
        <f>ROUND(E1746/D1746*100,0)</f>
        <v>1</v>
      </c>
      <c r="P1746">
        <f>IFERROR(ROUND(E1746/L1746,2),0)</f>
        <v>10</v>
      </c>
      <c r="Q1746" t="s">
        <v>8315</v>
      </c>
      <c r="R1746" t="s">
        <v>8316</v>
      </c>
      <c r="S1746" s="12">
        <f>(((J1746/60)/60)/24)+DATE(1970,1,1)</f>
        <v>42291.739548611105</v>
      </c>
      <c r="T1746" s="12">
        <f>(((I1746/60)/60)/24)+DATE(1970,1,1)</f>
        <v>42351.781215277777</v>
      </c>
      <c r="U1746">
        <f>YEAR(S1746)</f>
        <v>2015</v>
      </c>
    </row>
    <row r="1747" spans="1:21" ht="48" x14ac:dyDescent="0.2">
      <c r="A1747">
        <v>2842</v>
      </c>
      <c r="B1747" s="3" t="s">
        <v>2842</v>
      </c>
      <c r="C1747" s="3" t="s">
        <v>6952</v>
      </c>
      <c r="D1747" s="6">
        <v>1500</v>
      </c>
      <c r="E1747" s="8">
        <v>0</v>
      </c>
      <c r="F1747" t="s">
        <v>8220</v>
      </c>
      <c r="G1747" t="s">
        <v>8224</v>
      </c>
      <c r="H1747" t="s">
        <v>8246</v>
      </c>
      <c r="I1747">
        <v>1403348400</v>
      </c>
      <c r="J1747">
        <v>1401058295</v>
      </c>
      <c r="K1747" t="b">
        <v>0</v>
      </c>
      <c r="L1747">
        <v>0</v>
      </c>
      <c r="M1747" t="b">
        <v>0</v>
      </c>
      <c r="N1747" t="s">
        <v>8269</v>
      </c>
      <c r="O1747">
        <f>ROUND(E1747/D1747*100,0)</f>
        <v>0</v>
      </c>
      <c r="P1747">
        <f>IFERROR(ROUND(E1747/L1747,2),0)</f>
        <v>0</v>
      </c>
      <c r="Q1747" t="s">
        <v>8315</v>
      </c>
      <c r="R1747" t="s">
        <v>8316</v>
      </c>
      <c r="S1747" s="12">
        <f>(((J1747/60)/60)/24)+DATE(1970,1,1)</f>
        <v>41784.952488425923</v>
      </c>
      <c r="T1747" s="12">
        <f>(((I1747/60)/60)/24)+DATE(1970,1,1)</f>
        <v>41811.458333333336</v>
      </c>
      <c r="U1747">
        <f>YEAR(S1747)</f>
        <v>2014</v>
      </c>
    </row>
    <row r="1748" spans="1:21" ht="48" x14ac:dyDescent="0.2">
      <c r="A1748">
        <v>2843</v>
      </c>
      <c r="B1748" s="3" t="s">
        <v>2843</v>
      </c>
      <c r="C1748" s="3" t="s">
        <v>6953</v>
      </c>
      <c r="D1748" s="6">
        <v>1200</v>
      </c>
      <c r="E1748" s="8">
        <v>0</v>
      </c>
      <c r="F1748" t="s">
        <v>8220</v>
      </c>
      <c r="G1748" t="s">
        <v>8223</v>
      </c>
      <c r="H1748" t="s">
        <v>8245</v>
      </c>
      <c r="I1748">
        <v>1465790400</v>
      </c>
      <c r="J1748">
        <v>1462210950</v>
      </c>
      <c r="K1748" t="b">
        <v>0</v>
      </c>
      <c r="L1748">
        <v>0</v>
      </c>
      <c r="M1748" t="b">
        <v>0</v>
      </c>
      <c r="N1748" t="s">
        <v>8269</v>
      </c>
      <c r="O1748">
        <f>ROUND(E1748/D1748*100,0)</f>
        <v>0</v>
      </c>
      <c r="P1748">
        <f>IFERROR(ROUND(E1748/L1748,2),0)</f>
        <v>0</v>
      </c>
      <c r="Q1748" t="s">
        <v>8315</v>
      </c>
      <c r="R1748" t="s">
        <v>8316</v>
      </c>
      <c r="S1748" s="12">
        <f>(((J1748/60)/60)/24)+DATE(1970,1,1)</f>
        <v>42492.737847222219</v>
      </c>
      <c r="T1748" s="12">
        <f>(((I1748/60)/60)/24)+DATE(1970,1,1)</f>
        <v>42534.166666666672</v>
      </c>
      <c r="U1748">
        <f>YEAR(S1748)</f>
        <v>2016</v>
      </c>
    </row>
    <row r="1749" spans="1:21" ht="48" x14ac:dyDescent="0.2">
      <c r="A1749">
        <v>2844</v>
      </c>
      <c r="B1749" s="3" t="s">
        <v>2844</v>
      </c>
      <c r="C1749" s="3" t="s">
        <v>6954</v>
      </c>
      <c r="D1749" s="6">
        <v>550</v>
      </c>
      <c r="E1749" s="8">
        <v>30</v>
      </c>
      <c r="F1749" t="s">
        <v>8220</v>
      </c>
      <c r="G1749" t="s">
        <v>8238</v>
      </c>
      <c r="H1749" t="s">
        <v>8248</v>
      </c>
      <c r="I1749">
        <v>1483535180</v>
      </c>
      <c r="J1749">
        <v>1480943180</v>
      </c>
      <c r="K1749" t="b">
        <v>0</v>
      </c>
      <c r="L1749">
        <v>1</v>
      </c>
      <c r="M1749" t="b">
        <v>0</v>
      </c>
      <c r="N1749" t="s">
        <v>8269</v>
      </c>
      <c r="O1749">
        <f>ROUND(E1749/D1749*100,0)</f>
        <v>5</v>
      </c>
      <c r="P1749">
        <f>IFERROR(ROUND(E1749/L1749,2),0)</f>
        <v>30</v>
      </c>
      <c r="Q1749" t="s">
        <v>8315</v>
      </c>
      <c r="R1749" t="s">
        <v>8316</v>
      </c>
      <c r="S1749" s="12">
        <f>(((J1749/60)/60)/24)+DATE(1970,1,1)</f>
        <v>42709.546064814815</v>
      </c>
      <c r="T1749" s="12">
        <f>(((I1749/60)/60)/24)+DATE(1970,1,1)</f>
        <v>42739.546064814815</v>
      </c>
      <c r="U1749">
        <f>YEAR(S1749)</f>
        <v>2016</v>
      </c>
    </row>
    <row r="1750" spans="1:21" ht="48" x14ac:dyDescent="0.2">
      <c r="A1750">
        <v>2845</v>
      </c>
      <c r="B1750" s="3" t="s">
        <v>2845</v>
      </c>
      <c r="C1750" s="3" t="s">
        <v>6955</v>
      </c>
      <c r="D1750" s="6">
        <v>7500</v>
      </c>
      <c r="E1750" s="8">
        <v>2366</v>
      </c>
      <c r="F1750" t="s">
        <v>8220</v>
      </c>
      <c r="G1750" t="s">
        <v>8223</v>
      </c>
      <c r="H1750" t="s">
        <v>8245</v>
      </c>
      <c r="I1750">
        <v>1433723033</v>
      </c>
      <c r="J1750">
        <v>1428539033</v>
      </c>
      <c r="K1750" t="b">
        <v>0</v>
      </c>
      <c r="L1750">
        <v>39</v>
      </c>
      <c r="M1750" t="b">
        <v>0</v>
      </c>
      <c r="N1750" t="s">
        <v>8269</v>
      </c>
      <c r="O1750">
        <f>ROUND(E1750/D1750*100,0)</f>
        <v>32</v>
      </c>
      <c r="P1750">
        <f>IFERROR(ROUND(E1750/L1750,2),0)</f>
        <v>60.67</v>
      </c>
      <c r="Q1750" t="s">
        <v>8315</v>
      </c>
      <c r="R1750" t="s">
        <v>8316</v>
      </c>
      <c r="S1750" s="12">
        <f>(((J1750/60)/60)/24)+DATE(1970,1,1)</f>
        <v>42103.016585648147</v>
      </c>
      <c r="T1750" s="12">
        <f>(((I1750/60)/60)/24)+DATE(1970,1,1)</f>
        <v>42163.016585648147</v>
      </c>
      <c r="U1750">
        <f>YEAR(S1750)</f>
        <v>2015</v>
      </c>
    </row>
    <row r="1751" spans="1:21" ht="48" x14ac:dyDescent="0.2">
      <c r="A1751">
        <v>2846</v>
      </c>
      <c r="B1751" s="3" t="s">
        <v>2846</v>
      </c>
      <c r="C1751" s="3" t="s">
        <v>6956</v>
      </c>
      <c r="D1751" s="6">
        <v>8000</v>
      </c>
      <c r="E1751" s="8">
        <v>0</v>
      </c>
      <c r="F1751" t="s">
        <v>8220</v>
      </c>
      <c r="G1751" t="s">
        <v>8223</v>
      </c>
      <c r="H1751" t="s">
        <v>8245</v>
      </c>
      <c r="I1751">
        <v>1432917394</v>
      </c>
      <c r="J1751">
        <v>1429029394</v>
      </c>
      <c r="K1751" t="b">
        <v>0</v>
      </c>
      <c r="L1751">
        <v>0</v>
      </c>
      <c r="M1751" t="b">
        <v>0</v>
      </c>
      <c r="N1751" t="s">
        <v>8269</v>
      </c>
      <c r="O1751">
        <f>ROUND(E1751/D1751*100,0)</f>
        <v>0</v>
      </c>
      <c r="P1751">
        <f>IFERROR(ROUND(E1751/L1751,2),0)</f>
        <v>0</v>
      </c>
      <c r="Q1751" t="s">
        <v>8315</v>
      </c>
      <c r="R1751" t="s">
        <v>8316</v>
      </c>
      <c r="S1751" s="12">
        <f>(((J1751/60)/60)/24)+DATE(1970,1,1)</f>
        <v>42108.692060185189</v>
      </c>
      <c r="T1751" s="12">
        <f>(((I1751/60)/60)/24)+DATE(1970,1,1)</f>
        <v>42153.692060185189</v>
      </c>
      <c r="U1751">
        <f>YEAR(S1751)</f>
        <v>2015</v>
      </c>
    </row>
    <row r="1752" spans="1:21" ht="48" x14ac:dyDescent="0.2">
      <c r="A1752">
        <v>2847</v>
      </c>
      <c r="B1752" s="3" t="s">
        <v>2847</v>
      </c>
      <c r="C1752" s="3" t="s">
        <v>6957</v>
      </c>
      <c r="D1752" s="6">
        <v>2000</v>
      </c>
      <c r="E1752" s="8">
        <v>0</v>
      </c>
      <c r="F1752" t="s">
        <v>8220</v>
      </c>
      <c r="G1752" t="s">
        <v>8223</v>
      </c>
      <c r="H1752" t="s">
        <v>8245</v>
      </c>
      <c r="I1752">
        <v>1464031265</v>
      </c>
      <c r="J1752">
        <v>1458847265</v>
      </c>
      <c r="K1752" t="b">
        <v>0</v>
      </c>
      <c r="L1752">
        <v>0</v>
      </c>
      <c r="M1752" t="b">
        <v>0</v>
      </c>
      <c r="N1752" t="s">
        <v>8269</v>
      </c>
      <c r="O1752">
        <f>ROUND(E1752/D1752*100,0)</f>
        <v>0</v>
      </c>
      <c r="P1752">
        <f>IFERROR(ROUND(E1752/L1752,2),0)</f>
        <v>0</v>
      </c>
      <c r="Q1752" t="s">
        <v>8315</v>
      </c>
      <c r="R1752" t="s">
        <v>8316</v>
      </c>
      <c r="S1752" s="12">
        <f>(((J1752/60)/60)/24)+DATE(1970,1,1)</f>
        <v>42453.806307870371</v>
      </c>
      <c r="T1752" s="12">
        <f>(((I1752/60)/60)/24)+DATE(1970,1,1)</f>
        <v>42513.806307870371</v>
      </c>
      <c r="U1752">
        <f>YEAR(S1752)</f>
        <v>2016</v>
      </c>
    </row>
    <row r="1753" spans="1:21" ht="48" x14ac:dyDescent="0.2">
      <c r="A1753">
        <v>2848</v>
      </c>
      <c r="B1753" s="3" t="s">
        <v>2848</v>
      </c>
      <c r="C1753" s="3" t="s">
        <v>6958</v>
      </c>
      <c r="D1753" s="6">
        <v>35000</v>
      </c>
      <c r="E1753" s="8">
        <v>70</v>
      </c>
      <c r="F1753" t="s">
        <v>8220</v>
      </c>
      <c r="G1753" t="s">
        <v>8223</v>
      </c>
      <c r="H1753" t="s">
        <v>8245</v>
      </c>
      <c r="I1753">
        <v>1432913659</v>
      </c>
      <c r="J1753">
        <v>1430321659</v>
      </c>
      <c r="K1753" t="b">
        <v>0</v>
      </c>
      <c r="L1753">
        <v>3</v>
      </c>
      <c r="M1753" t="b">
        <v>0</v>
      </c>
      <c r="N1753" t="s">
        <v>8269</v>
      </c>
      <c r="O1753">
        <f>ROUND(E1753/D1753*100,0)</f>
        <v>0</v>
      </c>
      <c r="P1753">
        <f>IFERROR(ROUND(E1753/L1753,2),0)</f>
        <v>23.33</v>
      </c>
      <c r="Q1753" t="s">
        <v>8315</v>
      </c>
      <c r="R1753" t="s">
        <v>8316</v>
      </c>
      <c r="S1753" s="12">
        <f>(((J1753/60)/60)/24)+DATE(1970,1,1)</f>
        <v>42123.648831018523</v>
      </c>
      <c r="T1753" s="12">
        <f>(((I1753/60)/60)/24)+DATE(1970,1,1)</f>
        <v>42153.648831018523</v>
      </c>
      <c r="U1753">
        <f>YEAR(S1753)</f>
        <v>2015</v>
      </c>
    </row>
    <row r="1754" spans="1:21" ht="48" x14ac:dyDescent="0.2">
      <c r="A1754">
        <v>2849</v>
      </c>
      <c r="B1754" s="3" t="s">
        <v>2849</v>
      </c>
      <c r="C1754" s="3" t="s">
        <v>6959</v>
      </c>
      <c r="D1754" s="6">
        <v>500</v>
      </c>
      <c r="E1754" s="8">
        <v>5</v>
      </c>
      <c r="F1754" t="s">
        <v>8220</v>
      </c>
      <c r="G1754" t="s">
        <v>8224</v>
      </c>
      <c r="H1754" t="s">
        <v>8246</v>
      </c>
      <c r="I1754">
        <v>1461406600</v>
      </c>
      <c r="J1754">
        <v>1458814600</v>
      </c>
      <c r="K1754" t="b">
        <v>0</v>
      </c>
      <c r="L1754">
        <v>1</v>
      </c>
      <c r="M1754" t="b">
        <v>0</v>
      </c>
      <c r="N1754" t="s">
        <v>8269</v>
      </c>
      <c r="O1754">
        <f>ROUND(E1754/D1754*100,0)</f>
        <v>1</v>
      </c>
      <c r="P1754">
        <f>IFERROR(ROUND(E1754/L1754,2),0)</f>
        <v>5</v>
      </c>
      <c r="Q1754" t="s">
        <v>8315</v>
      </c>
      <c r="R1754" t="s">
        <v>8316</v>
      </c>
      <c r="S1754" s="12">
        <f>(((J1754/60)/60)/24)+DATE(1970,1,1)</f>
        <v>42453.428240740745</v>
      </c>
      <c r="T1754" s="12">
        <f>(((I1754/60)/60)/24)+DATE(1970,1,1)</f>
        <v>42483.428240740745</v>
      </c>
      <c r="U1754">
        <f>YEAR(S1754)</f>
        <v>2016</v>
      </c>
    </row>
    <row r="1755" spans="1:21" ht="48" x14ac:dyDescent="0.2">
      <c r="A1755">
        <v>2850</v>
      </c>
      <c r="B1755" s="3" t="s">
        <v>2850</v>
      </c>
      <c r="C1755" s="3" t="s">
        <v>6960</v>
      </c>
      <c r="D1755" s="6">
        <v>8000</v>
      </c>
      <c r="E1755" s="8">
        <v>311</v>
      </c>
      <c r="F1755" t="s">
        <v>8220</v>
      </c>
      <c r="G1755" t="s">
        <v>8223</v>
      </c>
      <c r="H1755" t="s">
        <v>8245</v>
      </c>
      <c r="I1755">
        <v>1409962211</v>
      </c>
      <c r="J1755">
        <v>1407370211</v>
      </c>
      <c r="K1755" t="b">
        <v>0</v>
      </c>
      <c r="L1755">
        <v>13</v>
      </c>
      <c r="M1755" t="b">
        <v>0</v>
      </c>
      <c r="N1755" t="s">
        <v>8269</v>
      </c>
      <c r="O1755">
        <f>ROUND(E1755/D1755*100,0)</f>
        <v>4</v>
      </c>
      <c r="P1755">
        <f>IFERROR(ROUND(E1755/L1755,2),0)</f>
        <v>23.92</v>
      </c>
      <c r="Q1755" t="s">
        <v>8315</v>
      </c>
      <c r="R1755" t="s">
        <v>8316</v>
      </c>
      <c r="S1755" s="12">
        <f>(((J1755/60)/60)/24)+DATE(1970,1,1)</f>
        <v>41858.007071759261</v>
      </c>
      <c r="T1755" s="12">
        <f>(((I1755/60)/60)/24)+DATE(1970,1,1)</f>
        <v>41888.007071759261</v>
      </c>
      <c r="U1755">
        <f>YEAR(S1755)</f>
        <v>2014</v>
      </c>
    </row>
    <row r="1756" spans="1:21" ht="48" x14ac:dyDescent="0.2">
      <c r="A1756">
        <v>2851</v>
      </c>
      <c r="B1756" s="3" t="s">
        <v>2851</v>
      </c>
      <c r="C1756" s="3" t="s">
        <v>6961</v>
      </c>
      <c r="D1756" s="6">
        <v>4500</v>
      </c>
      <c r="E1756" s="8">
        <v>0</v>
      </c>
      <c r="F1756" t="s">
        <v>8220</v>
      </c>
      <c r="G1756" t="s">
        <v>8240</v>
      </c>
      <c r="H1756" t="s">
        <v>8248</v>
      </c>
      <c r="I1756">
        <v>1454109420</v>
      </c>
      <c r="J1756">
        <v>1453334629</v>
      </c>
      <c r="K1756" t="b">
        <v>0</v>
      </c>
      <c r="L1756">
        <v>0</v>
      </c>
      <c r="M1756" t="b">
        <v>0</v>
      </c>
      <c r="N1756" t="s">
        <v>8269</v>
      </c>
      <c r="O1756">
        <f>ROUND(E1756/D1756*100,0)</f>
        <v>0</v>
      </c>
      <c r="P1756">
        <f>IFERROR(ROUND(E1756/L1756,2),0)</f>
        <v>0</v>
      </c>
      <c r="Q1756" t="s">
        <v>8315</v>
      </c>
      <c r="R1756" t="s">
        <v>8316</v>
      </c>
      <c r="S1756" s="12">
        <f>(((J1756/60)/60)/24)+DATE(1970,1,1)</f>
        <v>42390.002650462964</v>
      </c>
      <c r="T1756" s="12">
        <f>(((I1756/60)/60)/24)+DATE(1970,1,1)</f>
        <v>42398.970138888893</v>
      </c>
      <c r="U1756">
        <f>YEAR(S1756)</f>
        <v>2016</v>
      </c>
    </row>
    <row r="1757" spans="1:21" ht="48" x14ac:dyDescent="0.2">
      <c r="A1757">
        <v>2852</v>
      </c>
      <c r="B1757" s="3" t="s">
        <v>2852</v>
      </c>
      <c r="C1757" s="3" t="s">
        <v>6962</v>
      </c>
      <c r="D1757" s="6">
        <v>5000</v>
      </c>
      <c r="E1757" s="8">
        <v>95</v>
      </c>
      <c r="F1757" t="s">
        <v>8220</v>
      </c>
      <c r="G1757" t="s">
        <v>8223</v>
      </c>
      <c r="H1757" t="s">
        <v>8245</v>
      </c>
      <c r="I1757">
        <v>1403312703</v>
      </c>
      <c r="J1757">
        <v>1400720703</v>
      </c>
      <c r="K1757" t="b">
        <v>0</v>
      </c>
      <c r="L1757">
        <v>6</v>
      </c>
      <c r="M1757" t="b">
        <v>0</v>
      </c>
      <c r="N1757" t="s">
        <v>8269</v>
      </c>
      <c r="O1757">
        <f>ROUND(E1757/D1757*100,0)</f>
        <v>2</v>
      </c>
      <c r="P1757">
        <f>IFERROR(ROUND(E1757/L1757,2),0)</f>
        <v>15.83</v>
      </c>
      <c r="Q1757" t="s">
        <v>8315</v>
      </c>
      <c r="R1757" t="s">
        <v>8316</v>
      </c>
      <c r="S1757" s="12">
        <f>(((J1757/60)/60)/24)+DATE(1970,1,1)</f>
        <v>41781.045173611114</v>
      </c>
      <c r="T1757" s="12">
        <f>(((I1757/60)/60)/24)+DATE(1970,1,1)</f>
        <v>41811.045173611114</v>
      </c>
      <c r="U1757">
        <f>YEAR(S1757)</f>
        <v>2014</v>
      </c>
    </row>
    <row r="1758" spans="1:21" ht="48" x14ac:dyDescent="0.2">
      <c r="A1758">
        <v>2853</v>
      </c>
      <c r="B1758" s="3" t="s">
        <v>2853</v>
      </c>
      <c r="C1758" s="3" t="s">
        <v>6963</v>
      </c>
      <c r="D1758" s="6">
        <v>9500</v>
      </c>
      <c r="E1758" s="8">
        <v>0</v>
      </c>
      <c r="F1758" t="s">
        <v>8220</v>
      </c>
      <c r="G1758" t="s">
        <v>8228</v>
      </c>
      <c r="H1758" t="s">
        <v>8250</v>
      </c>
      <c r="I1758">
        <v>1410669297</v>
      </c>
      <c r="J1758">
        <v>1405485297</v>
      </c>
      <c r="K1758" t="b">
        <v>0</v>
      </c>
      <c r="L1758">
        <v>0</v>
      </c>
      <c r="M1758" t="b">
        <v>0</v>
      </c>
      <c r="N1758" t="s">
        <v>8269</v>
      </c>
      <c r="O1758">
        <f>ROUND(E1758/D1758*100,0)</f>
        <v>0</v>
      </c>
      <c r="P1758">
        <f>IFERROR(ROUND(E1758/L1758,2),0)</f>
        <v>0</v>
      </c>
      <c r="Q1758" t="s">
        <v>8315</v>
      </c>
      <c r="R1758" t="s">
        <v>8316</v>
      </c>
      <c r="S1758" s="12">
        <f>(((J1758/60)/60)/24)+DATE(1970,1,1)</f>
        <v>41836.190937499996</v>
      </c>
      <c r="T1758" s="12">
        <f>(((I1758/60)/60)/24)+DATE(1970,1,1)</f>
        <v>41896.190937499996</v>
      </c>
      <c r="U1758">
        <f>YEAR(S1758)</f>
        <v>2014</v>
      </c>
    </row>
    <row r="1759" spans="1:21" ht="48" x14ac:dyDescent="0.2">
      <c r="A1759">
        <v>2854</v>
      </c>
      <c r="B1759" s="3" t="s">
        <v>2854</v>
      </c>
      <c r="C1759" s="3" t="s">
        <v>6964</v>
      </c>
      <c r="D1759" s="6">
        <v>1000</v>
      </c>
      <c r="E1759" s="8">
        <v>417</v>
      </c>
      <c r="F1759" t="s">
        <v>8220</v>
      </c>
      <c r="G1759" t="s">
        <v>8224</v>
      </c>
      <c r="H1759" t="s">
        <v>8246</v>
      </c>
      <c r="I1759">
        <v>1431018719</v>
      </c>
      <c r="J1759">
        <v>1429290719</v>
      </c>
      <c r="K1759" t="b">
        <v>0</v>
      </c>
      <c r="L1759">
        <v>14</v>
      </c>
      <c r="M1759" t="b">
        <v>0</v>
      </c>
      <c r="N1759" t="s">
        <v>8269</v>
      </c>
      <c r="O1759">
        <f>ROUND(E1759/D1759*100,0)</f>
        <v>42</v>
      </c>
      <c r="P1759">
        <f>IFERROR(ROUND(E1759/L1759,2),0)</f>
        <v>29.79</v>
      </c>
      <c r="Q1759" t="s">
        <v>8315</v>
      </c>
      <c r="R1759" t="s">
        <v>8316</v>
      </c>
      <c r="S1759" s="12">
        <f>(((J1759/60)/60)/24)+DATE(1970,1,1)</f>
        <v>42111.71665509259</v>
      </c>
      <c r="T1759" s="12">
        <f>(((I1759/60)/60)/24)+DATE(1970,1,1)</f>
        <v>42131.71665509259</v>
      </c>
      <c r="U1759">
        <f>YEAR(S1759)</f>
        <v>2015</v>
      </c>
    </row>
    <row r="1760" spans="1:21" ht="48" x14ac:dyDescent="0.2">
      <c r="A1760">
        <v>2855</v>
      </c>
      <c r="B1760" s="3" t="s">
        <v>2855</v>
      </c>
      <c r="C1760" s="3" t="s">
        <v>6965</v>
      </c>
      <c r="D1760" s="6">
        <v>600</v>
      </c>
      <c r="E1760" s="8">
        <v>300</v>
      </c>
      <c r="F1760" t="s">
        <v>8220</v>
      </c>
      <c r="G1760" t="s">
        <v>8223</v>
      </c>
      <c r="H1760" t="s">
        <v>8245</v>
      </c>
      <c r="I1760">
        <v>1454110440</v>
      </c>
      <c r="J1760">
        <v>1451607071</v>
      </c>
      <c r="K1760" t="b">
        <v>0</v>
      </c>
      <c r="L1760">
        <v>5</v>
      </c>
      <c r="M1760" t="b">
        <v>0</v>
      </c>
      <c r="N1760" t="s">
        <v>8269</v>
      </c>
      <c r="O1760">
        <f>ROUND(E1760/D1760*100,0)</f>
        <v>50</v>
      </c>
      <c r="P1760">
        <f>IFERROR(ROUND(E1760/L1760,2),0)</f>
        <v>60</v>
      </c>
      <c r="Q1760" t="s">
        <v>8315</v>
      </c>
      <c r="R1760" t="s">
        <v>8316</v>
      </c>
      <c r="S1760" s="12">
        <f>(((J1760/60)/60)/24)+DATE(1970,1,1)</f>
        <v>42370.007766203707</v>
      </c>
      <c r="T1760" s="12">
        <f>(((I1760/60)/60)/24)+DATE(1970,1,1)</f>
        <v>42398.981944444444</v>
      </c>
      <c r="U1760">
        <f>YEAR(S1760)</f>
        <v>2016</v>
      </c>
    </row>
    <row r="1761" spans="1:21" ht="48" x14ac:dyDescent="0.2">
      <c r="A1761">
        <v>2856</v>
      </c>
      <c r="B1761" s="3" t="s">
        <v>2856</v>
      </c>
      <c r="C1761" s="3" t="s">
        <v>6966</v>
      </c>
      <c r="D1761" s="6">
        <v>3000</v>
      </c>
      <c r="E1761" s="8">
        <v>146</v>
      </c>
      <c r="F1761" t="s">
        <v>8220</v>
      </c>
      <c r="G1761" t="s">
        <v>8223</v>
      </c>
      <c r="H1761" t="s">
        <v>8245</v>
      </c>
      <c r="I1761">
        <v>1439069640</v>
      </c>
      <c r="J1761">
        <v>1433897647</v>
      </c>
      <c r="K1761" t="b">
        <v>0</v>
      </c>
      <c r="L1761">
        <v>6</v>
      </c>
      <c r="M1761" t="b">
        <v>0</v>
      </c>
      <c r="N1761" t="s">
        <v>8269</v>
      </c>
      <c r="O1761">
        <f>ROUND(E1761/D1761*100,0)</f>
        <v>5</v>
      </c>
      <c r="P1761">
        <f>IFERROR(ROUND(E1761/L1761,2),0)</f>
        <v>24.33</v>
      </c>
      <c r="Q1761" t="s">
        <v>8315</v>
      </c>
      <c r="R1761" t="s">
        <v>8316</v>
      </c>
      <c r="S1761" s="12">
        <f>(((J1761/60)/60)/24)+DATE(1970,1,1)</f>
        <v>42165.037581018521</v>
      </c>
      <c r="T1761" s="12">
        <f>(((I1761/60)/60)/24)+DATE(1970,1,1)</f>
        <v>42224.898611111115</v>
      </c>
      <c r="U1761">
        <f>YEAR(S1761)</f>
        <v>2015</v>
      </c>
    </row>
    <row r="1762" spans="1:21" ht="64" x14ac:dyDescent="0.2">
      <c r="A1762">
        <v>2857</v>
      </c>
      <c r="B1762" s="3" t="s">
        <v>2857</v>
      </c>
      <c r="C1762" s="3" t="s">
        <v>6967</v>
      </c>
      <c r="D1762" s="6">
        <v>38000</v>
      </c>
      <c r="E1762" s="8">
        <v>7500</v>
      </c>
      <c r="F1762" t="s">
        <v>8220</v>
      </c>
      <c r="G1762" t="s">
        <v>8237</v>
      </c>
      <c r="H1762" t="s">
        <v>8255</v>
      </c>
      <c r="I1762">
        <v>1487613600</v>
      </c>
      <c r="J1762">
        <v>1482444295</v>
      </c>
      <c r="K1762" t="b">
        <v>0</v>
      </c>
      <c r="L1762">
        <v>15</v>
      </c>
      <c r="M1762" t="b">
        <v>0</v>
      </c>
      <c r="N1762" t="s">
        <v>8269</v>
      </c>
      <c r="O1762">
        <f>ROUND(E1762/D1762*100,0)</f>
        <v>20</v>
      </c>
      <c r="P1762">
        <f>IFERROR(ROUND(E1762/L1762,2),0)</f>
        <v>500</v>
      </c>
      <c r="Q1762" t="s">
        <v>8315</v>
      </c>
      <c r="R1762" t="s">
        <v>8316</v>
      </c>
      <c r="S1762" s="12">
        <f>(((J1762/60)/60)/24)+DATE(1970,1,1)</f>
        <v>42726.920081018514</v>
      </c>
      <c r="T1762" s="12">
        <f>(((I1762/60)/60)/24)+DATE(1970,1,1)</f>
        <v>42786.75</v>
      </c>
      <c r="U1762">
        <f>YEAR(S1762)</f>
        <v>2016</v>
      </c>
    </row>
    <row r="1763" spans="1:21" ht="48" x14ac:dyDescent="0.2">
      <c r="A1763">
        <v>2858</v>
      </c>
      <c r="B1763" s="3" t="s">
        <v>2858</v>
      </c>
      <c r="C1763" s="3" t="s">
        <v>6968</v>
      </c>
      <c r="D1763" s="6">
        <v>1000</v>
      </c>
      <c r="E1763" s="8">
        <v>0</v>
      </c>
      <c r="F1763" t="s">
        <v>8220</v>
      </c>
      <c r="G1763" t="s">
        <v>8232</v>
      </c>
      <c r="H1763" t="s">
        <v>8248</v>
      </c>
      <c r="I1763">
        <v>1417778880</v>
      </c>
      <c r="J1763">
        <v>1415711095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>
        <f>IFERROR(ROUND(E1763/L1763,2),0)</f>
        <v>0</v>
      </c>
      <c r="Q1763" t="s">
        <v>8315</v>
      </c>
      <c r="R1763" t="s">
        <v>8316</v>
      </c>
      <c r="S1763" s="12">
        <f>(((J1763/60)/60)/24)+DATE(1970,1,1)</f>
        <v>41954.545081018514</v>
      </c>
      <c r="T1763" s="12">
        <f>(((I1763/60)/60)/24)+DATE(1970,1,1)</f>
        <v>41978.477777777778</v>
      </c>
      <c r="U1763">
        <f>YEAR(S1763)</f>
        <v>2014</v>
      </c>
    </row>
    <row r="1764" spans="1:21" ht="32" x14ac:dyDescent="0.2">
      <c r="A1764">
        <v>2859</v>
      </c>
      <c r="B1764" s="3" t="s">
        <v>2859</v>
      </c>
      <c r="C1764" s="3" t="s">
        <v>6969</v>
      </c>
      <c r="D1764" s="6">
        <v>2000</v>
      </c>
      <c r="E1764" s="8">
        <v>35</v>
      </c>
      <c r="F1764" t="s">
        <v>8220</v>
      </c>
      <c r="G1764" t="s">
        <v>8225</v>
      </c>
      <c r="H1764" t="s">
        <v>8247</v>
      </c>
      <c r="I1764">
        <v>1444984904</v>
      </c>
      <c r="J1764">
        <v>1439800904</v>
      </c>
      <c r="K1764" t="b">
        <v>0</v>
      </c>
      <c r="L1764">
        <v>1</v>
      </c>
      <c r="M1764" t="b">
        <v>0</v>
      </c>
      <c r="N1764" t="s">
        <v>8269</v>
      </c>
      <c r="O1764">
        <f>ROUND(E1764/D1764*100,0)</f>
        <v>2</v>
      </c>
      <c r="P1764">
        <f>IFERROR(ROUND(E1764/L1764,2),0)</f>
        <v>35</v>
      </c>
      <c r="Q1764" t="s">
        <v>8315</v>
      </c>
      <c r="R1764" t="s">
        <v>8316</v>
      </c>
      <c r="S1764" s="12">
        <f>(((J1764/60)/60)/24)+DATE(1970,1,1)</f>
        <v>42233.362314814818</v>
      </c>
      <c r="T1764" s="12">
        <f>(((I1764/60)/60)/24)+DATE(1970,1,1)</f>
        <v>42293.362314814818</v>
      </c>
      <c r="U1764">
        <f>YEAR(S1764)</f>
        <v>2015</v>
      </c>
    </row>
    <row r="1765" spans="1:21" ht="48" x14ac:dyDescent="0.2">
      <c r="A1765">
        <v>2860</v>
      </c>
      <c r="B1765" s="3" t="s">
        <v>2860</v>
      </c>
      <c r="C1765" s="3" t="s">
        <v>6970</v>
      </c>
      <c r="D1765" s="6">
        <v>4000</v>
      </c>
      <c r="E1765" s="8">
        <v>266</v>
      </c>
      <c r="F1765" t="s">
        <v>8220</v>
      </c>
      <c r="G1765" t="s">
        <v>8223</v>
      </c>
      <c r="H1765" t="s">
        <v>8245</v>
      </c>
      <c r="I1765">
        <v>1466363576</v>
      </c>
      <c r="J1765">
        <v>1461179576</v>
      </c>
      <c r="K1765" t="b">
        <v>0</v>
      </c>
      <c r="L1765">
        <v>9</v>
      </c>
      <c r="M1765" t="b">
        <v>0</v>
      </c>
      <c r="N1765" t="s">
        <v>8269</v>
      </c>
      <c r="O1765">
        <f>ROUND(E1765/D1765*100,0)</f>
        <v>7</v>
      </c>
      <c r="P1765">
        <f>IFERROR(ROUND(E1765/L1765,2),0)</f>
        <v>29.56</v>
      </c>
      <c r="Q1765" t="s">
        <v>8315</v>
      </c>
      <c r="R1765" t="s">
        <v>8316</v>
      </c>
      <c r="S1765" s="12">
        <f>(((J1765/60)/60)/24)+DATE(1970,1,1)</f>
        <v>42480.800648148142</v>
      </c>
      <c r="T1765" s="12">
        <f>(((I1765/60)/60)/24)+DATE(1970,1,1)</f>
        <v>42540.800648148142</v>
      </c>
      <c r="U1765">
        <f>YEAR(S1765)</f>
        <v>2016</v>
      </c>
    </row>
    <row r="1766" spans="1:21" ht="48" x14ac:dyDescent="0.2">
      <c r="A1766">
        <v>2861</v>
      </c>
      <c r="B1766" s="3" t="s">
        <v>2861</v>
      </c>
      <c r="C1766" s="3" t="s">
        <v>6971</v>
      </c>
      <c r="D1766" s="6">
        <v>250</v>
      </c>
      <c r="E1766" s="8">
        <v>80</v>
      </c>
      <c r="F1766" t="s">
        <v>8220</v>
      </c>
      <c r="G1766" t="s">
        <v>8225</v>
      </c>
      <c r="H1766" t="s">
        <v>8247</v>
      </c>
      <c r="I1766">
        <v>1443103848</v>
      </c>
      <c r="J1766">
        <v>1441894248</v>
      </c>
      <c r="K1766" t="b">
        <v>0</v>
      </c>
      <c r="L1766">
        <v>3</v>
      </c>
      <c r="M1766" t="b">
        <v>0</v>
      </c>
      <c r="N1766" t="s">
        <v>8269</v>
      </c>
      <c r="O1766">
        <f>ROUND(E1766/D1766*100,0)</f>
        <v>32</v>
      </c>
      <c r="P1766">
        <f>IFERROR(ROUND(E1766/L1766,2),0)</f>
        <v>26.67</v>
      </c>
      <c r="Q1766" t="s">
        <v>8315</v>
      </c>
      <c r="R1766" t="s">
        <v>8316</v>
      </c>
      <c r="S1766" s="12">
        <f>(((J1766/60)/60)/24)+DATE(1970,1,1)</f>
        <v>42257.590833333335</v>
      </c>
      <c r="T1766" s="12">
        <f>(((I1766/60)/60)/24)+DATE(1970,1,1)</f>
        <v>42271.590833333335</v>
      </c>
      <c r="U1766">
        <f>YEAR(S1766)</f>
        <v>2015</v>
      </c>
    </row>
    <row r="1767" spans="1:21" ht="48" x14ac:dyDescent="0.2">
      <c r="A1767">
        <v>2862</v>
      </c>
      <c r="B1767" s="3" t="s">
        <v>2862</v>
      </c>
      <c r="C1767" s="3" t="s">
        <v>6972</v>
      </c>
      <c r="D1767" s="6">
        <v>12700</v>
      </c>
      <c r="E1767" s="8">
        <v>55</v>
      </c>
      <c r="F1767" t="s">
        <v>8220</v>
      </c>
      <c r="G1767" t="s">
        <v>8223</v>
      </c>
      <c r="H1767" t="s">
        <v>8245</v>
      </c>
      <c r="I1767">
        <v>1403636229</v>
      </c>
      <c r="J1767">
        <v>1401044229</v>
      </c>
      <c r="K1767" t="b">
        <v>0</v>
      </c>
      <c r="L1767">
        <v>3</v>
      </c>
      <c r="M1767" t="b">
        <v>0</v>
      </c>
      <c r="N1767" t="s">
        <v>8269</v>
      </c>
      <c r="O1767">
        <f>ROUND(E1767/D1767*100,0)</f>
        <v>0</v>
      </c>
      <c r="P1767">
        <f>IFERROR(ROUND(E1767/L1767,2),0)</f>
        <v>18.329999999999998</v>
      </c>
      <c r="Q1767" t="s">
        <v>8315</v>
      </c>
      <c r="R1767" t="s">
        <v>8316</v>
      </c>
      <c r="S1767" s="12">
        <f>(((J1767/60)/60)/24)+DATE(1970,1,1)</f>
        <v>41784.789687500001</v>
      </c>
      <c r="T1767" s="12">
        <f>(((I1767/60)/60)/24)+DATE(1970,1,1)</f>
        <v>41814.789687500001</v>
      </c>
      <c r="U1767">
        <f>YEAR(S1767)</f>
        <v>2014</v>
      </c>
    </row>
    <row r="1768" spans="1:21" ht="48" x14ac:dyDescent="0.2">
      <c r="A1768">
        <v>2863</v>
      </c>
      <c r="B1768" s="3" t="s">
        <v>2863</v>
      </c>
      <c r="C1768" s="3" t="s">
        <v>6973</v>
      </c>
      <c r="D1768" s="6">
        <v>50000</v>
      </c>
      <c r="E1768" s="8">
        <v>20</v>
      </c>
      <c r="F1768" t="s">
        <v>8220</v>
      </c>
      <c r="G1768" t="s">
        <v>8223</v>
      </c>
      <c r="H1768" t="s">
        <v>8245</v>
      </c>
      <c r="I1768">
        <v>1410279123</v>
      </c>
      <c r="J1768">
        <v>1405095123</v>
      </c>
      <c r="K1768" t="b">
        <v>0</v>
      </c>
      <c r="L1768">
        <v>1</v>
      </c>
      <c r="M1768" t="b">
        <v>0</v>
      </c>
      <c r="N1768" t="s">
        <v>8269</v>
      </c>
      <c r="O1768">
        <f>ROUND(E1768/D1768*100,0)</f>
        <v>0</v>
      </c>
      <c r="P1768">
        <f>IFERROR(ROUND(E1768/L1768,2),0)</f>
        <v>20</v>
      </c>
      <c r="Q1768" t="s">
        <v>8315</v>
      </c>
      <c r="R1768" t="s">
        <v>8316</v>
      </c>
      <c r="S1768" s="12">
        <f>(((J1768/60)/60)/24)+DATE(1970,1,1)</f>
        <v>41831.675034722226</v>
      </c>
      <c r="T1768" s="12">
        <f>(((I1768/60)/60)/24)+DATE(1970,1,1)</f>
        <v>41891.675034722226</v>
      </c>
      <c r="U1768">
        <f>YEAR(S1768)</f>
        <v>2014</v>
      </c>
    </row>
    <row r="1769" spans="1:21" ht="16" x14ac:dyDescent="0.2">
      <c r="A1769">
        <v>2864</v>
      </c>
      <c r="B1769" s="3" t="s">
        <v>2864</v>
      </c>
      <c r="C1769" s="3" t="s">
        <v>6974</v>
      </c>
      <c r="D1769" s="6">
        <v>2500</v>
      </c>
      <c r="E1769" s="8">
        <v>40</v>
      </c>
      <c r="F1769" t="s">
        <v>8220</v>
      </c>
      <c r="G1769" t="s">
        <v>8224</v>
      </c>
      <c r="H1769" t="s">
        <v>8246</v>
      </c>
      <c r="I1769">
        <v>1437139080</v>
      </c>
      <c r="J1769">
        <v>1434552207</v>
      </c>
      <c r="K1769" t="b">
        <v>0</v>
      </c>
      <c r="L1769">
        <v>3</v>
      </c>
      <c r="M1769" t="b">
        <v>0</v>
      </c>
      <c r="N1769" t="s">
        <v>8269</v>
      </c>
      <c r="O1769">
        <f>ROUND(E1769/D1769*100,0)</f>
        <v>2</v>
      </c>
      <c r="P1769">
        <f>IFERROR(ROUND(E1769/L1769,2),0)</f>
        <v>13.33</v>
      </c>
      <c r="Q1769" t="s">
        <v>8315</v>
      </c>
      <c r="R1769" t="s">
        <v>8316</v>
      </c>
      <c r="S1769" s="12">
        <f>(((J1769/60)/60)/24)+DATE(1970,1,1)</f>
        <v>42172.613506944443</v>
      </c>
      <c r="T1769" s="12">
        <f>(((I1769/60)/60)/24)+DATE(1970,1,1)</f>
        <v>42202.554166666669</v>
      </c>
      <c r="U1769">
        <f>YEAR(S1769)</f>
        <v>2015</v>
      </c>
    </row>
    <row r="1770" spans="1:21" ht="48" x14ac:dyDescent="0.2">
      <c r="A1770">
        <v>2865</v>
      </c>
      <c r="B1770" s="3" t="s">
        <v>2865</v>
      </c>
      <c r="C1770" s="3" t="s">
        <v>6975</v>
      </c>
      <c r="D1770" s="6">
        <v>2888</v>
      </c>
      <c r="E1770" s="8">
        <v>0</v>
      </c>
      <c r="F1770" t="s">
        <v>8220</v>
      </c>
      <c r="G1770" t="s">
        <v>8223</v>
      </c>
      <c r="H1770" t="s">
        <v>8245</v>
      </c>
      <c r="I1770">
        <v>1420512259</v>
      </c>
      <c r="J1770">
        <v>1415328259</v>
      </c>
      <c r="K1770" t="b">
        <v>0</v>
      </c>
      <c r="L1770">
        <v>0</v>
      </c>
      <c r="M1770" t="b">
        <v>0</v>
      </c>
      <c r="N1770" t="s">
        <v>8269</v>
      </c>
      <c r="O1770">
        <f>ROUND(E1770/D1770*100,0)</f>
        <v>0</v>
      </c>
      <c r="P1770">
        <f>IFERROR(ROUND(E1770/L1770,2),0)</f>
        <v>0</v>
      </c>
      <c r="Q1770" t="s">
        <v>8315</v>
      </c>
      <c r="R1770" t="s">
        <v>8316</v>
      </c>
      <c r="S1770" s="12">
        <f>(((J1770/60)/60)/24)+DATE(1970,1,1)</f>
        <v>41950.114108796297</v>
      </c>
      <c r="T1770" s="12">
        <f>(((I1770/60)/60)/24)+DATE(1970,1,1)</f>
        <v>42010.114108796297</v>
      </c>
      <c r="U1770">
        <f>YEAR(S1770)</f>
        <v>2014</v>
      </c>
    </row>
    <row r="1771" spans="1:21" ht="48" x14ac:dyDescent="0.2">
      <c r="A1771">
        <v>2866</v>
      </c>
      <c r="B1771" s="3" t="s">
        <v>2866</v>
      </c>
      <c r="C1771" s="3" t="s">
        <v>6976</v>
      </c>
      <c r="D1771" s="6">
        <v>5000</v>
      </c>
      <c r="E1771" s="8">
        <v>45</v>
      </c>
      <c r="F1771" t="s">
        <v>8220</v>
      </c>
      <c r="G1771" t="s">
        <v>8223</v>
      </c>
      <c r="H1771" t="s">
        <v>8245</v>
      </c>
      <c r="I1771">
        <v>1476482400</v>
      </c>
      <c r="J1771">
        <v>1473893721</v>
      </c>
      <c r="K1771" t="b">
        <v>0</v>
      </c>
      <c r="L1771">
        <v>2</v>
      </c>
      <c r="M1771" t="b">
        <v>0</v>
      </c>
      <c r="N1771" t="s">
        <v>8269</v>
      </c>
      <c r="O1771">
        <f>ROUND(E1771/D1771*100,0)</f>
        <v>1</v>
      </c>
      <c r="P1771">
        <f>IFERROR(ROUND(E1771/L1771,2),0)</f>
        <v>22.5</v>
      </c>
      <c r="Q1771" t="s">
        <v>8315</v>
      </c>
      <c r="R1771" t="s">
        <v>8316</v>
      </c>
      <c r="S1771" s="12">
        <f>(((J1771/60)/60)/24)+DATE(1970,1,1)</f>
        <v>42627.955104166671</v>
      </c>
      <c r="T1771" s="12">
        <f>(((I1771/60)/60)/24)+DATE(1970,1,1)</f>
        <v>42657.916666666672</v>
      </c>
      <c r="U1771">
        <f>YEAR(S1771)</f>
        <v>2016</v>
      </c>
    </row>
    <row r="1772" spans="1:21" ht="48" x14ac:dyDescent="0.2">
      <c r="A1772">
        <v>2867</v>
      </c>
      <c r="B1772" s="3" t="s">
        <v>2867</v>
      </c>
      <c r="C1772" s="3" t="s">
        <v>6977</v>
      </c>
      <c r="D1772" s="6">
        <v>2500</v>
      </c>
      <c r="E1772" s="8">
        <v>504</v>
      </c>
      <c r="F1772" t="s">
        <v>8220</v>
      </c>
      <c r="G1772" t="s">
        <v>8223</v>
      </c>
      <c r="H1772" t="s">
        <v>8245</v>
      </c>
      <c r="I1772">
        <v>1467604800</v>
      </c>
      <c r="J1772">
        <v>1465533672</v>
      </c>
      <c r="K1772" t="b">
        <v>0</v>
      </c>
      <c r="L1772">
        <v>10</v>
      </c>
      <c r="M1772" t="b">
        <v>0</v>
      </c>
      <c r="N1772" t="s">
        <v>8269</v>
      </c>
      <c r="O1772">
        <f>ROUND(E1772/D1772*100,0)</f>
        <v>20</v>
      </c>
      <c r="P1772">
        <f>IFERROR(ROUND(E1772/L1772,2),0)</f>
        <v>50.4</v>
      </c>
      <c r="Q1772" t="s">
        <v>8315</v>
      </c>
      <c r="R1772" t="s">
        <v>8316</v>
      </c>
      <c r="S1772" s="12">
        <f>(((J1772/60)/60)/24)+DATE(1970,1,1)</f>
        <v>42531.195277777777</v>
      </c>
      <c r="T1772" s="12">
        <f>(((I1772/60)/60)/24)+DATE(1970,1,1)</f>
        <v>42555.166666666672</v>
      </c>
      <c r="U1772">
        <f>YEAR(S1772)</f>
        <v>2016</v>
      </c>
    </row>
    <row r="1773" spans="1:21" ht="48" x14ac:dyDescent="0.2">
      <c r="A1773">
        <v>2868</v>
      </c>
      <c r="B1773" s="3" t="s">
        <v>2868</v>
      </c>
      <c r="C1773" s="3" t="s">
        <v>6978</v>
      </c>
      <c r="D1773" s="6">
        <v>15000</v>
      </c>
      <c r="E1773" s="8">
        <v>6301.76</v>
      </c>
      <c r="F1773" t="s">
        <v>8220</v>
      </c>
      <c r="G1773" t="s">
        <v>8223</v>
      </c>
      <c r="H1773" t="s">
        <v>8245</v>
      </c>
      <c r="I1773">
        <v>1475697054</v>
      </c>
      <c r="J1773">
        <v>1473105054</v>
      </c>
      <c r="K1773" t="b">
        <v>0</v>
      </c>
      <c r="L1773">
        <v>60</v>
      </c>
      <c r="M1773" t="b">
        <v>0</v>
      </c>
      <c r="N1773" t="s">
        <v>8269</v>
      </c>
      <c r="O1773">
        <f>ROUND(E1773/D1773*100,0)</f>
        <v>42</v>
      </c>
      <c r="P1773">
        <f>IFERROR(ROUND(E1773/L1773,2),0)</f>
        <v>105.03</v>
      </c>
      <c r="Q1773" t="s">
        <v>8315</v>
      </c>
      <c r="R1773" t="s">
        <v>8316</v>
      </c>
      <c r="S1773" s="12">
        <f>(((J1773/60)/60)/24)+DATE(1970,1,1)</f>
        <v>42618.827013888891</v>
      </c>
      <c r="T1773" s="12">
        <f>(((I1773/60)/60)/24)+DATE(1970,1,1)</f>
        <v>42648.827013888891</v>
      </c>
      <c r="U1773">
        <f>YEAR(S1773)</f>
        <v>2016</v>
      </c>
    </row>
    <row r="1774" spans="1:21" ht="48" x14ac:dyDescent="0.2">
      <c r="A1774">
        <v>2869</v>
      </c>
      <c r="B1774" s="3" t="s">
        <v>2869</v>
      </c>
      <c r="C1774" s="3" t="s">
        <v>6979</v>
      </c>
      <c r="D1774" s="6">
        <v>20000</v>
      </c>
      <c r="E1774" s="8">
        <v>177</v>
      </c>
      <c r="F1774" t="s">
        <v>8220</v>
      </c>
      <c r="G1774" t="s">
        <v>8223</v>
      </c>
      <c r="H1774" t="s">
        <v>8245</v>
      </c>
      <c r="I1774">
        <v>1468937681</v>
      </c>
      <c r="J1774">
        <v>1466345681</v>
      </c>
      <c r="K1774" t="b">
        <v>0</v>
      </c>
      <c r="L1774">
        <v>5</v>
      </c>
      <c r="M1774" t="b">
        <v>0</v>
      </c>
      <c r="N1774" t="s">
        <v>8269</v>
      </c>
      <c r="O1774">
        <f>ROUND(E1774/D1774*100,0)</f>
        <v>1</v>
      </c>
      <c r="P1774">
        <f>IFERROR(ROUND(E1774/L1774,2),0)</f>
        <v>35.4</v>
      </c>
      <c r="Q1774" t="s">
        <v>8315</v>
      </c>
      <c r="R1774" t="s">
        <v>8316</v>
      </c>
      <c r="S1774" s="12">
        <f>(((J1774/60)/60)/24)+DATE(1970,1,1)</f>
        <v>42540.593530092592</v>
      </c>
      <c r="T1774" s="12">
        <f>(((I1774/60)/60)/24)+DATE(1970,1,1)</f>
        <v>42570.593530092592</v>
      </c>
      <c r="U1774">
        <f>YEAR(S1774)</f>
        <v>2016</v>
      </c>
    </row>
    <row r="1775" spans="1:21" ht="48" x14ac:dyDescent="0.2">
      <c r="A1775">
        <v>2870</v>
      </c>
      <c r="B1775" s="3" t="s">
        <v>2870</v>
      </c>
      <c r="C1775" s="3" t="s">
        <v>6980</v>
      </c>
      <c r="D1775" s="6">
        <v>5000</v>
      </c>
      <c r="E1775" s="8">
        <v>750</v>
      </c>
      <c r="F1775" t="s">
        <v>8220</v>
      </c>
      <c r="G1775" t="s">
        <v>8223</v>
      </c>
      <c r="H1775" t="s">
        <v>8245</v>
      </c>
      <c r="I1775">
        <v>1400301165</v>
      </c>
      <c r="J1775">
        <v>1397709165</v>
      </c>
      <c r="K1775" t="b">
        <v>0</v>
      </c>
      <c r="L1775">
        <v>9</v>
      </c>
      <c r="M1775" t="b">
        <v>0</v>
      </c>
      <c r="N1775" t="s">
        <v>8269</v>
      </c>
      <c r="O1775">
        <f>ROUND(E1775/D1775*100,0)</f>
        <v>15</v>
      </c>
      <c r="P1775">
        <f>IFERROR(ROUND(E1775/L1775,2),0)</f>
        <v>83.33</v>
      </c>
      <c r="Q1775" t="s">
        <v>8315</v>
      </c>
      <c r="R1775" t="s">
        <v>8316</v>
      </c>
      <c r="S1775" s="12">
        <f>(((J1775/60)/60)/24)+DATE(1970,1,1)</f>
        <v>41746.189409722225</v>
      </c>
      <c r="T1775" s="12">
        <f>(((I1775/60)/60)/24)+DATE(1970,1,1)</f>
        <v>41776.189409722225</v>
      </c>
      <c r="U1775">
        <f>YEAR(S1775)</f>
        <v>2014</v>
      </c>
    </row>
    <row r="1776" spans="1:21" ht="48" x14ac:dyDescent="0.2">
      <c r="A1776">
        <v>2871</v>
      </c>
      <c r="B1776" s="3" t="s">
        <v>2871</v>
      </c>
      <c r="C1776" s="3" t="s">
        <v>6981</v>
      </c>
      <c r="D1776" s="6">
        <v>10000</v>
      </c>
      <c r="E1776" s="8">
        <v>467</v>
      </c>
      <c r="F1776" t="s">
        <v>8220</v>
      </c>
      <c r="G1776" t="s">
        <v>8223</v>
      </c>
      <c r="H1776" t="s">
        <v>8245</v>
      </c>
      <c r="I1776">
        <v>1419183813</v>
      </c>
      <c r="J1776">
        <v>1417455813</v>
      </c>
      <c r="K1776" t="b">
        <v>0</v>
      </c>
      <c r="L1776">
        <v>13</v>
      </c>
      <c r="M1776" t="b">
        <v>0</v>
      </c>
      <c r="N1776" t="s">
        <v>8269</v>
      </c>
      <c r="O1776">
        <f>ROUND(E1776/D1776*100,0)</f>
        <v>5</v>
      </c>
      <c r="P1776">
        <f>IFERROR(ROUND(E1776/L1776,2),0)</f>
        <v>35.92</v>
      </c>
      <c r="Q1776" t="s">
        <v>8315</v>
      </c>
      <c r="R1776" t="s">
        <v>8316</v>
      </c>
      <c r="S1776" s="12">
        <f>(((J1776/60)/60)/24)+DATE(1970,1,1)</f>
        <v>41974.738576388889</v>
      </c>
      <c r="T1776" s="12">
        <f>(((I1776/60)/60)/24)+DATE(1970,1,1)</f>
        <v>41994.738576388889</v>
      </c>
      <c r="U1776">
        <f>YEAR(S1776)</f>
        <v>2014</v>
      </c>
    </row>
    <row r="1777" spans="1:21" ht="32" x14ac:dyDescent="0.2">
      <c r="A1777">
        <v>2872</v>
      </c>
      <c r="B1777" s="3" t="s">
        <v>2872</v>
      </c>
      <c r="C1777" s="3" t="s">
        <v>6982</v>
      </c>
      <c r="D1777" s="6">
        <v>3000</v>
      </c>
      <c r="E1777" s="8">
        <v>0</v>
      </c>
      <c r="F1777" t="s">
        <v>8220</v>
      </c>
      <c r="G1777" t="s">
        <v>8223</v>
      </c>
      <c r="H1777" t="s">
        <v>8245</v>
      </c>
      <c r="I1777">
        <v>1434768438</v>
      </c>
      <c r="J1777">
        <v>1429584438</v>
      </c>
      <c r="K1777" t="b">
        <v>0</v>
      </c>
      <c r="L1777">
        <v>0</v>
      </c>
      <c r="M1777" t="b">
        <v>0</v>
      </c>
      <c r="N1777" t="s">
        <v>8269</v>
      </c>
      <c r="O1777">
        <f>ROUND(E1777/D1777*100,0)</f>
        <v>0</v>
      </c>
      <c r="P1777">
        <f>IFERROR(ROUND(E1777/L1777,2),0)</f>
        <v>0</v>
      </c>
      <c r="Q1777" t="s">
        <v>8315</v>
      </c>
      <c r="R1777" t="s">
        <v>8316</v>
      </c>
      <c r="S1777" s="12">
        <f>(((J1777/60)/60)/24)+DATE(1970,1,1)</f>
        <v>42115.11618055556</v>
      </c>
      <c r="T1777" s="12">
        <f>(((I1777/60)/60)/24)+DATE(1970,1,1)</f>
        <v>42175.11618055556</v>
      </c>
      <c r="U1777">
        <f>YEAR(S1777)</f>
        <v>2015</v>
      </c>
    </row>
    <row r="1778" spans="1:21" ht="48" x14ac:dyDescent="0.2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>
        <f>ROUND(E1778/D1778*100,0)</f>
        <v>38</v>
      </c>
      <c r="P1778">
        <f>IFERROR(ROUND(E1778/L1778,2),0)</f>
        <v>119.13</v>
      </c>
      <c r="Q1778" t="s">
        <v>8315</v>
      </c>
      <c r="R1778" t="s">
        <v>8316</v>
      </c>
      <c r="S1778" s="12">
        <f>(((J1778/60)/60)/24)+DATE(1970,1,1)</f>
        <v>42002.817488425921</v>
      </c>
      <c r="T1778" s="12">
        <f>(((I1778/60)/60)/24)+DATE(1970,1,1)</f>
        <v>42032.817488425921</v>
      </c>
      <c r="U1778">
        <f>YEAR(S1778)</f>
        <v>2014</v>
      </c>
    </row>
    <row r="1779" spans="1:21" ht="48" x14ac:dyDescent="0.2">
      <c r="A1779">
        <v>2874</v>
      </c>
      <c r="B1779" s="3" t="s">
        <v>2874</v>
      </c>
      <c r="C1779" s="3" t="s">
        <v>6984</v>
      </c>
      <c r="D1779" s="6">
        <v>5000</v>
      </c>
      <c r="E1779" s="8">
        <v>271</v>
      </c>
      <c r="F1779" t="s">
        <v>8220</v>
      </c>
      <c r="G1779" t="s">
        <v>8223</v>
      </c>
      <c r="H1779" t="s">
        <v>8245</v>
      </c>
      <c r="I1779">
        <v>1484684186</v>
      </c>
      <c r="J1779">
        <v>1482092186</v>
      </c>
      <c r="K1779" t="b">
        <v>0</v>
      </c>
      <c r="L1779">
        <v>3</v>
      </c>
      <c r="M1779" t="b">
        <v>0</v>
      </c>
      <c r="N1779" t="s">
        <v>8269</v>
      </c>
      <c r="O1779">
        <f>ROUND(E1779/D1779*100,0)</f>
        <v>5</v>
      </c>
      <c r="P1779">
        <f>IFERROR(ROUND(E1779/L1779,2),0)</f>
        <v>90.33</v>
      </c>
      <c r="Q1779" t="s">
        <v>8315</v>
      </c>
      <c r="R1779" t="s">
        <v>8316</v>
      </c>
      <c r="S1779" s="12">
        <f>(((J1779/60)/60)/24)+DATE(1970,1,1)</f>
        <v>42722.84474537037</v>
      </c>
      <c r="T1779" s="12">
        <f>(((I1779/60)/60)/24)+DATE(1970,1,1)</f>
        <v>42752.84474537037</v>
      </c>
      <c r="U1779">
        <f>YEAR(S1779)</f>
        <v>2016</v>
      </c>
    </row>
    <row r="1780" spans="1:21" ht="48" x14ac:dyDescent="0.2">
      <c r="A1780">
        <v>2875</v>
      </c>
      <c r="B1780" s="3" t="s">
        <v>2875</v>
      </c>
      <c r="C1780" s="3" t="s">
        <v>6985</v>
      </c>
      <c r="D1780" s="6">
        <v>20000</v>
      </c>
      <c r="E1780" s="8">
        <v>7</v>
      </c>
      <c r="F1780" t="s">
        <v>8220</v>
      </c>
      <c r="G1780" t="s">
        <v>8223</v>
      </c>
      <c r="H1780" t="s">
        <v>8245</v>
      </c>
      <c r="I1780">
        <v>1462417493</v>
      </c>
      <c r="J1780">
        <v>1459825493</v>
      </c>
      <c r="K1780" t="b">
        <v>0</v>
      </c>
      <c r="L1780">
        <v>3</v>
      </c>
      <c r="M1780" t="b">
        <v>0</v>
      </c>
      <c r="N1780" t="s">
        <v>8269</v>
      </c>
      <c r="O1780">
        <f>ROUND(E1780/D1780*100,0)</f>
        <v>0</v>
      </c>
      <c r="P1780">
        <f>IFERROR(ROUND(E1780/L1780,2),0)</f>
        <v>2.33</v>
      </c>
      <c r="Q1780" t="s">
        <v>8315</v>
      </c>
      <c r="R1780" t="s">
        <v>8316</v>
      </c>
      <c r="S1780" s="12">
        <f>(((J1780/60)/60)/24)+DATE(1970,1,1)</f>
        <v>42465.128391203703</v>
      </c>
      <c r="T1780" s="12">
        <f>(((I1780/60)/60)/24)+DATE(1970,1,1)</f>
        <v>42495.128391203703</v>
      </c>
      <c r="U1780">
        <f>YEAR(S1780)</f>
        <v>2016</v>
      </c>
    </row>
    <row r="1781" spans="1:21" ht="48" x14ac:dyDescent="0.2">
      <c r="A1781">
        <v>2876</v>
      </c>
      <c r="B1781" s="3" t="s">
        <v>2876</v>
      </c>
      <c r="C1781" s="3" t="s">
        <v>6986</v>
      </c>
      <c r="D1781" s="6">
        <v>150000</v>
      </c>
      <c r="E1781" s="8">
        <v>0</v>
      </c>
      <c r="F1781" t="s">
        <v>8220</v>
      </c>
      <c r="G1781" t="s">
        <v>8223</v>
      </c>
      <c r="H1781" t="s">
        <v>8245</v>
      </c>
      <c r="I1781">
        <v>1437069079</v>
      </c>
      <c r="J1781">
        <v>1434477079</v>
      </c>
      <c r="K1781" t="b">
        <v>0</v>
      </c>
      <c r="L1781">
        <v>0</v>
      </c>
      <c r="M1781" t="b">
        <v>0</v>
      </c>
      <c r="N1781" t="s">
        <v>8269</v>
      </c>
      <c r="O1781">
        <f>ROUND(E1781/D1781*100,0)</f>
        <v>0</v>
      </c>
      <c r="P1781">
        <f>IFERROR(ROUND(E1781/L1781,2),0)</f>
        <v>0</v>
      </c>
      <c r="Q1781" t="s">
        <v>8315</v>
      </c>
      <c r="R1781" t="s">
        <v>8316</v>
      </c>
      <c r="S1781" s="12">
        <f>(((J1781/60)/60)/24)+DATE(1970,1,1)</f>
        <v>42171.743969907402</v>
      </c>
      <c r="T1781" s="12">
        <f>(((I1781/60)/60)/24)+DATE(1970,1,1)</f>
        <v>42201.743969907402</v>
      </c>
      <c r="U1781">
        <f>YEAR(S1781)</f>
        <v>2015</v>
      </c>
    </row>
    <row r="1782" spans="1:21" ht="48" x14ac:dyDescent="0.2">
      <c r="A1782">
        <v>2877</v>
      </c>
      <c r="B1782" s="3" t="s">
        <v>2877</v>
      </c>
      <c r="C1782" s="3" t="s">
        <v>6987</v>
      </c>
      <c r="D1782" s="6">
        <v>6000</v>
      </c>
      <c r="E1782" s="8">
        <v>650</v>
      </c>
      <c r="F1782" t="s">
        <v>8220</v>
      </c>
      <c r="G1782" t="s">
        <v>8223</v>
      </c>
      <c r="H1782" t="s">
        <v>8245</v>
      </c>
      <c r="I1782">
        <v>1480525200</v>
      </c>
      <c r="J1782">
        <v>1477781724</v>
      </c>
      <c r="K1782" t="b">
        <v>0</v>
      </c>
      <c r="L1782">
        <v>6</v>
      </c>
      <c r="M1782" t="b">
        <v>0</v>
      </c>
      <c r="N1782" t="s">
        <v>8269</v>
      </c>
      <c r="O1782">
        <f>ROUND(E1782/D1782*100,0)</f>
        <v>11</v>
      </c>
      <c r="P1782">
        <f>IFERROR(ROUND(E1782/L1782,2),0)</f>
        <v>108.33</v>
      </c>
      <c r="Q1782" t="s">
        <v>8315</v>
      </c>
      <c r="R1782" t="s">
        <v>8316</v>
      </c>
      <c r="S1782" s="12">
        <f>(((J1782/60)/60)/24)+DATE(1970,1,1)</f>
        <v>42672.955138888887</v>
      </c>
      <c r="T1782" s="12">
        <f>(((I1782/60)/60)/24)+DATE(1970,1,1)</f>
        <v>42704.708333333328</v>
      </c>
      <c r="U1782">
        <f>YEAR(S1782)</f>
        <v>2016</v>
      </c>
    </row>
    <row r="1783" spans="1:21" ht="48" x14ac:dyDescent="0.2">
      <c r="A1783">
        <v>2878</v>
      </c>
      <c r="B1783" s="3" t="s">
        <v>2878</v>
      </c>
      <c r="C1783" s="3" t="s">
        <v>6988</v>
      </c>
      <c r="D1783" s="6">
        <v>3000</v>
      </c>
      <c r="E1783" s="8">
        <v>63</v>
      </c>
      <c r="F1783" t="s">
        <v>8220</v>
      </c>
      <c r="G1783" t="s">
        <v>8224</v>
      </c>
      <c r="H1783" t="s">
        <v>8246</v>
      </c>
      <c r="I1783">
        <v>1435934795</v>
      </c>
      <c r="J1783">
        <v>1430750795</v>
      </c>
      <c r="K1783" t="b">
        <v>0</v>
      </c>
      <c r="L1783">
        <v>4</v>
      </c>
      <c r="M1783" t="b">
        <v>0</v>
      </c>
      <c r="N1783" t="s">
        <v>8269</v>
      </c>
      <c r="O1783">
        <f>ROUND(E1783/D1783*100,0)</f>
        <v>2</v>
      </c>
      <c r="P1783">
        <f>IFERROR(ROUND(E1783/L1783,2),0)</f>
        <v>15.75</v>
      </c>
      <c r="Q1783" t="s">
        <v>8315</v>
      </c>
      <c r="R1783" t="s">
        <v>8316</v>
      </c>
      <c r="S1783" s="12">
        <f>(((J1783/60)/60)/24)+DATE(1970,1,1)</f>
        <v>42128.615682870368</v>
      </c>
      <c r="T1783" s="12">
        <f>(((I1783/60)/60)/24)+DATE(1970,1,1)</f>
        <v>42188.615682870368</v>
      </c>
      <c r="U1783">
        <f>YEAR(S1783)</f>
        <v>2015</v>
      </c>
    </row>
    <row r="1784" spans="1:21" ht="48" x14ac:dyDescent="0.2">
      <c r="A1784">
        <v>2879</v>
      </c>
      <c r="B1784" s="3" t="s">
        <v>2879</v>
      </c>
      <c r="C1784" s="3" t="s">
        <v>6989</v>
      </c>
      <c r="D1784" s="6">
        <v>11200</v>
      </c>
      <c r="E1784" s="8">
        <v>29</v>
      </c>
      <c r="F1784" t="s">
        <v>8220</v>
      </c>
      <c r="G1784" t="s">
        <v>8223</v>
      </c>
      <c r="H1784" t="s">
        <v>8245</v>
      </c>
      <c r="I1784">
        <v>1453310661</v>
      </c>
      <c r="J1784">
        <v>1450718661</v>
      </c>
      <c r="K1784" t="b">
        <v>0</v>
      </c>
      <c r="L1784">
        <v>1</v>
      </c>
      <c r="M1784" t="b">
        <v>0</v>
      </c>
      <c r="N1784" t="s">
        <v>8269</v>
      </c>
      <c r="O1784">
        <f>ROUND(E1784/D1784*100,0)</f>
        <v>0</v>
      </c>
      <c r="P1784">
        <f>IFERROR(ROUND(E1784/L1784,2),0)</f>
        <v>29</v>
      </c>
      <c r="Q1784" t="s">
        <v>8315</v>
      </c>
      <c r="R1784" t="s">
        <v>8316</v>
      </c>
      <c r="S1784" s="12">
        <f>(((J1784/60)/60)/24)+DATE(1970,1,1)</f>
        <v>42359.725243055553</v>
      </c>
      <c r="T1784" s="12">
        <f>(((I1784/60)/60)/24)+DATE(1970,1,1)</f>
        <v>42389.725243055553</v>
      </c>
      <c r="U1784">
        <f>YEAR(S1784)</f>
        <v>2015</v>
      </c>
    </row>
    <row r="1785" spans="1:21" ht="48" x14ac:dyDescent="0.2">
      <c r="A1785">
        <v>2880</v>
      </c>
      <c r="B1785" s="3" t="s">
        <v>2880</v>
      </c>
      <c r="C1785" s="3" t="s">
        <v>6990</v>
      </c>
      <c r="D1785" s="6">
        <v>12000</v>
      </c>
      <c r="E1785" s="8">
        <v>2800</v>
      </c>
      <c r="F1785" t="s">
        <v>8220</v>
      </c>
      <c r="G1785" t="s">
        <v>8223</v>
      </c>
      <c r="H1785" t="s">
        <v>8245</v>
      </c>
      <c r="I1785">
        <v>1440090300</v>
      </c>
      <c r="J1785">
        <v>1436305452</v>
      </c>
      <c r="K1785" t="b">
        <v>0</v>
      </c>
      <c r="L1785">
        <v>29</v>
      </c>
      <c r="M1785" t="b">
        <v>0</v>
      </c>
      <c r="N1785" t="s">
        <v>8269</v>
      </c>
      <c r="O1785">
        <f>ROUND(E1785/D1785*100,0)</f>
        <v>23</v>
      </c>
      <c r="P1785">
        <f>IFERROR(ROUND(E1785/L1785,2),0)</f>
        <v>96.55</v>
      </c>
      <c r="Q1785" t="s">
        <v>8315</v>
      </c>
      <c r="R1785" t="s">
        <v>8316</v>
      </c>
      <c r="S1785" s="12">
        <f>(((J1785/60)/60)/24)+DATE(1970,1,1)</f>
        <v>42192.905694444446</v>
      </c>
      <c r="T1785" s="12">
        <f>(((I1785/60)/60)/24)+DATE(1970,1,1)</f>
        <v>42236.711805555555</v>
      </c>
      <c r="U1785">
        <f>YEAR(S1785)</f>
        <v>2015</v>
      </c>
    </row>
    <row r="1786" spans="1:21" ht="48" x14ac:dyDescent="0.2">
      <c r="A1786">
        <v>2881</v>
      </c>
      <c r="B1786" s="3" t="s">
        <v>2881</v>
      </c>
      <c r="C1786" s="3" t="s">
        <v>6991</v>
      </c>
      <c r="D1786" s="6">
        <v>5500</v>
      </c>
      <c r="E1786" s="8">
        <v>0</v>
      </c>
      <c r="F1786" t="s">
        <v>8220</v>
      </c>
      <c r="G1786" t="s">
        <v>8223</v>
      </c>
      <c r="H1786" t="s">
        <v>8245</v>
      </c>
      <c r="I1786">
        <v>1417620036</v>
      </c>
      <c r="J1786">
        <v>1412432436</v>
      </c>
      <c r="K1786" t="b">
        <v>0</v>
      </c>
      <c r="L1786">
        <v>0</v>
      </c>
      <c r="M1786" t="b">
        <v>0</v>
      </c>
      <c r="N1786" t="s">
        <v>8269</v>
      </c>
      <c r="O1786">
        <f>ROUND(E1786/D1786*100,0)</f>
        <v>0</v>
      </c>
      <c r="P1786">
        <f>IFERROR(ROUND(E1786/L1786,2),0)</f>
        <v>0</v>
      </c>
      <c r="Q1786" t="s">
        <v>8315</v>
      </c>
      <c r="R1786" t="s">
        <v>8316</v>
      </c>
      <c r="S1786" s="12">
        <f>(((J1786/60)/60)/24)+DATE(1970,1,1)</f>
        <v>41916.597638888888</v>
      </c>
      <c r="T1786" s="12">
        <f>(((I1786/60)/60)/24)+DATE(1970,1,1)</f>
        <v>41976.639305555553</v>
      </c>
      <c r="U1786">
        <f>YEAR(S1786)</f>
        <v>2014</v>
      </c>
    </row>
    <row r="1787" spans="1:21" ht="48" x14ac:dyDescent="0.2">
      <c r="A1787">
        <v>2882</v>
      </c>
      <c r="B1787" s="3" t="s">
        <v>2882</v>
      </c>
      <c r="C1787" s="3" t="s">
        <v>6992</v>
      </c>
      <c r="D1787" s="6">
        <v>750</v>
      </c>
      <c r="E1787" s="8">
        <v>252</v>
      </c>
      <c r="F1787" t="s">
        <v>8220</v>
      </c>
      <c r="G1787" t="s">
        <v>8223</v>
      </c>
      <c r="H1787" t="s">
        <v>8245</v>
      </c>
      <c r="I1787">
        <v>1462112318</v>
      </c>
      <c r="J1787">
        <v>1459520318</v>
      </c>
      <c r="K1787" t="b">
        <v>0</v>
      </c>
      <c r="L1787">
        <v>4</v>
      </c>
      <c r="M1787" t="b">
        <v>0</v>
      </c>
      <c r="N1787" t="s">
        <v>8269</v>
      </c>
      <c r="O1787">
        <f>ROUND(E1787/D1787*100,0)</f>
        <v>34</v>
      </c>
      <c r="P1787">
        <f>IFERROR(ROUND(E1787/L1787,2),0)</f>
        <v>63</v>
      </c>
      <c r="Q1787" t="s">
        <v>8315</v>
      </c>
      <c r="R1787" t="s">
        <v>8316</v>
      </c>
      <c r="S1787" s="12">
        <f>(((J1787/60)/60)/24)+DATE(1970,1,1)</f>
        <v>42461.596273148149</v>
      </c>
      <c r="T1787" s="12">
        <f>(((I1787/60)/60)/24)+DATE(1970,1,1)</f>
        <v>42491.596273148149</v>
      </c>
      <c r="U1787">
        <f>YEAR(S1787)</f>
        <v>2016</v>
      </c>
    </row>
    <row r="1788" spans="1:21" ht="48" x14ac:dyDescent="0.2">
      <c r="A1788">
        <v>2883</v>
      </c>
      <c r="B1788" s="3" t="s">
        <v>2883</v>
      </c>
      <c r="C1788" s="3" t="s">
        <v>6993</v>
      </c>
      <c r="D1788" s="6">
        <v>10000</v>
      </c>
      <c r="E1788" s="8">
        <v>1908</v>
      </c>
      <c r="F1788" t="s">
        <v>8220</v>
      </c>
      <c r="G1788" t="s">
        <v>8223</v>
      </c>
      <c r="H1788" t="s">
        <v>8245</v>
      </c>
      <c r="I1788">
        <v>1454734740</v>
      </c>
      <c r="J1788">
        <v>1451684437</v>
      </c>
      <c r="K1788" t="b">
        <v>0</v>
      </c>
      <c r="L1788">
        <v>5</v>
      </c>
      <c r="M1788" t="b">
        <v>0</v>
      </c>
      <c r="N1788" t="s">
        <v>8269</v>
      </c>
      <c r="O1788">
        <f>ROUND(E1788/D1788*100,0)</f>
        <v>19</v>
      </c>
      <c r="P1788">
        <f>IFERROR(ROUND(E1788/L1788,2),0)</f>
        <v>381.6</v>
      </c>
      <c r="Q1788" t="s">
        <v>8315</v>
      </c>
      <c r="R1788" t="s">
        <v>8316</v>
      </c>
      <c r="S1788" s="12">
        <f>(((J1788/60)/60)/24)+DATE(1970,1,1)</f>
        <v>42370.90320601852</v>
      </c>
      <c r="T1788" s="12">
        <f>(((I1788/60)/60)/24)+DATE(1970,1,1)</f>
        <v>42406.207638888889</v>
      </c>
      <c r="U1788">
        <f>YEAR(S1788)</f>
        <v>2016</v>
      </c>
    </row>
    <row r="1789" spans="1:21" ht="32" x14ac:dyDescent="0.2">
      <c r="A1789">
        <v>2884</v>
      </c>
      <c r="B1789" s="3" t="s">
        <v>2884</v>
      </c>
      <c r="C1789" s="3" t="s">
        <v>6994</v>
      </c>
      <c r="D1789" s="6">
        <v>45000</v>
      </c>
      <c r="E1789" s="8">
        <v>185</v>
      </c>
      <c r="F1789" t="s">
        <v>8220</v>
      </c>
      <c r="G1789" t="s">
        <v>8223</v>
      </c>
      <c r="H1789" t="s">
        <v>8245</v>
      </c>
      <c r="I1789">
        <v>1417800435</v>
      </c>
      <c r="J1789">
        <v>1415208435</v>
      </c>
      <c r="K1789" t="b">
        <v>0</v>
      </c>
      <c r="L1789">
        <v>4</v>
      </c>
      <c r="M1789" t="b">
        <v>0</v>
      </c>
      <c r="N1789" t="s">
        <v>8269</v>
      </c>
      <c r="O1789">
        <f>ROUND(E1789/D1789*100,0)</f>
        <v>0</v>
      </c>
      <c r="P1789">
        <f>IFERROR(ROUND(E1789/L1789,2),0)</f>
        <v>46.25</v>
      </c>
      <c r="Q1789" t="s">
        <v>8315</v>
      </c>
      <c r="R1789" t="s">
        <v>8316</v>
      </c>
      <c r="S1789" s="12">
        <f>(((J1789/60)/60)/24)+DATE(1970,1,1)</f>
        <v>41948.727256944447</v>
      </c>
      <c r="T1789" s="12">
        <f>(((I1789/60)/60)/24)+DATE(1970,1,1)</f>
        <v>41978.727256944447</v>
      </c>
      <c r="U1789">
        <f>YEAR(S1789)</f>
        <v>2014</v>
      </c>
    </row>
    <row r="1790" spans="1:21" ht="32" x14ac:dyDescent="0.2">
      <c r="A1790">
        <v>2885</v>
      </c>
      <c r="B1790" s="3" t="s">
        <v>2885</v>
      </c>
      <c r="C1790" s="3" t="s">
        <v>6995</v>
      </c>
      <c r="D1790" s="6">
        <v>400</v>
      </c>
      <c r="E1790" s="8">
        <v>130</v>
      </c>
      <c r="F1790" t="s">
        <v>8220</v>
      </c>
      <c r="G1790" t="s">
        <v>8223</v>
      </c>
      <c r="H1790" t="s">
        <v>8245</v>
      </c>
      <c r="I1790">
        <v>1426294201</v>
      </c>
      <c r="J1790">
        <v>1423705801</v>
      </c>
      <c r="K1790" t="b">
        <v>0</v>
      </c>
      <c r="L1790">
        <v>5</v>
      </c>
      <c r="M1790" t="b">
        <v>0</v>
      </c>
      <c r="N1790" t="s">
        <v>8269</v>
      </c>
      <c r="O1790">
        <f>ROUND(E1790/D1790*100,0)</f>
        <v>33</v>
      </c>
      <c r="P1790">
        <f>IFERROR(ROUND(E1790/L1790,2),0)</f>
        <v>26</v>
      </c>
      <c r="Q1790" t="s">
        <v>8315</v>
      </c>
      <c r="R1790" t="s">
        <v>8316</v>
      </c>
      <c r="S1790" s="12">
        <f>(((J1790/60)/60)/24)+DATE(1970,1,1)</f>
        <v>42047.07640046296</v>
      </c>
      <c r="T1790" s="12">
        <f>(((I1790/60)/60)/24)+DATE(1970,1,1)</f>
        <v>42077.034733796296</v>
      </c>
      <c r="U1790">
        <f>YEAR(S1790)</f>
        <v>2015</v>
      </c>
    </row>
    <row r="1791" spans="1:21" ht="48" x14ac:dyDescent="0.2">
      <c r="A1791">
        <v>2886</v>
      </c>
      <c r="B1791" s="3" t="s">
        <v>2886</v>
      </c>
      <c r="C1791" s="3" t="s">
        <v>6996</v>
      </c>
      <c r="D1791" s="6">
        <v>200</v>
      </c>
      <c r="E1791" s="8">
        <v>10</v>
      </c>
      <c r="F1791" t="s">
        <v>8220</v>
      </c>
      <c r="G1791" t="s">
        <v>8223</v>
      </c>
      <c r="H1791" t="s">
        <v>8245</v>
      </c>
      <c r="I1791">
        <v>1442635140</v>
      </c>
      <c r="J1791">
        <v>1442243484</v>
      </c>
      <c r="K1791" t="b">
        <v>0</v>
      </c>
      <c r="L1791">
        <v>1</v>
      </c>
      <c r="M1791" t="b">
        <v>0</v>
      </c>
      <c r="N1791" t="s">
        <v>8269</v>
      </c>
      <c r="O1791">
        <f>ROUND(E1791/D1791*100,0)</f>
        <v>5</v>
      </c>
      <c r="P1791">
        <f>IFERROR(ROUND(E1791/L1791,2),0)</f>
        <v>10</v>
      </c>
      <c r="Q1791" t="s">
        <v>8315</v>
      </c>
      <c r="R1791" t="s">
        <v>8316</v>
      </c>
      <c r="S1791" s="12">
        <f>(((J1791/60)/60)/24)+DATE(1970,1,1)</f>
        <v>42261.632916666669</v>
      </c>
      <c r="T1791" s="12">
        <f>(((I1791/60)/60)/24)+DATE(1970,1,1)</f>
        <v>42266.165972222225</v>
      </c>
      <c r="U1791">
        <f>YEAR(S1791)</f>
        <v>2015</v>
      </c>
    </row>
    <row r="1792" spans="1:21" ht="48" x14ac:dyDescent="0.2">
      <c r="A1792">
        <v>2887</v>
      </c>
      <c r="B1792" s="3" t="s">
        <v>2887</v>
      </c>
      <c r="C1792" s="3" t="s">
        <v>6997</v>
      </c>
      <c r="D1792" s="6">
        <v>3000</v>
      </c>
      <c r="E1792" s="8">
        <v>5</v>
      </c>
      <c r="F1792" t="s">
        <v>8220</v>
      </c>
      <c r="G1792" t="s">
        <v>8223</v>
      </c>
      <c r="H1792" t="s">
        <v>8245</v>
      </c>
      <c r="I1792">
        <v>1420971324</v>
      </c>
      <c r="J1792">
        <v>1418379324</v>
      </c>
      <c r="K1792" t="b">
        <v>0</v>
      </c>
      <c r="L1792">
        <v>1</v>
      </c>
      <c r="M1792" t="b">
        <v>0</v>
      </c>
      <c r="N1792" t="s">
        <v>8269</v>
      </c>
      <c r="O1792">
        <f>ROUND(E1792/D1792*100,0)</f>
        <v>0</v>
      </c>
      <c r="P1792">
        <f>IFERROR(ROUND(E1792/L1792,2),0)</f>
        <v>5</v>
      </c>
      <c r="Q1792" t="s">
        <v>8315</v>
      </c>
      <c r="R1792" t="s">
        <v>8316</v>
      </c>
      <c r="S1792" s="12">
        <f>(((J1792/60)/60)/24)+DATE(1970,1,1)</f>
        <v>41985.427361111113</v>
      </c>
      <c r="T1792" s="12">
        <f>(((I1792/60)/60)/24)+DATE(1970,1,1)</f>
        <v>42015.427361111113</v>
      </c>
      <c r="U1792">
        <f>YEAR(S1792)</f>
        <v>2014</v>
      </c>
    </row>
    <row r="1793" spans="1:21" ht="48" x14ac:dyDescent="0.2">
      <c r="A1793">
        <v>2888</v>
      </c>
      <c r="B1793" s="3" t="s">
        <v>2888</v>
      </c>
      <c r="C1793" s="3" t="s">
        <v>6998</v>
      </c>
      <c r="D1793" s="6">
        <v>30000</v>
      </c>
      <c r="E1793" s="8">
        <v>0</v>
      </c>
      <c r="F1793" t="s">
        <v>8220</v>
      </c>
      <c r="G1793" t="s">
        <v>8223</v>
      </c>
      <c r="H1793" t="s">
        <v>8245</v>
      </c>
      <c r="I1793">
        <v>1413608340</v>
      </c>
      <c r="J1793">
        <v>1412945440</v>
      </c>
      <c r="K1793" t="b">
        <v>0</v>
      </c>
      <c r="L1793">
        <v>0</v>
      </c>
      <c r="M1793" t="b">
        <v>0</v>
      </c>
      <c r="N1793" t="s">
        <v>8269</v>
      </c>
      <c r="O1793">
        <f>ROUND(E1793/D1793*100,0)</f>
        <v>0</v>
      </c>
      <c r="P1793">
        <f>IFERROR(ROUND(E1793/L1793,2),0)</f>
        <v>0</v>
      </c>
      <c r="Q1793" t="s">
        <v>8315</v>
      </c>
      <c r="R1793" t="s">
        <v>8316</v>
      </c>
      <c r="S1793" s="12">
        <f>(((J1793/60)/60)/24)+DATE(1970,1,1)</f>
        <v>41922.535185185188</v>
      </c>
      <c r="T1793" s="12">
        <f>(((I1793/60)/60)/24)+DATE(1970,1,1)</f>
        <v>41930.207638888889</v>
      </c>
      <c r="U1793">
        <f>YEAR(S1793)</f>
        <v>2014</v>
      </c>
    </row>
    <row r="1794" spans="1:21" ht="48" x14ac:dyDescent="0.2">
      <c r="A1794">
        <v>2889</v>
      </c>
      <c r="B1794" s="3" t="s">
        <v>2889</v>
      </c>
      <c r="C1794" s="3" t="s">
        <v>6999</v>
      </c>
      <c r="D1794" s="6">
        <v>3000</v>
      </c>
      <c r="E1794" s="8">
        <v>1142</v>
      </c>
      <c r="F1794" t="s">
        <v>8220</v>
      </c>
      <c r="G1794" t="s">
        <v>8223</v>
      </c>
      <c r="H1794" t="s">
        <v>8245</v>
      </c>
      <c r="I1794">
        <v>1409344985</v>
      </c>
      <c r="J1794">
        <v>1406752985</v>
      </c>
      <c r="K1794" t="b">
        <v>0</v>
      </c>
      <c r="L1794">
        <v>14</v>
      </c>
      <c r="M1794" t="b">
        <v>0</v>
      </c>
      <c r="N1794" t="s">
        <v>8269</v>
      </c>
      <c r="O1794">
        <f>ROUND(E1794/D1794*100,0)</f>
        <v>38</v>
      </c>
      <c r="P1794">
        <f>IFERROR(ROUND(E1794/L1794,2),0)</f>
        <v>81.569999999999993</v>
      </c>
      <c r="Q1794" t="s">
        <v>8315</v>
      </c>
      <c r="R1794" t="s">
        <v>8316</v>
      </c>
      <c r="S1794" s="12">
        <f>(((J1794/60)/60)/24)+DATE(1970,1,1)</f>
        <v>41850.863252314812</v>
      </c>
      <c r="T1794" s="12">
        <f>(((I1794/60)/60)/24)+DATE(1970,1,1)</f>
        <v>41880.863252314812</v>
      </c>
      <c r="U1794">
        <f>YEAR(S1794)</f>
        <v>2014</v>
      </c>
    </row>
    <row r="1795" spans="1:21" ht="48" x14ac:dyDescent="0.2">
      <c r="A1795">
        <v>2890</v>
      </c>
      <c r="B1795" s="3" t="s">
        <v>2890</v>
      </c>
      <c r="C1795" s="3" t="s">
        <v>7000</v>
      </c>
      <c r="D1795" s="6">
        <v>2000</v>
      </c>
      <c r="E1795" s="8">
        <v>21</v>
      </c>
      <c r="F1795" t="s">
        <v>8220</v>
      </c>
      <c r="G1795" t="s">
        <v>8223</v>
      </c>
      <c r="H1795" t="s">
        <v>8245</v>
      </c>
      <c r="I1795">
        <v>1407553200</v>
      </c>
      <c r="J1795">
        <v>1405100992</v>
      </c>
      <c r="K1795" t="b">
        <v>0</v>
      </c>
      <c r="L1795">
        <v>3</v>
      </c>
      <c r="M1795" t="b">
        <v>0</v>
      </c>
      <c r="N1795" t="s">
        <v>8269</v>
      </c>
      <c r="O1795">
        <f>ROUND(E1795/D1795*100,0)</f>
        <v>1</v>
      </c>
      <c r="P1795">
        <f>IFERROR(ROUND(E1795/L1795,2),0)</f>
        <v>7</v>
      </c>
      <c r="Q1795" t="s">
        <v>8315</v>
      </c>
      <c r="R1795" t="s">
        <v>8316</v>
      </c>
      <c r="S1795" s="12">
        <f>(((J1795/60)/60)/24)+DATE(1970,1,1)</f>
        <v>41831.742962962962</v>
      </c>
      <c r="T1795" s="12">
        <f>(((I1795/60)/60)/24)+DATE(1970,1,1)</f>
        <v>41860.125</v>
      </c>
      <c r="U1795">
        <f>YEAR(S1795)</f>
        <v>2014</v>
      </c>
    </row>
    <row r="1796" spans="1:21" ht="48" x14ac:dyDescent="0.2">
      <c r="A1796">
        <v>2891</v>
      </c>
      <c r="B1796" s="3" t="s">
        <v>2891</v>
      </c>
      <c r="C1796" s="3" t="s">
        <v>7001</v>
      </c>
      <c r="D1796" s="6">
        <v>10000</v>
      </c>
      <c r="E1796" s="8">
        <v>273</v>
      </c>
      <c r="F1796" t="s">
        <v>8220</v>
      </c>
      <c r="G1796" t="s">
        <v>8223</v>
      </c>
      <c r="H1796" t="s">
        <v>8245</v>
      </c>
      <c r="I1796">
        <v>1460751128</v>
      </c>
      <c r="J1796">
        <v>1455570728</v>
      </c>
      <c r="K1796" t="b">
        <v>0</v>
      </c>
      <c r="L1796">
        <v>10</v>
      </c>
      <c r="M1796" t="b">
        <v>0</v>
      </c>
      <c r="N1796" t="s">
        <v>8269</v>
      </c>
      <c r="O1796">
        <f>ROUND(E1796/D1796*100,0)</f>
        <v>3</v>
      </c>
      <c r="P1796">
        <f>IFERROR(ROUND(E1796/L1796,2),0)</f>
        <v>27.3</v>
      </c>
      <c r="Q1796" t="s">
        <v>8315</v>
      </c>
      <c r="R1796" t="s">
        <v>8316</v>
      </c>
      <c r="S1796" s="12">
        <f>(((J1796/60)/60)/24)+DATE(1970,1,1)</f>
        <v>42415.883425925931</v>
      </c>
      <c r="T1796" s="12">
        <f>(((I1796/60)/60)/24)+DATE(1970,1,1)</f>
        <v>42475.84175925926</v>
      </c>
      <c r="U1796">
        <f>YEAR(S1796)</f>
        <v>2016</v>
      </c>
    </row>
    <row r="1797" spans="1:21" ht="48" x14ac:dyDescent="0.2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>ROUND(E1797/D1797*100,0)</f>
        <v>9</v>
      </c>
      <c r="P1797">
        <f>IFERROR(ROUND(E1797/L1797,2),0)</f>
        <v>29.41</v>
      </c>
      <c r="Q1797" t="s">
        <v>8315</v>
      </c>
      <c r="R1797" t="s">
        <v>8316</v>
      </c>
      <c r="S1797" s="12">
        <f>(((J1797/60)/60)/24)+DATE(1970,1,1)</f>
        <v>41869.714166666665</v>
      </c>
      <c r="T1797" s="12">
        <f>(((I1797/60)/60)/24)+DATE(1970,1,1)</f>
        <v>41876.875</v>
      </c>
      <c r="U1797">
        <f>YEAR(S1797)</f>
        <v>2014</v>
      </c>
    </row>
    <row r="1798" spans="1:21" ht="16" x14ac:dyDescent="0.2">
      <c r="A1798">
        <v>2893</v>
      </c>
      <c r="B1798" s="3" t="s">
        <v>2893</v>
      </c>
      <c r="C1798" s="3" t="s">
        <v>7003</v>
      </c>
      <c r="D1798" s="6">
        <v>5000</v>
      </c>
      <c r="E1798" s="8">
        <v>25</v>
      </c>
      <c r="F1798" t="s">
        <v>8220</v>
      </c>
      <c r="G1798" t="s">
        <v>8223</v>
      </c>
      <c r="H1798" t="s">
        <v>8245</v>
      </c>
      <c r="I1798">
        <v>1420768800</v>
      </c>
      <c r="J1798">
        <v>1415644395</v>
      </c>
      <c r="K1798" t="b">
        <v>0</v>
      </c>
      <c r="L1798">
        <v>2</v>
      </c>
      <c r="M1798" t="b">
        <v>0</v>
      </c>
      <c r="N1798" t="s">
        <v>8269</v>
      </c>
      <c r="O1798">
        <f>ROUND(E1798/D1798*100,0)</f>
        <v>1</v>
      </c>
      <c r="P1798">
        <f>IFERROR(ROUND(E1798/L1798,2),0)</f>
        <v>12.5</v>
      </c>
      <c r="Q1798" t="s">
        <v>8315</v>
      </c>
      <c r="R1798" t="s">
        <v>8316</v>
      </c>
      <c r="S1798" s="12">
        <f>(((J1798/60)/60)/24)+DATE(1970,1,1)</f>
        <v>41953.773090277777</v>
      </c>
      <c r="T1798" s="12">
        <f>(((I1798/60)/60)/24)+DATE(1970,1,1)</f>
        <v>42013.083333333328</v>
      </c>
      <c r="U1798">
        <f>YEAR(S1798)</f>
        <v>2014</v>
      </c>
    </row>
    <row r="1799" spans="1:21" ht="32" x14ac:dyDescent="0.2">
      <c r="A1799">
        <v>2894</v>
      </c>
      <c r="B1799" s="3" t="s">
        <v>2894</v>
      </c>
      <c r="C1799" s="3" t="s">
        <v>7004</v>
      </c>
      <c r="D1799" s="6">
        <v>50000</v>
      </c>
      <c r="E1799" s="8">
        <v>0</v>
      </c>
      <c r="F1799" t="s">
        <v>8220</v>
      </c>
      <c r="G1799" t="s">
        <v>8223</v>
      </c>
      <c r="H1799" t="s">
        <v>8245</v>
      </c>
      <c r="I1799">
        <v>1428100815</v>
      </c>
      <c r="J1799">
        <v>1422920415</v>
      </c>
      <c r="K1799" t="b">
        <v>0</v>
      </c>
      <c r="L1799">
        <v>0</v>
      </c>
      <c r="M1799" t="b">
        <v>0</v>
      </c>
      <c r="N1799" t="s">
        <v>8269</v>
      </c>
      <c r="O1799">
        <f>ROUND(E1799/D1799*100,0)</f>
        <v>0</v>
      </c>
      <c r="P1799">
        <f>IFERROR(ROUND(E1799/L1799,2),0)</f>
        <v>0</v>
      </c>
      <c r="Q1799" t="s">
        <v>8315</v>
      </c>
      <c r="R1799" t="s">
        <v>8316</v>
      </c>
      <c r="S1799" s="12">
        <f>(((J1799/60)/60)/24)+DATE(1970,1,1)</f>
        <v>42037.986284722225</v>
      </c>
      <c r="T1799" s="12">
        <f>(((I1799/60)/60)/24)+DATE(1970,1,1)</f>
        <v>42097.944618055553</v>
      </c>
      <c r="U1799">
        <f>YEAR(S1799)</f>
        <v>2015</v>
      </c>
    </row>
    <row r="1800" spans="1:21" ht="48" x14ac:dyDescent="0.2">
      <c r="A1800">
        <v>2895</v>
      </c>
      <c r="B1800" s="3" t="s">
        <v>2895</v>
      </c>
      <c r="C1800" s="3" t="s">
        <v>7005</v>
      </c>
      <c r="D1800" s="6">
        <v>500</v>
      </c>
      <c r="E1800" s="8">
        <v>23</v>
      </c>
      <c r="F1800" t="s">
        <v>8220</v>
      </c>
      <c r="G1800" t="s">
        <v>8223</v>
      </c>
      <c r="H1800" t="s">
        <v>8245</v>
      </c>
      <c r="I1800">
        <v>1403470800</v>
      </c>
      <c r="J1800">
        <v>1403356792</v>
      </c>
      <c r="K1800" t="b">
        <v>0</v>
      </c>
      <c r="L1800">
        <v>4</v>
      </c>
      <c r="M1800" t="b">
        <v>0</v>
      </c>
      <c r="N1800" t="s">
        <v>8269</v>
      </c>
      <c r="O1800">
        <f>ROUND(E1800/D1800*100,0)</f>
        <v>5</v>
      </c>
      <c r="P1800">
        <f>IFERROR(ROUND(E1800/L1800,2),0)</f>
        <v>5.75</v>
      </c>
      <c r="Q1800" t="s">
        <v>8315</v>
      </c>
      <c r="R1800" t="s">
        <v>8316</v>
      </c>
      <c r="S1800" s="12">
        <f>(((J1800/60)/60)/24)+DATE(1970,1,1)</f>
        <v>41811.555462962962</v>
      </c>
      <c r="T1800" s="12">
        <f>(((I1800/60)/60)/24)+DATE(1970,1,1)</f>
        <v>41812.875</v>
      </c>
      <c r="U1800">
        <f>YEAR(S1800)</f>
        <v>2014</v>
      </c>
    </row>
    <row r="1801" spans="1:21" ht="48" x14ac:dyDescent="0.2">
      <c r="A1801">
        <v>2896</v>
      </c>
      <c r="B1801" s="3" t="s">
        <v>2896</v>
      </c>
      <c r="C1801" s="3" t="s">
        <v>7006</v>
      </c>
      <c r="D1801" s="6">
        <v>3000</v>
      </c>
      <c r="E1801" s="8">
        <v>625</v>
      </c>
      <c r="F1801" t="s">
        <v>8220</v>
      </c>
      <c r="G1801" t="s">
        <v>8223</v>
      </c>
      <c r="H1801" t="s">
        <v>8245</v>
      </c>
      <c r="I1801">
        <v>1481522400</v>
      </c>
      <c r="J1801">
        <v>1480283321</v>
      </c>
      <c r="K1801" t="b">
        <v>0</v>
      </c>
      <c r="L1801">
        <v>12</v>
      </c>
      <c r="M1801" t="b">
        <v>0</v>
      </c>
      <c r="N1801" t="s">
        <v>8269</v>
      </c>
      <c r="O1801">
        <f>ROUND(E1801/D1801*100,0)</f>
        <v>21</v>
      </c>
      <c r="P1801">
        <f>IFERROR(ROUND(E1801/L1801,2),0)</f>
        <v>52.08</v>
      </c>
      <c r="Q1801" t="s">
        <v>8315</v>
      </c>
      <c r="R1801" t="s">
        <v>8316</v>
      </c>
      <c r="S1801" s="12">
        <f>(((J1801/60)/60)/24)+DATE(1970,1,1)</f>
        <v>42701.908807870372</v>
      </c>
      <c r="T1801" s="12">
        <f>(((I1801/60)/60)/24)+DATE(1970,1,1)</f>
        <v>42716.25</v>
      </c>
      <c r="U1801">
        <f>YEAR(S1801)</f>
        <v>2016</v>
      </c>
    </row>
    <row r="1802" spans="1:21" ht="48" x14ac:dyDescent="0.2">
      <c r="A1802">
        <v>2897</v>
      </c>
      <c r="B1802" s="3" t="s">
        <v>2897</v>
      </c>
      <c r="C1802" s="3" t="s">
        <v>7007</v>
      </c>
      <c r="D1802" s="6">
        <v>12000</v>
      </c>
      <c r="E1802" s="8">
        <v>550</v>
      </c>
      <c r="F1802" t="s">
        <v>8220</v>
      </c>
      <c r="G1802" t="s">
        <v>8223</v>
      </c>
      <c r="H1802" t="s">
        <v>8245</v>
      </c>
      <c r="I1802">
        <v>1444577345</v>
      </c>
      <c r="J1802">
        <v>1441985458</v>
      </c>
      <c r="K1802" t="b">
        <v>0</v>
      </c>
      <c r="L1802">
        <v>3</v>
      </c>
      <c r="M1802" t="b">
        <v>0</v>
      </c>
      <c r="N1802" t="s">
        <v>8269</v>
      </c>
      <c r="O1802">
        <f>ROUND(E1802/D1802*100,0)</f>
        <v>5</v>
      </c>
      <c r="P1802">
        <f>IFERROR(ROUND(E1802/L1802,2),0)</f>
        <v>183.33</v>
      </c>
      <c r="Q1802" t="s">
        <v>8315</v>
      </c>
      <c r="R1802" t="s">
        <v>8316</v>
      </c>
      <c r="S1802" s="12">
        <f>(((J1802/60)/60)/24)+DATE(1970,1,1)</f>
        <v>42258.646504629629</v>
      </c>
      <c r="T1802" s="12">
        <f>(((I1802/60)/60)/24)+DATE(1970,1,1)</f>
        <v>42288.645196759258</v>
      </c>
      <c r="U1802">
        <f>YEAR(S1802)</f>
        <v>2015</v>
      </c>
    </row>
    <row r="1803" spans="1:21" ht="48" x14ac:dyDescent="0.2">
      <c r="A1803">
        <v>2898</v>
      </c>
      <c r="B1803" s="3" t="s">
        <v>2898</v>
      </c>
      <c r="C1803" s="3" t="s">
        <v>7008</v>
      </c>
      <c r="D1803" s="6">
        <v>7500</v>
      </c>
      <c r="E1803" s="8">
        <v>316</v>
      </c>
      <c r="F1803" t="s">
        <v>8220</v>
      </c>
      <c r="G1803" t="s">
        <v>8223</v>
      </c>
      <c r="H1803" t="s">
        <v>8245</v>
      </c>
      <c r="I1803">
        <v>1446307053</v>
      </c>
      <c r="J1803">
        <v>1443715053</v>
      </c>
      <c r="K1803" t="b">
        <v>0</v>
      </c>
      <c r="L1803">
        <v>12</v>
      </c>
      <c r="M1803" t="b">
        <v>0</v>
      </c>
      <c r="N1803" t="s">
        <v>8269</v>
      </c>
      <c r="O1803">
        <f>ROUND(E1803/D1803*100,0)</f>
        <v>4</v>
      </c>
      <c r="P1803">
        <f>IFERROR(ROUND(E1803/L1803,2),0)</f>
        <v>26.33</v>
      </c>
      <c r="Q1803" t="s">
        <v>8315</v>
      </c>
      <c r="R1803" t="s">
        <v>8316</v>
      </c>
      <c r="S1803" s="12">
        <f>(((J1803/60)/60)/24)+DATE(1970,1,1)</f>
        <v>42278.664965277778</v>
      </c>
      <c r="T1803" s="12">
        <f>(((I1803/60)/60)/24)+DATE(1970,1,1)</f>
        <v>42308.664965277778</v>
      </c>
      <c r="U1803">
        <f>YEAR(S1803)</f>
        <v>2015</v>
      </c>
    </row>
    <row r="1804" spans="1:21" ht="48" x14ac:dyDescent="0.2">
      <c r="A1804">
        <v>2899</v>
      </c>
      <c r="B1804" s="3" t="s">
        <v>2899</v>
      </c>
      <c r="C1804" s="3" t="s">
        <v>7009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>
        <v>1469325158</v>
      </c>
      <c r="J1804">
        <v>1464141158</v>
      </c>
      <c r="K1804" t="b">
        <v>0</v>
      </c>
      <c r="L1804">
        <v>0</v>
      </c>
      <c r="M1804" t="b">
        <v>0</v>
      </c>
      <c r="N1804" t="s">
        <v>8269</v>
      </c>
      <c r="O1804">
        <f>ROUND(E1804/D1804*100,0)</f>
        <v>0</v>
      </c>
      <c r="P1804">
        <f>IFERROR(ROUND(E1804/L1804,2),0)</f>
        <v>0</v>
      </c>
      <c r="Q1804" t="s">
        <v>8315</v>
      </c>
      <c r="R1804" t="s">
        <v>8316</v>
      </c>
      <c r="S1804" s="12">
        <f>(((J1804/60)/60)/24)+DATE(1970,1,1)</f>
        <v>42515.078217592592</v>
      </c>
      <c r="T1804" s="12">
        <f>(((I1804/60)/60)/24)+DATE(1970,1,1)</f>
        <v>42575.078217592592</v>
      </c>
      <c r="U1804">
        <f>YEAR(S1804)</f>
        <v>2016</v>
      </c>
    </row>
    <row r="1805" spans="1:21" ht="48" x14ac:dyDescent="0.2">
      <c r="A1805">
        <v>2900</v>
      </c>
      <c r="B1805" s="3" t="s">
        <v>2900</v>
      </c>
      <c r="C1805" s="3" t="s">
        <v>7010</v>
      </c>
      <c r="D1805" s="6">
        <v>5500</v>
      </c>
      <c r="E1805" s="8">
        <v>3405</v>
      </c>
      <c r="F1805" t="s">
        <v>8220</v>
      </c>
      <c r="G1805" t="s">
        <v>8223</v>
      </c>
      <c r="H1805" t="s">
        <v>8245</v>
      </c>
      <c r="I1805">
        <v>1407562632</v>
      </c>
      <c r="J1805">
        <v>1404970632</v>
      </c>
      <c r="K1805" t="b">
        <v>0</v>
      </c>
      <c r="L1805">
        <v>7</v>
      </c>
      <c r="M1805" t="b">
        <v>0</v>
      </c>
      <c r="N1805" t="s">
        <v>8269</v>
      </c>
      <c r="O1805">
        <f>ROUND(E1805/D1805*100,0)</f>
        <v>62</v>
      </c>
      <c r="P1805">
        <f>IFERROR(ROUND(E1805/L1805,2),0)</f>
        <v>486.43</v>
      </c>
      <c r="Q1805" t="s">
        <v>8315</v>
      </c>
      <c r="R1805" t="s">
        <v>8316</v>
      </c>
      <c r="S1805" s="12">
        <f>(((J1805/60)/60)/24)+DATE(1970,1,1)</f>
        <v>41830.234166666669</v>
      </c>
      <c r="T1805" s="12">
        <f>(((I1805/60)/60)/24)+DATE(1970,1,1)</f>
        <v>41860.234166666669</v>
      </c>
      <c r="U1805">
        <f>YEAR(S1805)</f>
        <v>2014</v>
      </c>
    </row>
    <row r="1806" spans="1:21" ht="48" x14ac:dyDescent="0.2">
      <c r="A1806">
        <v>2901</v>
      </c>
      <c r="B1806" s="3" t="s">
        <v>2901</v>
      </c>
      <c r="C1806" s="3" t="s">
        <v>7011</v>
      </c>
      <c r="D1806" s="6">
        <v>750</v>
      </c>
      <c r="E1806" s="8">
        <v>6</v>
      </c>
      <c r="F1806" t="s">
        <v>8220</v>
      </c>
      <c r="G1806" t="s">
        <v>8223</v>
      </c>
      <c r="H1806" t="s">
        <v>8245</v>
      </c>
      <c r="I1806">
        <v>1423345339</v>
      </c>
      <c r="J1806">
        <v>1418161339</v>
      </c>
      <c r="K1806" t="b">
        <v>0</v>
      </c>
      <c r="L1806">
        <v>2</v>
      </c>
      <c r="M1806" t="b">
        <v>0</v>
      </c>
      <c r="N1806" t="s">
        <v>8269</v>
      </c>
      <c r="O1806">
        <f>ROUND(E1806/D1806*100,0)</f>
        <v>1</v>
      </c>
      <c r="P1806">
        <f>IFERROR(ROUND(E1806/L1806,2),0)</f>
        <v>3</v>
      </c>
      <c r="Q1806" t="s">
        <v>8315</v>
      </c>
      <c r="R1806" t="s">
        <v>8316</v>
      </c>
      <c r="S1806" s="12">
        <f>(((J1806/60)/60)/24)+DATE(1970,1,1)</f>
        <v>41982.904386574075</v>
      </c>
      <c r="T1806" s="12">
        <f>(((I1806/60)/60)/24)+DATE(1970,1,1)</f>
        <v>42042.904386574075</v>
      </c>
      <c r="U1806">
        <f>YEAR(S1806)</f>
        <v>2014</v>
      </c>
    </row>
    <row r="1807" spans="1:21" ht="32" x14ac:dyDescent="0.2">
      <c r="A1807">
        <v>2902</v>
      </c>
      <c r="B1807" s="3" t="s">
        <v>2902</v>
      </c>
      <c r="C1807" s="3" t="s">
        <v>7012</v>
      </c>
      <c r="D1807" s="6">
        <v>150000</v>
      </c>
      <c r="E1807" s="8">
        <v>25</v>
      </c>
      <c r="F1807" t="s">
        <v>8220</v>
      </c>
      <c r="G1807" t="s">
        <v>8223</v>
      </c>
      <c r="H1807" t="s">
        <v>8245</v>
      </c>
      <c r="I1807">
        <v>1440412396</v>
      </c>
      <c r="J1807">
        <v>1437820396</v>
      </c>
      <c r="K1807" t="b">
        <v>0</v>
      </c>
      <c r="L1807">
        <v>1</v>
      </c>
      <c r="M1807" t="b">
        <v>0</v>
      </c>
      <c r="N1807" t="s">
        <v>8269</v>
      </c>
      <c r="O1807">
        <f>ROUND(E1807/D1807*100,0)</f>
        <v>0</v>
      </c>
      <c r="P1807">
        <f>IFERROR(ROUND(E1807/L1807,2),0)</f>
        <v>25</v>
      </c>
      <c r="Q1807" t="s">
        <v>8315</v>
      </c>
      <c r="R1807" t="s">
        <v>8316</v>
      </c>
      <c r="S1807" s="12">
        <f>(((J1807/60)/60)/24)+DATE(1970,1,1)</f>
        <v>42210.439768518518</v>
      </c>
      <c r="T1807" s="12">
        <f>(((I1807/60)/60)/24)+DATE(1970,1,1)</f>
        <v>42240.439768518518</v>
      </c>
      <c r="U1807">
        <f>YEAR(S1807)</f>
        <v>2015</v>
      </c>
    </row>
    <row r="1808" spans="1:21" ht="48" x14ac:dyDescent="0.2">
      <c r="A1808">
        <v>2903</v>
      </c>
      <c r="B1808" s="3" t="s">
        <v>2903</v>
      </c>
      <c r="C1808" s="3" t="s">
        <v>7013</v>
      </c>
      <c r="D1808" s="6">
        <v>5000</v>
      </c>
      <c r="E1808" s="8">
        <v>39</v>
      </c>
      <c r="F1808" t="s">
        <v>8220</v>
      </c>
      <c r="G1808" t="s">
        <v>8223</v>
      </c>
      <c r="H1808" t="s">
        <v>8245</v>
      </c>
      <c r="I1808">
        <v>1441771218</v>
      </c>
      <c r="J1808">
        <v>1436587218</v>
      </c>
      <c r="K1808" t="b">
        <v>0</v>
      </c>
      <c r="L1808">
        <v>4</v>
      </c>
      <c r="M1808" t="b">
        <v>0</v>
      </c>
      <c r="N1808" t="s">
        <v>8269</v>
      </c>
      <c r="O1808">
        <f>ROUND(E1808/D1808*100,0)</f>
        <v>1</v>
      </c>
      <c r="P1808">
        <f>IFERROR(ROUND(E1808/L1808,2),0)</f>
        <v>9.75</v>
      </c>
      <c r="Q1808" t="s">
        <v>8315</v>
      </c>
      <c r="R1808" t="s">
        <v>8316</v>
      </c>
      <c r="S1808" s="12">
        <f>(((J1808/60)/60)/24)+DATE(1970,1,1)</f>
        <v>42196.166874999995</v>
      </c>
      <c r="T1808" s="12">
        <f>(((I1808/60)/60)/24)+DATE(1970,1,1)</f>
        <v>42256.166874999995</v>
      </c>
      <c r="U1808">
        <f>YEAR(S1808)</f>
        <v>2015</v>
      </c>
    </row>
    <row r="1809" spans="1:21" ht="48" x14ac:dyDescent="0.2">
      <c r="A1809">
        <v>2904</v>
      </c>
      <c r="B1809" s="3" t="s">
        <v>2904</v>
      </c>
      <c r="C1809" s="3" t="s">
        <v>7014</v>
      </c>
      <c r="D1809" s="6">
        <v>1500</v>
      </c>
      <c r="E1809" s="8">
        <v>75</v>
      </c>
      <c r="F1809" t="s">
        <v>8220</v>
      </c>
      <c r="G1809" t="s">
        <v>8224</v>
      </c>
      <c r="H1809" t="s">
        <v>8246</v>
      </c>
      <c r="I1809">
        <v>1415534400</v>
      </c>
      <c r="J1809">
        <v>1414538031</v>
      </c>
      <c r="K1809" t="b">
        <v>0</v>
      </c>
      <c r="L1809">
        <v>4</v>
      </c>
      <c r="M1809" t="b">
        <v>0</v>
      </c>
      <c r="N1809" t="s">
        <v>8269</v>
      </c>
      <c r="O1809">
        <f>ROUND(E1809/D1809*100,0)</f>
        <v>5</v>
      </c>
      <c r="P1809">
        <f>IFERROR(ROUND(E1809/L1809,2),0)</f>
        <v>18.75</v>
      </c>
      <c r="Q1809" t="s">
        <v>8315</v>
      </c>
      <c r="R1809" t="s">
        <v>8316</v>
      </c>
      <c r="S1809" s="12">
        <f>(((J1809/60)/60)/24)+DATE(1970,1,1)</f>
        <v>41940.967951388891</v>
      </c>
      <c r="T1809" s="12">
        <f>(((I1809/60)/60)/24)+DATE(1970,1,1)</f>
        <v>41952.5</v>
      </c>
      <c r="U1809">
        <f>YEAR(S1809)</f>
        <v>2014</v>
      </c>
    </row>
    <row r="1810" spans="1:21" ht="48" x14ac:dyDescent="0.2">
      <c r="A1810">
        <v>2905</v>
      </c>
      <c r="B1810" s="3" t="s">
        <v>2905</v>
      </c>
      <c r="C1810" s="3" t="s">
        <v>7015</v>
      </c>
      <c r="D1810" s="6">
        <v>3500</v>
      </c>
      <c r="E1810" s="8">
        <v>622</v>
      </c>
      <c r="F1810" t="s">
        <v>8220</v>
      </c>
      <c r="G1810" t="s">
        <v>8223</v>
      </c>
      <c r="H1810" t="s">
        <v>8245</v>
      </c>
      <c r="I1810">
        <v>1473211313</v>
      </c>
      <c r="J1810">
        <v>1472001713</v>
      </c>
      <c r="K1810" t="b">
        <v>0</v>
      </c>
      <c r="L1810">
        <v>17</v>
      </c>
      <c r="M1810" t="b">
        <v>0</v>
      </c>
      <c r="N1810" t="s">
        <v>8269</v>
      </c>
      <c r="O1810">
        <f>ROUND(E1810/D1810*100,0)</f>
        <v>18</v>
      </c>
      <c r="P1810">
        <f>IFERROR(ROUND(E1810/L1810,2),0)</f>
        <v>36.590000000000003</v>
      </c>
      <c r="Q1810" t="s">
        <v>8315</v>
      </c>
      <c r="R1810" t="s">
        <v>8316</v>
      </c>
      <c r="S1810" s="12">
        <f>(((J1810/60)/60)/24)+DATE(1970,1,1)</f>
        <v>42606.056863425925</v>
      </c>
      <c r="T1810" s="12">
        <f>(((I1810/60)/60)/24)+DATE(1970,1,1)</f>
        <v>42620.056863425925</v>
      </c>
      <c r="U1810">
        <f>YEAR(S1810)</f>
        <v>2016</v>
      </c>
    </row>
    <row r="1811" spans="1:21" ht="48" x14ac:dyDescent="0.2">
      <c r="A1811">
        <v>2906</v>
      </c>
      <c r="B1811" s="3" t="s">
        <v>2906</v>
      </c>
      <c r="C1811" s="3" t="s">
        <v>7016</v>
      </c>
      <c r="D1811" s="6">
        <v>6000</v>
      </c>
      <c r="E1811" s="8">
        <v>565</v>
      </c>
      <c r="F1811" t="s">
        <v>8220</v>
      </c>
      <c r="G1811" t="s">
        <v>8223</v>
      </c>
      <c r="H1811" t="s">
        <v>8245</v>
      </c>
      <c r="I1811">
        <v>1438390800</v>
      </c>
      <c r="J1811">
        <v>1436888066</v>
      </c>
      <c r="K1811" t="b">
        <v>0</v>
      </c>
      <c r="L1811">
        <v>7</v>
      </c>
      <c r="M1811" t="b">
        <v>0</v>
      </c>
      <c r="N1811" t="s">
        <v>8269</v>
      </c>
      <c r="O1811">
        <f>ROUND(E1811/D1811*100,0)</f>
        <v>9</v>
      </c>
      <c r="P1811">
        <f>IFERROR(ROUND(E1811/L1811,2),0)</f>
        <v>80.709999999999994</v>
      </c>
      <c r="Q1811" t="s">
        <v>8315</v>
      </c>
      <c r="R1811" t="s">
        <v>8316</v>
      </c>
      <c r="S1811" s="12">
        <f>(((J1811/60)/60)/24)+DATE(1970,1,1)</f>
        <v>42199.648912037039</v>
      </c>
      <c r="T1811" s="12">
        <f>(((I1811/60)/60)/24)+DATE(1970,1,1)</f>
        <v>42217.041666666672</v>
      </c>
      <c r="U1811">
        <f>YEAR(S1811)</f>
        <v>2015</v>
      </c>
    </row>
    <row r="1812" spans="1:21" ht="48" x14ac:dyDescent="0.2">
      <c r="A1812">
        <v>2907</v>
      </c>
      <c r="B1812" s="3" t="s">
        <v>2907</v>
      </c>
      <c r="C1812" s="3" t="s">
        <v>7017</v>
      </c>
      <c r="D1812" s="6">
        <v>2500</v>
      </c>
      <c r="E1812" s="8">
        <v>2</v>
      </c>
      <c r="F1812" t="s">
        <v>8220</v>
      </c>
      <c r="G1812" t="s">
        <v>8223</v>
      </c>
      <c r="H1812" t="s">
        <v>8245</v>
      </c>
      <c r="I1812">
        <v>1463259837</v>
      </c>
      <c r="J1812">
        <v>1458075837</v>
      </c>
      <c r="K1812" t="b">
        <v>0</v>
      </c>
      <c r="L1812">
        <v>2</v>
      </c>
      <c r="M1812" t="b">
        <v>0</v>
      </c>
      <c r="N1812" t="s">
        <v>8269</v>
      </c>
      <c r="O1812">
        <f>ROUND(E1812/D1812*100,0)</f>
        <v>0</v>
      </c>
      <c r="P1812">
        <f>IFERROR(ROUND(E1812/L1812,2),0)</f>
        <v>1</v>
      </c>
      <c r="Q1812" t="s">
        <v>8315</v>
      </c>
      <c r="R1812" t="s">
        <v>8316</v>
      </c>
      <c r="S1812" s="12">
        <f>(((J1812/60)/60)/24)+DATE(1970,1,1)</f>
        <v>42444.877743055549</v>
      </c>
      <c r="T1812" s="12">
        <f>(((I1812/60)/60)/24)+DATE(1970,1,1)</f>
        <v>42504.877743055549</v>
      </c>
      <c r="U1812">
        <f>YEAR(S1812)</f>
        <v>2016</v>
      </c>
    </row>
    <row r="1813" spans="1:21" ht="64" x14ac:dyDescent="0.2">
      <c r="A1813">
        <v>2908</v>
      </c>
      <c r="B1813" s="3" t="s">
        <v>2908</v>
      </c>
      <c r="C1813" s="3" t="s">
        <v>7018</v>
      </c>
      <c r="D1813" s="6">
        <v>9600</v>
      </c>
      <c r="E1813" s="8">
        <v>264</v>
      </c>
      <c r="F1813" t="s">
        <v>8220</v>
      </c>
      <c r="G1813" t="s">
        <v>8223</v>
      </c>
      <c r="H1813" t="s">
        <v>8245</v>
      </c>
      <c r="I1813">
        <v>1465407219</v>
      </c>
      <c r="J1813">
        <v>1462815219</v>
      </c>
      <c r="K1813" t="b">
        <v>0</v>
      </c>
      <c r="L1813">
        <v>5</v>
      </c>
      <c r="M1813" t="b">
        <v>0</v>
      </c>
      <c r="N1813" t="s">
        <v>8269</v>
      </c>
      <c r="O1813">
        <f>ROUND(E1813/D1813*100,0)</f>
        <v>3</v>
      </c>
      <c r="P1813">
        <f>IFERROR(ROUND(E1813/L1813,2),0)</f>
        <v>52.8</v>
      </c>
      <c r="Q1813" t="s">
        <v>8315</v>
      </c>
      <c r="R1813" t="s">
        <v>8316</v>
      </c>
      <c r="S1813" s="12">
        <f>(((J1813/60)/60)/24)+DATE(1970,1,1)</f>
        <v>42499.731701388882</v>
      </c>
      <c r="T1813" s="12">
        <f>(((I1813/60)/60)/24)+DATE(1970,1,1)</f>
        <v>42529.731701388882</v>
      </c>
      <c r="U1813">
        <f>YEAR(S1813)</f>
        <v>2016</v>
      </c>
    </row>
    <row r="1814" spans="1:21" ht="48" x14ac:dyDescent="0.2">
      <c r="A1814">
        <v>2909</v>
      </c>
      <c r="B1814" s="3" t="s">
        <v>2909</v>
      </c>
      <c r="C1814" s="3" t="s">
        <v>7019</v>
      </c>
      <c r="D1814" s="6">
        <v>180000</v>
      </c>
      <c r="E1814" s="8">
        <v>20</v>
      </c>
      <c r="F1814" t="s">
        <v>8220</v>
      </c>
      <c r="G1814" t="s">
        <v>8223</v>
      </c>
      <c r="H1814" t="s">
        <v>8245</v>
      </c>
      <c r="I1814">
        <v>1416944760</v>
      </c>
      <c r="J1814">
        <v>1413527001</v>
      </c>
      <c r="K1814" t="b">
        <v>0</v>
      </c>
      <c r="L1814">
        <v>1</v>
      </c>
      <c r="M1814" t="b">
        <v>0</v>
      </c>
      <c r="N1814" t="s">
        <v>8269</v>
      </c>
      <c r="O1814">
        <f>ROUND(E1814/D1814*100,0)</f>
        <v>0</v>
      </c>
      <c r="P1814">
        <f>IFERROR(ROUND(E1814/L1814,2),0)</f>
        <v>20</v>
      </c>
      <c r="Q1814" t="s">
        <v>8315</v>
      </c>
      <c r="R1814" t="s">
        <v>8316</v>
      </c>
      <c r="S1814" s="12">
        <f>(((J1814/60)/60)/24)+DATE(1970,1,1)</f>
        <v>41929.266215277778</v>
      </c>
      <c r="T1814" s="12">
        <f>(((I1814/60)/60)/24)+DATE(1970,1,1)</f>
        <v>41968.823611111111</v>
      </c>
      <c r="U1814">
        <f>YEAR(S1814)</f>
        <v>2014</v>
      </c>
    </row>
    <row r="1815" spans="1:21" ht="48" x14ac:dyDescent="0.2">
      <c r="A1815">
        <v>2910</v>
      </c>
      <c r="B1815" s="3" t="s">
        <v>2910</v>
      </c>
      <c r="C1815" s="3" t="s">
        <v>7020</v>
      </c>
      <c r="D1815" s="6">
        <v>30000</v>
      </c>
      <c r="E1815" s="8">
        <v>1</v>
      </c>
      <c r="F1815" t="s">
        <v>8220</v>
      </c>
      <c r="G1815" t="s">
        <v>8224</v>
      </c>
      <c r="H1815" t="s">
        <v>8246</v>
      </c>
      <c r="I1815">
        <v>1434139887</v>
      </c>
      <c r="J1815">
        <v>1428955887</v>
      </c>
      <c r="K1815" t="b">
        <v>0</v>
      </c>
      <c r="L1815">
        <v>1</v>
      </c>
      <c r="M1815" t="b">
        <v>0</v>
      </c>
      <c r="N1815" t="s">
        <v>8269</v>
      </c>
      <c r="O1815">
        <f>ROUND(E1815/D1815*100,0)</f>
        <v>0</v>
      </c>
      <c r="P1815">
        <f>IFERROR(ROUND(E1815/L1815,2),0)</f>
        <v>1</v>
      </c>
      <c r="Q1815" t="s">
        <v>8315</v>
      </c>
      <c r="R1815" t="s">
        <v>8316</v>
      </c>
      <c r="S1815" s="12">
        <f>(((J1815/60)/60)/24)+DATE(1970,1,1)</f>
        <v>42107.841284722221</v>
      </c>
      <c r="T1815" s="12">
        <f>(((I1815/60)/60)/24)+DATE(1970,1,1)</f>
        <v>42167.841284722221</v>
      </c>
      <c r="U1815">
        <f>YEAR(S1815)</f>
        <v>2015</v>
      </c>
    </row>
    <row r="1816" spans="1:21" ht="48" x14ac:dyDescent="0.2">
      <c r="A1816">
        <v>2911</v>
      </c>
      <c r="B1816" s="3" t="s">
        <v>2911</v>
      </c>
      <c r="C1816" s="3" t="s">
        <v>7021</v>
      </c>
      <c r="D1816" s="6">
        <v>1800</v>
      </c>
      <c r="E1816" s="8">
        <v>657</v>
      </c>
      <c r="F1816" t="s">
        <v>8220</v>
      </c>
      <c r="G1816" t="s">
        <v>8223</v>
      </c>
      <c r="H1816" t="s">
        <v>8245</v>
      </c>
      <c r="I1816">
        <v>1435429626</v>
      </c>
      <c r="J1816">
        <v>1431973626</v>
      </c>
      <c r="K1816" t="b">
        <v>0</v>
      </c>
      <c r="L1816">
        <v>14</v>
      </c>
      <c r="M1816" t="b">
        <v>0</v>
      </c>
      <c r="N1816" t="s">
        <v>8269</v>
      </c>
      <c r="O1816">
        <f>ROUND(E1816/D1816*100,0)</f>
        <v>37</v>
      </c>
      <c r="P1816">
        <f>IFERROR(ROUND(E1816/L1816,2),0)</f>
        <v>46.93</v>
      </c>
      <c r="Q1816" t="s">
        <v>8315</v>
      </c>
      <c r="R1816" t="s">
        <v>8316</v>
      </c>
      <c r="S1816" s="12">
        <f>(((J1816/60)/60)/24)+DATE(1970,1,1)</f>
        <v>42142.768819444449</v>
      </c>
      <c r="T1816" s="12">
        <f>(((I1816/60)/60)/24)+DATE(1970,1,1)</f>
        <v>42182.768819444449</v>
      </c>
      <c r="U1816">
        <f>YEAR(S1816)</f>
        <v>2015</v>
      </c>
    </row>
    <row r="1817" spans="1:21" ht="48" x14ac:dyDescent="0.2">
      <c r="A1817">
        <v>2912</v>
      </c>
      <c r="B1817" s="3" t="s">
        <v>2912</v>
      </c>
      <c r="C1817" s="3" t="s">
        <v>7022</v>
      </c>
      <c r="D1817" s="6">
        <v>14440</v>
      </c>
      <c r="E1817" s="8">
        <v>2030</v>
      </c>
      <c r="F1817" t="s">
        <v>8220</v>
      </c>
      <c r="G1817" t="s">
        <v>8223</v>
      </c>
      <c r="H1817" t="s">
        <v>8245</v>
      </c>
      <c r="I1817">
        <v>1452827374</v>
      </c>
      <c r="J1817">
        <v>1450235374</v>
      </c>
      <c r="K1817" t="b">
        <v>0</v>
      </c>
      <c r="L1817">
        <v>26</v>
      </c>
      <c r="M1817" t="b">
        <v>0</v>
      </c>
      <c r="N1817" t="s">
        <v>8269</v>
      </c>
      <c r="O1817">
        <f>ROUND(E1817/D1817*100,0)</f>
        <v>14</v>
      </c>
      <c r="P1817">
        <f>IFERROR(ROUND(E1817/L1817,2),0)</f>
        <v>78.08</v>
      </c>
      <c r="Q1817" t="s">
        <v>8315</v>
      </c>
      <c r="R1817" t="s">
        <v>8316</v>
      </c>
      <c r="S1817" s="12">
        <f>(((J1817/60)/60)/24)+DATE(1970,1,1)</f>
        <v>42354.131643518514</v>
      </c>
      <c r="T1817" s="12">
        <f>(((I1817/60)/60)/24)+DATE(1970,1,1)</f>
        <v>42384.131643518514</v>
      </c>
      <c r="U1817">
        <f>YEAR(S1817)</f>
        <v>2015</v>
      </c>
    </row>
    <row r="1818" spans="1:21" ht="48" x14ac:dyDescent="0.2">
      <c r="A1818">
        <v>2913</v>
      </c>
      <c r="B1818" s="3" t="s">
        <v>2913</v>
      </c>
      <c r="C1818" s="3" t="s">
        <v>7023</v>
      </c>
      <c r="D1818" s="6">
        <v>10000</v>
      </c>
      <c r="E1818" s="8">
        <v>2</v>
      </c>
      <c r="F1818" t="s">
        <v>8220</v>
      </c>
      <c r="G1818" t="s">
        <v>8223</v>
      </c>
      <c r="H1818" t="s">
        <v>8245</v>
      </c>
      <c r="I1818">
        <v>1410041339</v>
      </c>
      <c r="J1818">
        <v>1404857339</v>
      </c>
      <c r="K1818" t="b">
        <v>0</v>
      </c>
      <c r="L1818">
        <v>2</v>
      </c>
      <c r="M1818" t="b">
        <v>0</v>
      </c>
      <c r="N1818" t="s">
        <v>8269</v>
      </c>
      <c r="O1818">
        <f>ROUND(E1818/D1818*100,0)</f>
        <v>0</v>
      </c>
      <c r="P1818">
        <f>IFERROR(ROUND(E1818/L1818,2),0)</f>
        <v>1</v>
      </c>
      <c r="Q1818" t="s">
        <v>8315</v>
      </c>
      <c r="R1818" t="s">
        <v>8316</v>
      </c>
      <c r="S1818" s="12">
        <f>(((J1818/60)/60)/24)+DATE(1970,1,1)</f>
        <v>41828.922905092593</v>
      </c>
      <c r="T1818" s="12">
        <f>(((I1818/60)/60)/24)+DATE(1970,1,1)</f>
        <v>41888.922905092593</v>
      </c>
      <c r="U1818">
        <f>YEAR(S1818)</f>
        <v>2014</v>
      </c>
    </row>
    <row r="1819" spans="1:21" ht="32" x14ac:dyDescent="0.2">
      <c r="A1819">
        <v>2914</v>
      </c>
      <c r="B1819" s="3" t="s">
        <v>2914</v>
      </c>
      <c r="C1819" s="3" t="s">
        <v>7024</v>
      </c>
      <c r="D1819" s="6">
        <v>25000</v>
      </c>
      <c r="E1819" s="8">
        <v>1</v>
      </c>
      <c r="F1819" t="s">
        <v>8220</v>
      </c>
      <c r="G1819" t="s">
        <v>8224</v>
      </c>
      <c r="H1819" t="s">
        <v>8246</v>
      </c>
      <c r="I1819">
        <v>1426365994</v>
      </c>
      <c r="J1819">
        <v>1421185594</v>
      </c>
      <c r="K1819" t="b">
        <v>0</v>
      </c>
      <c r="L1819">
        <v>1</v>
      </c>
      <c r="M1819" t="b">
        <v>0</v>
      </c>
      <c r="N1819" t="s">
        <v>8269</v>
      </c>
      <c r="O1819">
        <f>ROUND(E1819/D1819*100,0)</f>
        <v>0</v>
      </c>
      <c r="P1819">
        <f>IFERROR(ROUND(E1819/L1819,2),0)</f>
        <v>1</v>
      </c>
      <c r="Q1819" t="s">
        <v>8315</v>
      </c>
      <c r="R1819" t="s">
        <v>8316</v>
      </c>
      <c r="S1819" s="12">
        <f>(((J1819/60)/60)/24)+DATE(1970,1,1)</f>
        <v>42017.907337962963</v>
      </c>
      <c r="T1819" s="12">
        <f>(((I1819/60)/60)/24)+DATE(1970,1,1)</f>
        <v>42077.865671296298</v>
      </c>
      <c r="U1819">
        <f>YEAR(S1819)</f>
        <v>2015</v>
      </c>
    </row>
    <row r="1820" spans="1:21" ht="48" x14ac:dyDescent="0.2">
      <c r="A1820">
        <v>2915</v>
      </c>
      <c r="B1820" s="3" t="s">
        <v>2915</v>
      </c>
      <c r="C1820" s="3" t="s">
        <v>7025</v>
      </c>
      <c r="D1820" s="6">
        <v>1000</v>
      </c>
      <c r="E1820" s="8">
        <v>611</v>
      </c>
      <c r="F1820" t="s">
        <v>8220</v>
      </c>
      <c r="G1820" t="s">
        <v>8224</v>
      </c>
      <c r="H1820" t="s">
        <v>8246</v>
      </c>
      <c r="I1820">
        <v>1458117190</v>
      </c>
      <c r="J1820">
        <v>1455528790</v>
      </c>
      <c r="K1820" t="b">
        <v>0</v>
      </c>
      <c r="L1820">
        <v>3</v>
      </c>
      <c r="M1820" t="b">
        <v>0</v>
      </c>
      <c r="N1820" t="s">
        <v>8269</v>
      </c>
      <c r="O1820">
        <f>ROUND(E1820/D1820*100,0)</f>
        <v>61</v>
      </c>
      <c r="P1820">
        <f>IFERROR(ROUND(E1820/L1820,2),0)</f>
        <v>203.67</v>
      </c>
      <c r="Q1820" t="s">
        <v>8315</v>
      </c>
      <c r="R1820" t="s">
        <v>8316</v>
      </c>
      <c r="S1820" s="12">
        <f>(((J1820/60)/60)/24)+DATE(1970,1,1)</f>
        <v>42415.398032407407</v>
      </c>
      <c r="T1820" s="12">
        <f>(((I1820/60)/60)/24)+DATE(1970,1,1)</f>
        <v>42445.356365740736</v>
      </c>
      <c r="U1820">
        <f>YEAR(S1820)</f>
        <v>2016</v>
      </c>
    </row>
    <row r="1821" spans="1:21" ht="32" x14ac:dyDescent="0.2">
      <c r="A1821">
        <v>2916</v>
      </c>
      <c r="B1821" s="3" t="s">
        <v>2916</v>
      </c>
      <c r="C1821" s="3" t="s">
        <v>7026</v>
      </c>
      <c r="D1821" s="6">
        <v>1850</v>
      </c>
      <c r="E1821" s="8">
        <v>145</v>
      </c>
      <c r="F1821" t="s">
        <v>8220</v>
      </c>
      <c r="G1821" t="s">
        <v>8224</v>
      </c>
      <c r="H1821" t="s">
        <v>8246</v>
      </c>
      <c r="I1821">
        <v>1400498789</v>
      </c>
      <c r="J1821">
        <v>1398511589</v>
      </c>
      <c r="K1821" t="b">
        <v>0</v>
      </c>
      <c r="L1821">
        <v>7</v>
      </c>
      <c r="M1821" t="b">
        <v>0</v>
      </c>
      <c r="N1821" t="s">
        <v>8269</v>
      </c>
      <c r="O1821">
        <f>ROUND(E1821/D1821*100,0)</f>
        <v>8</v>
      </c>
      <c r="P1821">
        <f>IFERROR(ROUND(E1821/L1821,2),0)</f>
        <v>20.71</v>
      </c>
      <c r="Q1821" t="s">
        <v>8315</v>
      </c>
      <c r="R1821" t="s">
        <v>8316</v>
      </c>
      <c r="S1821" s="12">
        <f>(((J1821/60)/60)/24)+DATE(1970,1,1)</f>
        <v>41755.476724537039</v>
      </c>
      <c r="T1821" s="12">
        <f>(((I1821/60)/60)/24)+DATE(1970,1,1)</f>
        <v>41778.476724537039</v>
      </c>
      <c r="U1821">
        <f>YEAR(S1821)</f>
        <v>2014</v>
      </c>
    </row>
    <row r="1822" spans="1:21" ht="48" x14ac:dyDescent="0.2">
      <c r="A1822">
        <v>2917</v>
      </c>
      <c r="B1822" s="3" t="s">
        <v>2917</v>
      </c>
      <c r="C1822" s="3" t="s">
        <v>7027</v>
      </c>
      <c r="D1822" s="6">
        <v>2000</v>
      </c>
      <c r="E1822" s="8">
        <v>437</v>
      </c>
      <c r="F1822" t="s">
        <v>8220</v>
      </c>
      <c r="G1822" t="s">
        <v>8223</v>
      </c>
      <c r="H1822" t="s">
        <v>8245</v>
      </c>
      <c r="I1822">
        <v>1442381847</v>
      </c>
      <c r="J1822">
        <v>1440826647</v>
      </c>
      <c r="K1822" t="b">
        <v>0</v>
      </c>
      <c r="L1822">
        <v>9</v>
      </c>
      <c r="M1822" t="b">
        <v>0</v>
      </c>
      <c r="N1822" t="s">
        <v>8269</v>
      </c>
      <c r="O1822">
        <f>ROUND(E1822/D1822*100,0)</f>
        <v>22</v>
      </c>
      <c r="P1822">
        <f>IFERROR(ROUND(E1822/L1822,2),0)</f>
        <v>48.56</v>
      </c>
      <c r="Q1822" t="s">
        <v>8315</v>
      </c>
      <c r="R1822" t="s">
        <v>8316</v>
      </c>
      <c r="S1822" s="12">
        <f>(((J1822/60)/60)/24)+DATE(1970,1,1)</f>
        <v>42245.234340277777</v>
      </c>
      <c r="T1822" s="12">
        <f>(((I1822/60)/60)/24)+DATE(1970,1,1)</f>
        <v>42263.234340277777</v>
      </c>
      <c r="U1822">
        <f>YEAR(S1822)</f>
        <v>2015</v>
      </c>
    </row>
    <row r="1823" spans="1:21" ht="48" x14ac:dyDescent="0.2">
      <c r="A1823">
        <v>2918</v>
      </c>
      <c r="B1823" s="3" t="s">
        <v>2918</v>
      </c>
      <c r="C1823" s="3" t="s">
        <v>7028</v>
      </c>
      <c r="D1823" s="6">
        <v>5000</v>
      </c>
      <c r="E1823" s="8">
        <v>1362</v>
      </c>
      <c r="F1823" t="s">
        <v>8220</v>
      </c>
      <c r="G1823" t="s">
        <v>8223</v>
      </c>
      <c r="H1823" t="s">
        <v>8245</v>
      </c>
      <c r="I1823">
        <v>1446131207</v>
      </c>
      <c r="J1823">
        <v>1443712007</v>
      </c>
      <c r="K1823" t="b">
        <v>0</v>
      </c>
      <c r="L1823">
        <v>20</v>
      </c>
      <c r="M1823" t="b">
        <v>0</v>
      </c>
      <c r="N1823" t="s">
        <v>8269</v>
      </c>
      <c r="O1823">
        <f>ROUND(E1823/D1823*100,0)</f>
        <v>27</v>
      </c>
      <c r="P1823">
        <f>IFERROR(ROUND(E1823/L1823,2),0)</f>
        <v>68.099999999999994</v>
      </c>
      <c r="Q1823" t="s">
        <v>8315</v>
      </c>
      <c r="R1823" t="s">
        <v>8316</v>
      </c>
      <c r="S1823" s="12">
        <f>(((J1823/60)/60)/24)+DATE(1970,1,1)</f>
        <v>42278.629710648151</v>
      </c>
      <c r="T1823" s="12">
        <f>(((I1823/60)/60)/24)+DATE(1970,1,1)</f>
        <v>42306.629710648151</v>
      </c>
      <c r="U1823">
        <f>YEAR(S1823)</f>
        <v>2015</v>
      </c>
    </row>
    <row r="1824" spans="1:21" ht="48" x14ac:dyDescent="0.2">
      <c r="A1824">
        <v>2919</v>
      </c>
      <c r="B1824" s="3" t="s">
        <v>2919</v>
      </c>
      <c r="C1824" s="3" t="s">
        <v>7029</v>
      </c>
      <c r="D1824" s="6">
        <v>600</v>
      </c>
      <c r="E1824" s="8">
        <v>51</v>
      </c>
      <c r="F1824" t="s">
        <v>8220</v>
      </c>
      <c r="G1824" t="s">
        <v>8223</v>
      </c>
      <c r="H1824" t="s">
        <v>8245</v>
      </c>
      <c r="I1824">
        <v>1407250329</v>
      </c>
      <c r="J1824">
        <v>1404658329</v>
      </c>
      <c r="K1824" t="b">
        <v>0</v>
      </c>
      <c r="L1824">
        <v>6</v>
      </c>
      <c r="M1824" t="b">
        <v>0</v>
      </c>
      <c r="N1824" t="s">
        <v>8269</v>
      </c>
      <c r="O1824">
        <f>ROUND(E1824/D1824*100,0)</f>
        <v>9</v>
      </c>
      <c r="P1824">
        <f>IFERROR(ROUND(E1824/L1824,2),0)</f>
        <v>8.5</v>
      </c>
      <c r="Q1824" t="s">
        <v>8315</v>
      </c>
      <c r="R1824" t="s">
        <v>8316</v>
      </c>
      <c r="S1824" s="12">
        <f>(((J1824/60)/60)/24)+DATE(1970,1,1)</f>
        <v>41826.61954861111</v>
      </c>
      <c r="T1824" s="12">
        <f>(((I1824/60)/60)/24)+DATE(1970,1,1)</f>
        <v>41856.61954861111</v>
      </c>
      <c r="U1824">
        <f>YEAR(S1824)</f>
        <v>2014</v>
      </c>
    </row>
    <row r="1825" spans="1:21" ht="48" x14ac:dyDescent="0.2">
      <c r="A1825">
        <v>2920</v>
      </c>
      <c r="B1825" s="3" t="s">
        <v>2920</v>
      </c>
      <c r="C1825" s="3" t="s">
        <v>7030</v>
      </c>
      <c r="D1825" s="6">
        <v>2500</v>
      </c>
      <c r="E1825" s="8">
        <v>671</v>
      </c>
      <c r="F1825" t="s">
        <v>8220</v>
      </c>
      <c r="G1825" t="s">
        <v>8228</v>
      </c>
      <c r="H1825" t="s">
        <v>8250</v>
      </c>
      <c r="I1825">
        <v>1427306470</v>
      </c>
      <c r="J1825">
        <v>1424718070</v>
      </c>
      <c r="K1825" t="b">
        <v>0</v>
      </c>
      <c r="L1825">
        <v>13</v>
      </c>
      <c r="M1825" t="b">
        <v>0</v>
      </c>
      <c r="N1825" t="s">
        <v>8269</v>
      </c>
      <c r="O1825">
        <f>ROUND(E1825/D1825*100,0)</f>
        <v>27</v>
      </c>
      <c r="P1825">
        <f>IFERROR(ROUND(E1825/L1825,2),0)</f>
        <v>51.62</v>
      </c>
      <c r="Q1825" t="s">
        <v>8315</v>
      </c>
      <c r="R1825" t="s">
        <v>8316</v>
      </c>
      <c r="S1825" s="12">
        <f>(((J1825/60)/60)/24)+DATE(1970,1,1)</f>
        <v>42058.792476851857</v>
      </c>
      <c r="T1825" s="12">
        <f>(((I1825/60)/60)/24)+DATE(1970,1,1)</f>
        <v>42088.750810185185</v>
      </c>
      <c r="U1825">
        <f>YEAR(S1825)</f>
        <v>2015</v>
      </c>
    </row>
    <row r="1826" spans="1:21" ht="48" x14ac:dyDescent="0.2">
      <c r="A1826">
        <v>2961</v>
      </c>
      <c r="B1826" s="3" t="s">
        <v>2961</v>
      </c>
      <c r="C1826" s="3" t="s">
        <v>7071</v>
      </c>
      <c r="D1826" s="6">
        <v>5000</v>
      </c>
      <c r="E1826" s="8">
        <v>5481</v>
      </c>
      <c r="F1826" t="s">
        <v>8218</v>
      </c>
      <c r="G1826" t="s">
        <v>8223</v>
      </c>
      <c r="H1826" t="s">
        <v>8245</v>
      </c>
      <c r="I1826">
        <v>1427342400</v>
      </c>
      <c r="J1826">
        <v>1424927159</v>
      </c>
      <c r="K1826" t="b">
        <v>0</v>
      </c>
      <c r="L1826">
        <v>108</v>
      </c>
      <c r="M1826" t="b">
        <v>1</v>
      </c>
      <c r="N1826" t="s">
        <v>8269</v>
      </c>
      <c r="O1826">
        <f>ROUND(E1826/D1826*100,0)</f>
        <v>110</v>
      </c>
      <c r="P1826">
        <f>IFERROR(ROUND(E1826/L1826,2),0)</f>
        <v>50.75</v>
      </c>
      <c r="Q1826" t="s">
        <v>8315</v>
      </c>
      <c r="R1826" t="s">
        <v>8316</v>
      </c>
      <c r="S1826" s="12">
        <f>(((J1826/60)/60)/24)+DATE(1970,1,1)</f>
        <v>42061.212488425925</v>
      </c>
      <c r="T1826" s="12">
        <f>(((I1826/60)/60)/24)+DATE(1970,1,1)</f>
        <v>42089.166666666672</v>
      </c>
      <c r="U1826">
        <f>YEAR(S1826)</f>
        <v>2015</v>
      </c>
    </row>
    <row r="1827" spans="1:21" ht="48" x14ac:dyDescent="0.2">
      <c r="A1827">
        <v>2962</v>
      </c>
      <c r="B1827" s="3" t="s">
        <v>2962</v>
      </c>
      <c r="C1827" s="3" t="s">
        <v>7072</v>
      </c>
      <c r="D1827" s="6">
        <v>1000</v>
      </c>
      <c r="E1827" s="8">
        <v>1218</v>
      </c>
      <c r="F1827" t="s">
        <v>8218</v>
      </c>
      <c r="G1827" t="s">
        <v>8223</v>
      </c>
      <c r="H1827" t="s">
        <v>8245</v>
      </c>
      <c r="I1827">
        <v>1425193140</v>
      </c>
      <c r="J1827">
        <v>1422769906</v>
      </c>
      <c r="K1827" t="b">
        <v>0</v>
      </c>
      <c r="L1827">
        <v>20</v>
      </c>
      <c r="M1827" t="b">
        <v>1</v>
      </c>
      <c r="N1827" t="s">
        <v>8269</v>
      </c>
      <c r="O1827">
        <f>ROUND(E1827/D1827*100,0)</f>
        <v>122</v>
      </c>
      <c r="P1827">
        <f>IFERROR(ROUND(E1827/L1827,2),0)</f>
        <v>60.9</v>
      </c>
      <c r="Q1827" t="s">
        <v>8315</v>
      </c>
      <c r="R1827" t="s">
        <v>8316</v>
      </c>
      <c r="S1827" s="12">
        <f>(((J1827/60)/60)/24)+DATE(1970,1,1)</f>
        <v>42036.24428240741</v>
      </c>
      <c r="T1827" s="12">
        <f>(((I1827/60)/60)/24)+DATE(1970,1,1)</f>
        <v>42064.290972222225</v>
      </c>
      <c r="U1827">
        <f>YEAR(S1827)</f>
        <v>2015</v>
      </c>
    </row>
    <row r="1828" spans="1:21" ht="64" x14ac:dyDescent="0.2">
      <c r="A1828">
        <v>2963</v>
      </c>
      <c r="B1828" s="3" t="s">
        <v>2963</v>
      </c>
      <c r="C1828" s="3" t="s">
        <v>7073</v>
      </c>
      <c r="D1828" s="6">
        <v>10000</v>
      </c>
      <c r="E1828" s="8">
        <v>10685</v>
      </c>
      <c r="F1828" t="s">
        <v>8218</v>
      </c>
      <c r="G1828" t="s">
        <v>8223</v>
      </c>
      <c r="H1828" t="s">
        <v>8245</v>
      </c>
      <c r="I1828">
        <v>1435835824</v>
      </c>
      <c r="J1828">
        <v>1433243824</v>
      </c>
      <c r="K1828" t="b">
        <v>0</v>
      </c>
      <c r="L1828">
        <v>98</v>
      </c>
      <c r="M1828" t="b">
        <v>1</v>
      </c>
      <c r="N1828" t="s">
        <v>8269</v>
      </c>
      <c r="O1828">
        <f>ROUND(E1828/D1828*100,0)</f>
        <v>107</v>
      </c>
      <c r="P1828">
        <f>IFERROR(ROUND(E1828/L1828,2),0)</f>
        <v>109.03</v>
      </c>
      <c r="Q1828" t="s">
        <v>8315</v>
      </c>
      <c r="R1828" t="s">
        <v>8316</v>
      </c>
      <c r="S1828" s="12">
        <f>(((J1828/60)/60)/24)+DATE(1970,1,1)</f>
        <v>42157.470185185186</v>
      </c>
      <c r="T1828" s="12">
        <f>(((I1828/60)/60)/24)+DATE(1970,1,1)</f>
        <v>42187.470185185186</v>
      </c>
      <c r="U1828">
        <f>YEAR(S1828)</f>
        <v>2015</v>
      </c>
    </row>
    <row r="1829" spans="1:21" ht="48" x14ac:dyDescent="0.2">
      <c r="A1829">
        <v>2964</v>
      </c>
      <c r="B1829" s="3" t="s">
        <v>2964</v>
      </c>
      <c r="C1829" s="3" t="s">
        <v>7074</v>
      </c>
      <c r="D1829" s="6">
        <v>5000</v>
      </c>
      <c r="E1829" s="8">
        <v>5035.6899999999996</v>
      </c>
      <c r="F1829" t="s">
        <v>8218</v>
      </c>
      <c r="G1829" t="s">
        <v>8223</v>
      </c>
      <c r="H1829" t="s">
        <v>8245</v>
      </c>
      <c r="I1829">
        <v>1407360720</v>
      </c>
      <c r="J1829">
        <v>1404769819</v>
      </c>
      <c r="K1829" t="b">
        <v>0</v>
      </c>
      <c r="L1829">
        <v>196</v>
      </c>
      <c r="M1829" t="b">
        <v>1</v>
      </c>
      <c r="N1829" t="s">
        <v>8269</v>
      </c>
      <c r="O1829">
        <f>ROUND(E1829/D1829*100,0)</f>
        <v>101</v>
      </c>
      <c r="P1829">
        <f>IFERROR(ROUND(E1829/L1829,2),0)</f>
        <v>25.69</v>
      </c>
      <c r="Q1829" t="s">
        <v>8315</v>
      </c>
      <c r="R1829" t="s">
        <v>8316</v>
      </c>
      <c r="S1829" s="12">
        <f>(((J1829/60)/60)/24)+DATE(1970,1,1)</f>
        <v>41827.909942129627</v>
      </c>
      <c r="T1829" s="12">
        <f>(((I1829/60)/60)/24)+DATE(1970,1,1)</f>
        <v>41857.897222222222</v>
      </c>
      <c r="U1829">
        <f>YEAR(S1829)</f>
        <v>2014</v>
      </c>
    </row>
    <row r="1830" spans="1:21" ht="48" x14ac:dyDescent="0.2">
      <c r="A1830">
        <v>2965</v>
      </c>
      <c r="B1830" s="3" t="s">
        <v>2965</v>
      </c>
      <c r="C1830" s="3" t="s">
        <v>7075</v>
      </c>
      <c r="D1830" s="6">
        <v>1500</v>
      </c>
      <c r="E1830" s="8">
        <v>1635</v>
      </c>
      <c r="F1830" t="s">
        <v>8218</v>
      </c>
      <c r="G1830" t="s">
        <v>8223</v>
      </c>
      <c r="H1830" t="s">
        <v>8245</v>
      </c>
      <c r="I1830">
        <v>1436290233</v>
      </c>
      <c r="J1830">
        <v>1433698233</v>
      </c>
      <c r="K1830" t="b">
        <v>0</v>
      </c>
      <c r="L1830">
        <v>39</v>
      </c>
      <c r="M1830" t="b">
        <v>1</v>
      </c>
      <c r="N1830" t="s">
        <v>8269</v>
      </c>
      <c r="O1830">
        <f>ROUND(E1830/D1830*100,0)</f>
        <v>109</v>
      </c>
      <c r="P1830">
        <f>IFERROR(ROUND(E1830/L1830,2),0)</f>
        <v>41.92</v>
      </c>
      <c r="Q1830" t="s">
        <v>8315</v>
      </c>
      <c r="R1830" t="s">
        <v>8316</v>
      </c>
      <c r="S1830" s="12">
        <f>(((J1830/60)/60)/24)+DATE(1970,1,1)</f>
        <v>42162.729548611111</v>
      </c>
      <c r="T1830" s="12">
        <f>(((I1830/60)/60)/24)+DATE(1970,1,1)</f>
        <v>42192.729548611111</v>
      </c>
      <c r="U1830">
        <f>YEAR(S1830)</f>
        <v>2015</v>
      </c>
    </row>
    <row r="1831" spans="1:21" ht="48" x14ac:dyDescent="0.2">
      <c r="A1831">
        <v>2966</v>
      </c>
      <c r="B1831" s="3" t="s">
        <v>2966</v>
      </c>
      <c r="C1831" s="3" t="s">
        <v>7076</v>
      </c>
      <c r="D1831" s="6">
        <v>10000</v>
      </c>
      <c r="E1831" s="8">
        <v>11363</v>
      </c>
      <c r="F1831" t="s">
        <v>8218</v>
      </c>
      <c r="G1831" t="s">
        <v>8223</v>
      </c>
      <c r="H1831" t="s">
        <v>8245</v>
      </c>
      <c r="I1831">
        <v>1442425412</v>
      </c>
      <c r="J1831">
        <v>1439833412</v>
      </c>
      <c r="K1831" t="b">
        <v>0</v>
      </c>
      <c r="L1831">
        <v>128</v>
      </c>
      <c r="M1831" t="b">
        <v>1</v>
      </c>
      <c r="N1831" t="s">
        <v>8269</v>
      </c>
      <c r="O1831">
        <f>ROUND(E1831/D1831*100,0)</f>
        <v>114</v>
      </c>
      <c r="P1831">
        <f>IFERROR(ROUND(E1831/L1831,2),0)</f>
        <v>88.77</v>
      </c>
      <c r="Q1831" t="s">
        <v>8315</v>
      </c>
      <c r="R1831" t="s">
        <v>8316</v>
      </c>
      <c r="S1831" s="12">
        <f>(((J1831/60)/60)/24)+DATE(1970,1,1)</f>
        <v>42233.738564814819</v>
      </c>
      <c r="T1831" s="12">
        <f>(((I1831/60)/60)/24)+DATE(1970,1,1)</f>
        <v>42263.738564814819</v>
      </c>
      <c r="U1831">
        <f>YEAR(S1831)</f>
        <v>2015</v>
      </c>
    </row>
    <row r="1832" spans="1:21" ht="48" x14ac:dyDescent="0.2">
      <c r="A1832">
        <v>2967</v>
      </c>
      <c r="B1832" s="3" t="s">
        <v>2967</v>
      </c>
      <c r="C1832" s="3" t="s">
        <v>7077</v>
      </c>
      <c r="D1832" s="6">
        <v>5000</v>
      </c>
      <c r="E1832" s="8">
        <v>5696</v>
      </c>
      <c r="F1832" t="s">
        <v>8218</v>
      </c>
      <c r="G1832" t="s">
        <v>8223</v>
      </c>
      <c r="H1832" t="s">
        <v>8245</v>
      </c>
      <c r="I1832">
        <v>1425872692</v>
      </c>
      <c r="J1832">
        <v>1423284292</v>
      </c>
      <c r="K1832" t="b">
        <v>0</v>
      </c>
      <c r="L1832">
        <v>71</v>
      </c>
      <c r="M1832" t="b">
        <v>1</v>
      </c>
      <c r="N1832" t="s">
        <v>8269</v>
      </c>
      <c r="O1832">
        <f>ROUND(E1832/D1832*100,0)</f>
        <v>114</v>
      </c>
      <c r="P1832">
        <f>IFERROR(ROUND(E1832/L1832,2),0)</f>
        <v>80.23</v>
      </c>
      <c r="Q1832" t="s">
        <v>8315</v>
      </c>
      <c r="R1832" t="s">
        <v>8316</v>
      </c>
      <c r="S1832" s="12">
        <f>(((J1832/60)/60)/24)+DATE(1970,1,1)</f>
        <v>42042.197824074072</v>
      </c>
      <c r="T1832" s="12">
        <f>(((I1832/60)/60)/24)+DATE(1970,1,1)</f>
        <v>42072.156157407408</v>
      </c>
      <c r="U1832">
        <f>YEAR(S1832)</f>
        <v>2015</v>
      </c>
    </row>
    <row r="1833" spans="1:21" ht="32" x14ac:dyDescent="0.2">
      <c r="A1833">
        <v>2968</v>
      </c>
      <c r="B1833" s="3" t="s">
        <v>2968</v>
      </c>
      <c r="C1833" s="3" t="s">
        <v>7078</v>
      </c>
      <c r="D1833" s="6">
        <v>3500</v>
      </c>
      <c r="E1833" s="8">
        <v>3710</v>
      </c>
      <c r="F1833" t="s">
        <v>8218</v>
      </c>
      <c r="G1833" t="s">
        <v>8223</v>
      </c>
      <c r="H1833" t="s">
        <v>8245</v>
      </c>
      <c r="I1833">
        <v>1471406340</v>
      </c>
      <c r="J1833">
        <v>1470227660</v>
      </c>
      <c r="K1833" t="b">
        <v>0</v>
      </c>
      <c r="L1833">
        <v>47</v>
      </c>
      <c r="M1833" t="b">
        <v>1</v>
      </c>
      <c r="N1833" t="s">
        <v>8269</v>
      </c>
      <c r="O1833">
        <f>ROUND(E1833/D1833*100,0)</f>
        <v>106</v>
      </c>
      <c r="P1833">
        <f>IFERROR(ROUND(E1833/L1833,2),0)</f>
        <v>78.94</v>
      </c>
      <c r="Q1833" t="s">
        <v>8315</v>
      </c>
      <c r="R1833" t="s">
        <v>8316</v>
      </c>
      <c r="S1833" s="12">
        <f>(((J1833/60)/60)/24)+DATE(1970,1,1)</f>
        <v>42585.523842592593</v>
      </c>
      <c r="T1833" s="12">
        <f>(((I1833/60)/60)/24)+DATE(1970,1,1)</f>
        <v>42599.165972222225</v>
      </c>
      <c r="U1833">
        <f>YEAR(S1833)</f>
        <v>2016</v>
      </c>
    </row>
    <row r="1834" spans="1:21" ht="48" x14ac:dyDescent="0.2">
      <c r="A1834">
        <v>2969</v>
      </c>
      <c r="B1834" s="3" t="s">
        <v>2969</v>
      </c>
      <c r="C1834" s="3" t="s">
        <v>7079</v>
      </c>
      <c r="D1834" s="6">
        <v>1000</v>
      </c>
      <c r="E1834" s="8">
        <v>1625</v>
      </c>
      <c r="F1834" t="s">
        <v>8218</v>
      </c>
      <c r="G1834" t="s">
        <v>8228</v>
      </c>
      <c r="H1834" t="s">
        <v>8250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8269</v>
      </c>
      <c r="O1834">
        <f>ROUND(E1834/D1834*100,0)</f>
        <v>163</v>
      </c>
      <c r="P1834">
        <f>IFERROR(ROUND(E1834/L1834,2),0)</f>
        <v>95.59</v>
      </c>
      <c r="Q1834" t="s">
        <v>8315</v>
      </c>
      <c r="R1834" t="s">
        <v>8316</v>
      </c>
      <c r="S1834" s="12">
        <f>(((J1834/60)/60)/24)+DATE(1970,1,1)</f>
        <v>42097.786493055552</v>
      </c>
      <c r="T1834" s="12">
        <f>(((I1834/60)/60)/24)+DATE(1970,1,1)</f>
        <v>42127.952083333337</v>
      </c>
      <c r="U1834">
        <f>YEAR(S1834)</f>
        <v>2015</v>
      </c>
    </row>
    <row r="1835" spans="1:21" ht="48" x14ac:dyDescent="0.2">
      <c r="A1835">
        <v>2970</v>
      </c>
      <c r="B1835" s="3" t="s">
        <v>2970</v>
      </c>
      <c r="C1835" s="3" t="s">
        <v>7080</v>
      </c>
      <c r="D1835" s="6">
        <v>6000</v>
      </c>
      <c r="E1835" s="8">
        <v>6360</v>
      </c>
      <c r="F1835" t="s">
        <v>8218</v>
      </c>
      <c r="G1835" t="s">
        <v>8223</v>
      </c>
      <c r="H1835" t="s">
        <v>8245</v>
      </c>
      <c r="I1835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>
        <f>ROUND(E1835/D1835*100,0)</f>
        <v>106</v>
      </c>
      <c r="P1835">
        <f>IFERROR(ROUND(E1835/L1835,2),0)</f>
        <v>69.89</v>
      </c>
      <c r="Q1835" t="s">
        <v>8315</v>
      </c>
      <c r="R1835" t="s">
        <v>8316</v>
      </c>
      <c r="S1835" s="12">
        <f>(((J1835/60)/60)/24)+DATE(1970,1,1)</f>
        <v>41808.669571759259</v>
      </c>
      <c r="T1835" s="12">
        <f>(((I1835/60)/60)/24)+DATE(1970,1,1)</f>
        <v>41838.669571759259</v>
      </c>
      <c r="U1835">
        <f>YEAR(S1835)</f>
        <v>2014</v>
      </c>
    </row>
    <row r="1836" spans="1:21" ht="48" x14ac:dyDescent="0.2">
      <c r="A1836">
        <v>2971</v>
      </c>
      <c r="B1836" s="3" t="s">
        <v>2971</v>
      </c>
      <c r="C1836" s="3" t="s">
        <v>7081</v>
      </c>
      <c r="D1836" s="6">
        <v>3200</v>
      </c>
      <c r="E1836" s="8">
        <v>3205</v>
      </c>
      <c r="F1836" t="s">
        <v>8218</v>
      </c>
      <c r="G1836" t="s">
        <v>8223</v>
      </c>
      <c r="H1836" t="s">
        <v>8245</v>
      </c>
      <c r="I1836">
        <v>1409500078</v>
      </c>
      <c r="J1836">
        <v>1406908078</v>
      </c>
      <c r="K1836" t="b">
        <v>0</v>
      </c>
      <c r="L1836">
        <v>43</v>
      </c>
      <c r="M1836" t="b">
        <v>1</v>
      </c>
      <c r="N1836" t="s">
        <v>8269</v>
      </c>
      <c r="O1836">
        <f>ROUND(E1836/D1836*100,0)</f>
        <v>100</v>
      </c>
      <c r="P1836">
        <f>IFERROR(ROUND(E1836/L1836,2),0)</f>
        <v>74.53</v>
      </c>
      <c r="Q1836" t="s">
        <v>8315</v>
      </c>
      <c r="R1836" t="s">
        <v>8316</v>
      </c>
      <c r="S1836" s="12">
        <f>(((J1836/60)/60)/24)+DATE(1970,1,1)</f>
        <v>41852.658310185187</v>
      </c>
      <c r="T1836" s="12">
        <f>(((I1836/60)/60)/24)+DATE(1970,1,1)</f>
        <v>41882.658310185187</v>
      </c>
      <c r="U1836">
        <f>YEAR(S1836)</f>
        <v>2014</v>
      </c>
    </row>
    <row r="1837" spans="1:21" ht="32" x14ac:dyDescent="0.2">
      <c r="A1837">
        <v>2972</v>
      </c>
      <c r="B1837" s="3" t="s">
        <v>2972</v>
      </c>
      <c r="C1837" s="3" t="s">
        <v>7082</v>
      </c>
      <c r="D1837" s="6">
        <v>2000</v>
      </c>
      <c r="E1837" s="8">
        <v>2107</v>
      </c>
      <c r="F1837" t="s">
        <v>8218</v>
      </c>
      <c r="G1837" t="s">
        <v>8223</v>
      </c>
      <c r="H1837" t="s">
        <v>8245</v>
      </c>
      <c r="I1837">
        <v>1480899600</v>
      </c>
      <c r="J1837">
        <v>1479609520</v>
      </c>
      <c r="K1837" t="b">
        <v>0</v>
      </c>
      <c r="L1837">
        <v>17</v>
      </c>
      <c r="M1837" t="b">
        <v>1</v>
      </c>
      <c r="N1837" t="s">
        <v>8269</v>
      </c>
      <c r="O1837">
        <f>ROUND(E1837/D1837*100,0)</f>
        <v>105</v>
      </c>
      <c r="P1837">
        <f>IFERROR(ROUND(E1837/L1837,2),0)</f>
        <v>123.94</v>
      </c>
      <c r="Q1837" t="s">
        <v>8315</v>
      </c>
      <c r="R1837" t="s">
        <v>8316</v>
      </c>
      <c r="S1837" s="12">
        <f>(((J1837/60)/60)/24)+DATE(1970,1,1)</f>
        <v>42694.110185185185</v>
      </c>
      <c r="T1837" s="12">
        <f>(((I1837/60)/60)/24)+DATE(1970,1,1)</f>
        <v>42709.041666666672</v>
      </c>
      <c r="U1837">
        <f>YEAR(S1837)</f>
        <v>2016</v>
      </c>
    </row>
    <row r="1838" spans="1:21" ht="48" x14ac:dyDescent="0.2">
      <c r="A1838">
        <v>2973</v>
      </c>
      <c r="B1838" s="3" t="s">
        <v>2973</v>
      </c>
      <c r="C1838" s="3" t="s">
        <v>7083</v>
      </c>
      <c r="D1838" s="6">
        <v>5000</v>
      </c>
      <c r="E1838" s="8">
        <v>8740</v>
      </c>
      <c r="F1838" t="s">
        <v>8218</v>
      </c>
      <c r="G1838" t="s">
        <v>8223</v>
      </c>
      <c r="H1838" t="s">
        <v>8245</v>
      </c>
      <c r="I1838">
        <v>1451620800</v>
      </c>
      <c r="J1838">
        <v>1449171508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175</v>
      </c>
      <c r="P1838">
        <f>IFERROR(ROUND(E1838/L1838,2),0)</f>
        <v>264.85000000000002</v>
      </c>
      <c r="Q1838" t="s">
        <v>8315</v>
      </c>
      <c r="R1838" t="s">
        <v>8316</v>
      </c>
      <c r="S1838" s="12">
        <f>(((J1838/60)/60)/24)+DATE(1970,1,1)</f>
        <v>42341.818379629629</v>
      </c>
      <c r="T1838" s="12">
        <f>(((I1838/60)/60)/24)+DATE(1970,1,1)</f>
        <v>42370.166666666672</v>
      </c>
      <c r="U1838">
        <f>YEAR(S1838)</f>
        <v>2015</v>
      </c>
    </row>
    <row r="1839" spans="1:21" ht="48" x14ac:dyDescent="0.2">
      <c r="A1839">
        <v>2974</v>
      </c>
      <c r="B1839" s="3" t="s">
        <v>2974</v>
      </c>
      <c r="C1839" s="3" t="s">
        <v>7084</v>
      </c>
      <c r="D1839" s="6">
        <v>5000</v>
      </c>
      <c r="E1839" s="8">
        <v>5100</v>
      </c>
      <c r="F1839" t="s">
        <v>8218</v>
      </c>
      <c r="G1839" t="s">
        <v>8223</v>
      </c>
      <c r="H1839" t="s">
        <v>8245</v>
      </c>
      <c r="I1839">
        <v>1411695300</v>
      </c>
      <c r="J1839">
        <v>1409275671</v>
      </c>
      <c r="K1839" t="b">
        <v>0</v>
      </c>
      <c r="L1839">
        <v>87</v>
      </c>
      <c r="M1839" t="b">
        <v>1</v>
      </c>
      <c r="N1839" t="s">
        <v>8269</v>
      </c>
      <c r="O1839">
        <f>ROUND(E1839/D1839*100,0)</f>
        <v>102</v>
      </c>
      <c r="P1839">
        <f>IFERROR(ROUND(E1839/L1839,2),0)</f>
        <v>58.62</v>
      </c>
      <c r="Q1839" t="s">
        <v>8315</v>
      </c>
      <c r="R1839" t="s">
        <v>8316</v>
      </c>
      <c r="S1839" s="12">
        <f>(((J1839/60)/60)/24)+DATE(1970,1,1)</f>
        <v>41880.061006944445</v>
      </c>
      <c r="T1839" s="12">
        <f>(((I1839/60)/60)/24)+DATE(1970,1,1)</f>
        <v>41908.065972222219</v>
      </c>
      <c r="U1839">
        <f>YEAR(S1839)</f>
        <v>2014</v>
      </c>
    </row>
    <row r="1840" spans="1:21" ht="48" x14ac:dyDescent="0.2">
      <c r="A1840">
        <v>2975</v>
      </c>
      <c r="B1840" s="3" t="s">
        <v>2975</v>
      </c>
      <c r="C1840" s="3" t="s">
        <v>7085</v>
      </c>
      <c r="D1840" s="6">
        <v>8000</v>
      </c>
      <c r="E1840" s="8">
        <v>8010</v>
      </c>
      <c r="F1840" t="s">
        <v>8218</v>
      </c>
      <c r="G1840" t="s">
        <v>8223</v>
      </c>
      <c r="H1840" t="s">
        <v>8245</v>
      </c>
      <c r="I1840">
        <v>1417057200</v>
      </c>
      <c r="J1840">
        <v>1414599886</v>
      </c>
      <c r="K1840" t="b">
        <v>0</v>
      </c>
      <c r="L1840">
        <v>113</v>
      </c>
      <c r="M1840" t="b">
        <v>1</v>
      </c>
      <c r="N1840" t="s">
        <v>8269</v>
      </c>
      <c r="O1840">
        <f>ROUND(E1840/D1840*100,0)</f>
        <v>100</v>
      </c>
      <c r="P1840">
        <f>IFERROR(ROUND(E1840/L1840,2),0)</f>
        <v>70.88</v>
      </c>
      <c r="Q1840" t="s">
        <v>8315</v>
      </c>
      <c r="R1840" t="s">
        <v>8316</v>
      </c>
      <c r="S1840" s="12">
        <f>(((J1840/60)/60)/24)+DATE(1970,1,1)</f>
        <v>41941.683865740742</v>
      </c>
      <c r="T1840" s="12">
        <f>(((I1840/60)/60)/24)+DATE(1970,1,1)</f>
        <v>41970.125</v>
      </c>
      <c r="U1840">
        <f>YEAR(S1840)</f>
        <v>2014</v>
      </c>
    </row>
    <row r="1841" spans="1:21" ht="48" x14ac:dyDescent="0.2">
      <c r="A1841">
        <v>2976</v>
      </c>
      <c r="B1841" s="3" t="s">
        <v>2976</v>
      </c>
      <c r="C1841" s="3" t="s">
        <v>7086</v>
      </c>
      <c r="D1841" s="6">
        <v>70</v>
      </c>
      <c r="E1841" s="8">
        <v>120</v>
      </c>
      <c r="F1841" t="s">
        <v>8218</v>
      </c>
      <c r="G1841" t="s">
        <v>8224</v>
      </c>
      <c r="H1841" t="s">
        <v>8246</v>
      </c>
      <c r="I1841">
        <v>1457870400</v>
      </c>
      <c r="J1841">
        <v>1456421530</v>
      </c>
      <c r="K1841" t="b">
        <v>0</v>
      </c>
      <c r="L1841">
        <v>14</v>
      </c>
      <c r="M1841" t="b">
        <v>1</v>
      </c>
      <c r="N1841" t="s">
        <v>8269</v>
      </c>
      <c r="O1841">
        <f>ROUND(E1841/D1841*100,0)</f>
        <v>171</v>
      </c>
      <c r="P1841">
        <f>IFERROR(ROUND(E1841/L1841,2),0)</f>
        <v>8.57</v>
      </c>
      <c r="Q1841" t="s">
        <v>8315</v>
      </c>
      <c r="R1841" t="s">
        <v>8316</v>
      </c>
      <c r="S1841" s="12">
        <f>(((J1841/60)/60)/24)+DATE(1970,1,1)</f>
        <v>42425.730671296296</v>
      </c>
      <c r="T1841" s="12">
        <f>(((I1841/60)/60)/24)+DATE(1970,1,1)</f>
        <v>42442.5</v>
      </c>
      <c r="U1841">
        <f>YEAR(S1841)</f>
        <v>2016</v>
      </c>
    </row>
    <row r="1842" spans="1:21" ht="64" x14ac:dyDescent="0.2">
      <c r="A1842">
        <v>2977</v>
      </c>
      <c r="B1842" s="3" t="s">
        <v>2977</v>
      </c>
      <c r="C1842" s="3" t="s">
        <v>7087</v>
      </c>
      <c r="D1842" s="6">
        <v>3000</v>
      </c>
      <c r="E1842" s="8">
        <v>3407</v>
      </c>
      <c r="F1842" t="s">
        <v>8218</v>
      </c>
      <c r="G1842" t="s">
        <v>8223</v>
      </c>
      <c r="H1842" t="s">
        <v>8245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8269</v>
      </c>
      <c r="O1842">
        <f>ROUND(E1842/D1842*100,0)</f>
        <v>114</v>
      </c>
      <c r="P1842">
        <f>IFERROR(ROUND(E1842/L1842,2),0)</f>
        <v>113.57</v>
      </c>
      <c r="Q1842" t="s">
        <v>8315</v>
      </c>
      <c r="R1842" t="s">
        <v>8316</v>
      </c>
      <c r="S1842" s="12">
        <f>(((J1842/60)/60)/24)+DATE(1970,1,1)</f>
        <v>42026.88118055556</v>
      </c>
      <c r="T1842" s="12">
        <f>(((I1842/60)/60)/24)+DATE(1970,1,1)</f>
        <v>42086.093055555553</v>
      </c>
      <c r="U1842">
        <f>YEAR(S1842)</f>
        <v>2015</v>
      </c>
    </row>
    <row r="1843" spans="1:21" ht="48" x14ac:dyDescent="0.2">
      <c r="A1843">
        <v>2978</v>
      </c>
      <c r="B1843" s="3" t="s">
        <v>2978</v>
      </c>
      <c r="C1843" s="3" t="s">
        <v>7088</v>
      </c>
      <c r="D1843" s="6">
        <v>750</v>
      </c>
      <c r="E1843" s="8">
        <v>971</v>
      </c>
      <c r="F1843" t="s">
        <v>8218</v>
      </c>
      <c r="G1843" t="s">
        <v>8223</v>
      </c>
      <c r="H1843" t="s">
        <v>8245</v>
      </c>
      <c r="I1843">
        <v>1413784740</v>
      </c>
      <c r="J1843">
        <v>1412954547</v>
      </c>
      <c r="K1843" t="b">
        <v>0</v>
      </c>
      <c r="L1843">
        <v>16</v>
      </c>
      <c r="M1843" t="b">
        <v>1</v>
      </c>
      <c r="N1843" t="s">
        <v>8269</v>
      </c>
      <c r="O1843">
        <f>ROUND(E1843/D1843*100,0)</f>
        <v>129</v>
      </c>
      <c r="P1843">
        <f>IFERROR(ROUND(E1843/L1843,2),0)</f>
        <v>60.69</v>
      </c>
      <c r="Q1843" t="s">
        <v>8315</v>
      </c>
      <c r="R1843" t="s">
        <v>8316</v>
      </c>
      <c r="S1843" s="12">
        <f>(((J1843/60)/60)/24)+DATE(1970,1,1)</f>
        <v>41922.640590277777</v>
      </c>
      <c r="T1843" s="12">
        <f>(((I1843/60)/60)/24)+DATE(1970,1,1)</f>
        <v>41932.249305555553</v>
      </c>
      <c r="U1843">
        <f>YEAR(S1843)</f>
        <v>2014</v>
      </c>
    </row>
    <row r="1844" spans="1:21" ht="48" x14ac:dyDescent="0.2">
      <c r="A1844">
        <v>2979</v>
      </c>
      <c r="B1844" s="3" t="s">
        <v>2979</v>
      </c>
      <c r="C1844" s="3" t="s">
        <v>7089</v>
      </c>
      <c r="D1844" s="6">
        <v>5000</v>
      </c>
      <c r="E1844" s="8">
        <v>5070</v>
      </c>
      <c r="F1844" t="s">
        <v>8218</v>
      </c>
      <c r="G1844" t="s">
        <v>8223</v>
      </c>
      <c r="H1844" t="s">
        <v>8245</v>
      </c>
      <c r="I1844">
        <v>1420524000</v>
      </c>
      <c r="J1844">
        <v>1419104823</v>
      </c>
      <c r="K1844" t="b">
        <v>0</v>
      </c>
      <c r="L1844">
        <v>46</v>
      </c>
      <c r="M1844" t="b">
        <v>1</v>
      </c>
      <c r="N1844" t="s">
        <v>8269</v>
      </c>
      <c r="O1844">
        <f>ROUND(E1844/D1844*100,0)</f>
        <v>101</v>
      </c>
      <c r="P1844">
        <f>IFERROR(ROUND(E1844/L1844,2),0)</f>
        <v>110.22</v>
      </c>
      <c r="Q1844" t="s">
        <v>8315</v>
      </c>
      <c r="R1844" t="s">
        <v>8316</v>
      </c>
      <c r="S1844" s="12">
        <f>(((J1844/60)/60)/24)+DATE(1970,1,1)</f>
        <v>41993.824340277773</v>
      </c>
      <c r="T1844" s="12">
        <f>(((I1844/60)/60)/24)+DATE(1970,1,1)</f>
        <v>42010.25</v>
      </c>
      <c r="U1844">
        <f>YEAR(S1844)</f>
        <v>2014</v>
      </c>
    </row>
    <row r="1845" spans="1:21" ht="48" x14ac:dyDescent="0.2">
      <c r="A1845">
        <v>2980</v>
      </c>
      <c r="B1845" s="3" t="s">
        <v>2980</v>
      </c>
      <c r="C1845" s="3" t="s">
        <v>7090</v>
      </c>
      <c r="D1845" s="6">
        <v>3000</v>
      </c>
      <c r="E1845" s="8">
        <v>3275</v>
      </c>
      <c r="F1845" t="s">
        <v>8218</v>
      </c>
      <c r="G1845" t="s">
        <v>8223</v>
      </c>
      <c r="H1845" t="s">
        <v>8245</v>
      </c>
      <c r="I1845">
        <v>1440381600</v>
      </c>
      <c r="J1845">
        <v>1438639130</v>
      </c>
      <c r="K1845" t="b">
        <v>0</v>
      </c>
      <c r="L1845">
        <v>24</v>
      </c>
      <c r="M1845" t="b">
        <v>1</v>
      </c>
      <c r="N1845" t="s">
        <v>8269</v>
      </c>
      <c r="O1845">
        <f>ROUND(E1845/D1845*100,0)</f>
        <v>109</v>
      </c>
      <c r="P1845">
        <f>IFERROR(ROUND(E1845/L1845,2),0)</f>
        <v>136.46</v>
      </c>
      <c r="Q1845" t="s">
        <v>8315</v>
      </c>
      <c r="R1845" t="s">
        <v>8316</v>
      </c>
      <c r="S1845" s="12">
        <f>(((J1845/60)/60)/24)+DATE(1970,1,1)</f>
        <v>42219.915856481486</v>
      </c>
      <c r="T1845" s="12">
        <f>(((I1845/60)/60)/24)+DATE(1970,1,1)</f>
        <v>42240.083333333328</v>
      </c>
      <c r="U1845">
        <f>YEAR(S1845)</f>
        <v>2015</v>
      </c>
    </row>
    <row r="1846" spans="1:21" ht="48" x14ac:dyDescent="0.2">
      <c r="A1846">
        <v>3128</v>
      </c>
      <c r="B1846" s="3" t="s">
        <v>3128</v>
      </c>
      <c r="C1846" s="3" t="s">
        <v>7238</v>
      </c>
      <c r="D1846" s="6">
        <v>15000</v>
      </c>
      <c r="E1846" s="8">
        <v>16291</v>
      </c>
      <c r="F1846" t="s">
        <v>8221</v>
      </c>
      <c r="G1846" t="s">
        <v>8223</v>
      </c>
      <c r="H1846" t="s">
        <v>8245</v>
      </c>
      <c r="I1846">
        <v>1489690141</v>
      </c>
      <c r="J1846">
        <v>1487101741</v>
      </c>
      <c r="K1846" t="b">
        <v>0</v>
      </c>
      <c r="L1846">
        <v>117</v>
      </c>
      <c r="M1846" t="b">
        <v>0</v>
      </c>
      <c r="N1846" t="s">
        <v>8269</v>
      </c>
      <c r="O1846">
        <f>ROUND(E1846/D1846*100,0)</f>
        <v>109</v>
      </c>
      <c r="P1846">
        <f>IFERROR(ROUND(E1846/L1846,2),0)</f>
        <v>139.24</v>
      </c>
      <c r="Q1846" t="s">
        <v>8315</v>
      </c>
      <c r="R1846" t="s">
        <v>8316</v>
      </c>
      <c r="S1846" s="12">
        <f>(((J1846/60)/60)/24)+DATE(1970,1,1)</f>
        <v>42780.825706018513</v>
      </c>
      <c r="T1846" s="12">
        <f>(((I1846/60)/60)/24)+DATE(1970,1,1)</f>
        <v>42810.784039351856</v>
      </c>
      <c r="U1846">
        <f>YEAR(S1846)</f>
        <v>2017</v>
      </c>
    </row>
    <row r="1847" spans="1:21" ht="48" x14ac:dyDescent="0.2">
      <c r="A1847">
        <v>3129</v>
      </c>
      <c r="B1847" s="3" t="s">
        <v>3129</v>
      </c>
      <c r="C1847" s="3" t="s">
        <v>7239</v>
      </c>
      <c r="D1847" s="6">
        <v>1250</v>
      </c>
      <c r="E1847" s="8">
        <v>10</v>
      </c>
      <c r="F1847" t="s">
        <v>8221</v>
      </c>
      <c r="G1847" t="s">
        <v>8223</v>
      </c>
      <c r="H1847" t="s">
        <v>8245</v>
      </c>
      <c r="I1847">
        <v>1492542819</v>
      </c>
      <c r="J1847">
        <v>1489090419</v>
      </c>
      <c r="K1847" t="b">
        <v>0</v>
      </c>
      <c r="L1847">
        <v>1</v>
      </c>
      <c r="M1847" t="b">
        <v>0</v>
      </c>
      <c r="N1847" t="s">
        <v>8269</v>
      </c>
      <c r="O1847">
        <f>ROUND(E1847/D1847*100,0)</f>
        <v>1</v>
      </c>
      <c r="P1847">
        <f>IFERROR(ROUND(E1847/L1847,2),0)</f>
        <v>10</v>
      </c>
      <c r="Q1847" t="s">
        <v>8315</v>
      </c>
      <c r="R1847" t="s">
        <v>8316</v>
      </c>
      <c r="S1847" s="12">
        <f>(((J1847/60)/60)/24)+DATE(1970,1,1)</f>
        <v>42803.842812499999</v>
      </c>
      <c r="T1847" s="12">
        <f>(((I1847/60)/60)/24)+DATE(1970,1,1)</f>
        <v>42843.801145833335</v>
      </c>
      <c r="U1847">
        <f>YEAR(S1847)</f>
        <v>2017</v>
      </c>
    </row>
    <row r="1848" spans="1:21" ht="32" x14ac:dyDescent="0.2">
      <c r="A1848">
        <v>3130</v>
      </c>
      <c r="B1848" s="3" t="s">
        <v>3130</v>
      </c>
      <c r="C1848" s="3" t="s">
        <v>7240</v>
      </c>
      <c r="D1848" s="6">
        <v>10000</v>
      </c>
      <c r="E1848" s="8">
        <v>375</v>
      </c>
      <c r="F1848" t="s">
        <v>8221</v>
      </c>
      <c r="G1848" t="s">
        <v>8223</v>
      </c>
      <c r="H1848" t="s">
        <v>8245</v>
      </c>
      <c r="I1848">
        <v>1492145940</v>
      </c>
      <c r="J1848">
        <v>1489504916</v>
      </c>
      <c r="K1848" t="b">
        <v>0</v>
      </c>
      <c r="L1848">
        <v>4</v>
      </c>
      <c r="M1848" t="b">
        <v>0</v>
      </c>
      <c r="N1848" t="s">
        <v>8269</v>
      </c>
      <c r="O1848">
        <f>ROUND(E1848/D1848*100,0)</f>
        <v>4</v>
      </c>
      <c r="P1848">
        <f>IFERROR(ROUND(E1848/L1848,2),0)</f>
        <v>93.75</v>
      </c>
      <c r="Q1848" t="s">
        <v>8315</v>
      </c>
      <c r="R1848" t="s">
        <v>8316</v>
      </c>
      <c r="S1848" s="12">
        <f>(((J1848/60)/60)/24)+DATE(1970,1,1)</f>
        <v>42808.640231481477</v>
      </c>
      <c r="T1848" s="12">
        <f>(((I1848/60)/60)/24)+DATE(1970,1,1)</f>
        <v>42839.207638888889</v>
      </c>
      <c r="U1848">
        <f>YEAR(S1848)</f>
        <v>2017</v>
      </c>
    </row>
    <row r="1849" spans="1:21" ht="32" x14ac:dyDescent="0.2">
      <c r="A1849">
        <v>3131</v>
      </c>
      <c r="B1849" s="3" t="s">
        <v>3131</v>
      </c>
      <c r="C1849" s="3" t="s">
        <v>7241</v>
      </c>
      <c r="D1849" s="6">
        <v>4100</v>
      </c>
      <c r="E1849" s="8">
        <v>645</v>
      </c>
      <c r="F1849" t="s">
        <v>8221</v>
      </c>
      <c r="G1849" t="s">
        <v>8223</v>
      </c>
      <c r="H1849" t="s">
        <v>8245</v>
      </c>
      <c r="I1849">
        <v>1491656045</v>
      </c>
      <c r="J1849">
        <v>1489067645</v>
      </c>
      <c r="K1849" t="b">
        <v>0</v>
      </c>
      <c r="L1849">
        <v>12</v>
      </c>
      <c r="M1849" t="b">
        <v>0</v>
      </c>
      <c r="N1849" t="s">
        <v>8269</v>
      </c>
      <c r="O1849">
        <f>ROUND(E1849/D1849*100,0)</f>
        <v>16</v>
      </c>
      <c r="P1849">
        <f>IFERROR(ROUND(E1849/L1849,2),0)</f>
        <v>53.75</v>
      </c>
      <c r="Q1849" t="s">
        <v>8315</v>
      </c>
      <c r="R1849" t="s">
        <v>8316</v>
      </c>
      <c r="S1849" s="12">
        <f>(((J1849/60)/60)/24)+DATE(1970,1,1)</f>
        <v>42803.579224537039</v>
      </c>
      <c r="T1849" s="12">
        <f>(((I1849/60)/60)/24)+DATE(1970,1,1)</f>
        <v>42833.537557870368</v>
      </c>
      <c r="U1849">
        <f>YEAR(S1849)</f>
        <v>2017</v>
      </c>
    </row>
    <row r="1850" spans="1:21" ht="32" x14ac:dyDescent="0.2">
      <c r="A1850">
        <v>3132</v>
      </c>
      <c r="B1850" s="3" t="s">
        <v>3132</v>
      </c>
      <c r="C1850" s="3" t="s">
        <v>7242</v>
      </c>
      <c r="D1850" s="6">
        <v>30000</v>
      </c>
      <c r="E1850" s="8">
        <v>10</v>
      </c>
      <c r="F1850" t="s">
        <v>8221</v>
      </c>
      <c r="G1850" t="s">
        <v>8223</v>
      </c>
      <c r="H1850" t="s">
        <v>8245</v>
      </c>
      <c r="I1850">
        <v>1492759460</v>
      </c>
      <c r="J1850">
        <v>1487579060</v>
      </c>
      <c r="K1850" t="b">
        <v>0</v>
      </c>
      <c r="L1850">
        <v>1</v>
      </c>
      <c r="M1850" t="b">
        <v>0</v>
      </c>
      <c r="N1850" t="s">
        <v>8269</v>
      </c>
      <c r="O1850">
        <f>ROUND(E1850/D1850*100,0)</f>
        <v>0</v>
      </c>
      <c r="P1850">
        <f>IFERROR(ROUND(E1850/L1850,2),0)</f>
        <v>10</v>
      </c>
      <c r="Q1850" t="s">
        <v>8315</v>
      </c>
      <c r="R1850" t="s">
        <v>8316</v>
      </c>
      <c r="S1850" s="12">
        <f>(((J1850/60)/60)/24)+DATE(1970,1,1)</f>
        <v>42786.350231481483</v>
      </c>
      <c r="T1850" s="12">
        <f>(((I1850/60)/60)/24)+DATE(1970,1,1)</f>
        <v>42846.308564814812</v>
      </c>
      <c r="U1850">
        <f>YEAR(S1850)</f>
        <v>2017</v>
      </c>
    </row>
    <row r="1851" spans="1:21" ht="48" x14ac:dyDescent="0.2">
      <c r="A1851">
        <v>3133</v>
      </c>
      <c r="B1851" s="3" t="s">
        <v>3133</v>
      </c>
      <c r="C1851" s="3" t="s">
        <v>7243</v>
      </c>
      <c r="D1851" s="6">
        <v>500</v>
      </c>
      <c r="E1851" s="8">
        <v>540</v>
      </c>
      <c r="F1851" t="s">
        <v>8221</v>
      </c>
      <c r="G1851" t="s">
        <v>8224</v>
      </c>
      <c r="H1851" t="s">
        <v>8246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8269</v>
      </c>
      <c r="O1851">
        <f>ROUND(E1851/D1851*100,0)</f>
        <v>108</v>
      </c>
      <c r="P1851">
        <f>IFERROR(ROUND(E1851/L1851,2),0)</f>
        <v>33.75</v>
      </c>
      <c r="Q1851" t="s">
        <v>8315</v>
      </c>
      <c r="R1851" t="s">
        <v>8316</v>
      </c>
      <c r="S1851" s="12">
        <f>(((J1851/60)/60)/24)+DATE(1970,1,1)</f>
        <v>42788.565208333333</v>
      </c>
      <c r="T1851" s="12">
        <f>(((I1851/60)/60)/24)+DATE(1970,1,1)</f>
        <v>42818.523541666669</v>
      </c>
      <c r="U1851">
        <f>YEAR(S1851)</f>
        <v>2017</v>
      </c>
    </row>
    <row r="1852" spans="1:21" ht="48" x14ac:dyDescent="0.2">
      <c r="A1852">
        <v>3134</v>
      </c>
      <c r="B1852" s="3" t="s">
        <v>3134</v>
      </c>
      <c r="C1852" s="3" t="s">
        <v>7244</v>
      </c>
      <c r="D1852" s="6">
        <v>1000</v>
      </c>
      <c r="E1852" s="8">
        <v>225</v>
      </c>
      <c r="F1852" t="s">
        <v>8221</v>
      </c>
      <c r="G1852" t="s">
        <v>8224</v>
      </c>
      <c r="H1852" t="s">
        <v>8246</v>
      </c>
      <c r="I1852">
        <v>1490631419</v>
      </c>
      <c r="J1852">
        <v>1488820619</v>
      </c>
      <c r="K1852" t="b">
        <v>0</v>
      </c>
      <c r="L1852">
        <v>12</v>
      </c>
      <c r="M1852" t="b">
        <v>0</v>
      </c>
      <c r="N1852" t="s">
        <v>8269</v>
      </c>
      <c r="O1852">
        <f>ROUND(E1852/D1852*100,0)</f>
        <v>23</v>
      </c>
      <c r="P1852">
        <f>IFERROR(ROUND(E1852/L1852,2),0)</f>
        <v>18.75</v>
      </c>
      <c r="Q1852" t="s">
        <v>8315</v>
      </c>
      <c r="R1852" t="s">
        <v>8316</v>
      </c>
      <c r="S1852" s="12">
        <f>(((J1852/60)/60)/24)+DATE(1970,1,1)</f>
        <v>42800.720127314817</v>
      </c>
      <c r="T1852" s="12">
        <f>(((I1852/60)/60)/24)+DATE(1970,1,1)</f>
        <v>42821.678460648152</v>
      </c>
      <c r="U1852">
        <f>YEAR(S1852)</f>
        <v>2017</v>
      </c>
    </row>
    <row r="1853" spans="1:21" ht="48" x14ac:dyDescent="0.2">
      <c r="A1853">
        <v>3135</v>
      </c>
      <c r="B1853" s="3" t="s">
        <v>3135</v>
      </c>
      <c r="C1853" s="3" t="s">
        <v>7245</v>
      </c>
      <c r="D1853" s="6">
        <v>777</v>
      </c>
      <c r="E1853" s="8">
        <v>162</v>
      </c>
      <c r="F1853" t="s">
        <v>8221</v>
      </c>
      <c r="G1853" t="s">
        <v>8223</v>
      </c>
      <c r="H1853" t="s">
        <v>8245</v>
      </c>
      <c r="I1853">
        <v>1491277121</v>
      </c>
      <c r="J1853">
        <v>1489376321</v>
      </c>
      <c r="K1853" t="b">
        <v>0</v>
      </c>
      <c r="L1853">
        <v>7</v>
      </c>
      <c r="M1853" t="b">
        <v>0</v>
      </c>
      <c r="N1853" t="s">
        <v>8269</v>
      </c>
      <c r="O1853">
        <f>ROUND(E1853/D1853*100,0)</f>
        <v>21</v>
      </c>
      <c r="P1853">
        <f>IFERROR(ROUND(E1853/L1853,2),0)</f>
        <v>23.14</v>
      </c>
      <c r="Q1853" t="s">
        <v>8315</v>
      </c>
      <c r="R1853" t="s">
        <v>8316</v>
      </c>
      <c r="S1853" s="12">
        <f>(((J1853/60)/60)/24)+DATE(1970,1,1)</f>
        <v>42807.151863425926</v>
      </c>
      <c r="T1853" s="12">
        <f>(((I1853/60)/60)/24)+DATE(1970,1,1)</f>
        <v>42829.151863425926</v>
      </c>
      <c r="U1853">
        <f>YEAR(S1853)</f>
        <v>2017</v>
      </c>
    </row>
    <row r="1854" spans="1:21" ht="48" x14ac:dyDescent="0.2">
      <c r="A1854">
        <v>3136</v>
      </c>
      <c r="B1854" s="3" t="s">
        <v>3136</v>
      </c>
      <c r="C1854" s="3" t="s">
        <v>7246</v>
      </c>
      <c r="D1854" s="6">
        <v>500</v>
      </c>
      <c r="E1854" s="8">
        <v>639</v>
      </c>
      <c r="F1854" t="s">
        <v>8221</v>
      </c>
      <c r="G1854" t="s">
        <v>8224</v>
      </c>
      <c r="H1854" t="s">
        <v>8246</v>
      </c>
      <c r="I1854">
        <v>1491001140</v>
      </c>
      <c r="J1854">
        <v>1487847954</v>
      </c>
      <c r="K1854" t="b">
        <v>0</v>
      </c>
      <c r="L1854">
        <v>22</v>
      </c>
      <c r="M1854" t="b">
        <v>0</v>
      </c>
      <c r="N1854" t="s">
        <v>8269</v>
      </c>
      <c r="O1854">
        <f>ROUND(E1854/D1854*100,0)</f>
        <v>128</v>
      </c>
      <c r="P1854">
        <f>IFERROR(ROUND(E1854/L1854,2),0)</f>
        <v>29.05</v>
      </c>
      <c r="Q1854" t="s">
        <v>8315</v>
      </c>
      <c r="R1854" t="s">
        <v>8316</v>
      </c>
      <c r="S1854" s="12">
        <f>(((J1854/60)/60)/24)+DATE(1970,1,1)</f>
        <v>42789.462430555555</v>
      </c>
      <c r="T1854" s="12">
        <f>(((I1854/60)/60)/24)+DATE(1970,1,1)</f>
        <v>42825.957638888889</v>
      </c>
      <c r="U1854">
        <f>YEAR(S1854)</f>
        <v>2017</v>
      </c>
    </row>
    <row r="1855" spans="1:21" ht="32" x14ac:dyDescent="0.2">
      <c r="A1855">
        <v>3137</v>
      </c>
      <c r="B1855" s="3" t="s">
        <v>3137</v>
      </c>
      <c r="C1855" s="3" t="s">
        <v>7247</v>
      </c>
      <c r="D1855" s="6">
        <v>1500</v>
      </c>
      <c r="E1855" s="8">
        <v>50</v>
      </c>
      <c r="F1855" t="s">
        <v>8221</v>
      </c>
      <c r="G1855" t="s">
        <v>8223</v>
      </c>
      <c r="H1855" t="s">
        <v>8245</v>
      </c>
      <c r="I1855">
        <v>1493838720</v>
      </c>
      <c r="J1855">
        <v>1489439669</v>
      </c>
      <c r="K1855" t="b">
        <v>0</v>
      </c>
      <c r="L1855">
        <v>1</v>
      </c>
      <c r="M1855" t="b">
        <v>0</v>
      </c>
      <c r="N1855" t="s">
        <v>8269</v>
      </c>
      <c r="O1855">
        <f>ROUND(E1855/D1855*100,0)</f>
        <v>3</v>
      </c>
      <c r="P1855">
        <f>IFERROR(ROUND(E1855/L1855,2),0)</f>
        <v>50</v>
      </c>
      <c r="Q1855" t="s">
        <v>8315</v>
      </c>
      <c r="R1855" t="s">
        <v>8316</v>
      </c>
      <c r="S1855" s="12">
        <f>(((J1855/60)/60)/24)+DATE(1970,1,1)</f>
        <v>42807.885057870371</v>
      </c>
      <c r="T1855" s="12">
        <f>(((I1855/60)/60)/24)+DATE(1970,1,1)</f>
        <v>42858.8</v>
      </c>
      <c r="U1855">
        <f>YEAR(S1855)</f>
        <v>2017</v>
      </c>
    </row>
    <row r="1856" spans="1:21" ht="64" x14ac:dyDescent="0.2">
      <c r="A1856">
        <v>3138</v>
      </c>
      <c r="B1856" s="3" t="s">
        <v>3138</v>
      </c>
      <c r="C1856" s="3" t="s">
        <v>7248</v>
      </c>
      <c r="D1856" s="6">
        <v>200</v>
      </c>
      <c r="E1856" s="8">
        <v>0</v>
      </c>
      <c r="F1856" t="s">
        <v>8221</v>
      </c>
      <c r="G1856" t="s">
        <v>8224</v>
      </c>
      <c r="H1856" t="s">
        <v>8246</v>
      </c>
      <c r="I1856">
        <v>1491233407</v>
      </c>
      <c r="J1856">
        <v>1489591807</v>
      </c>
      <c r="K1856" t="b">
        <v>0</v>
      </c>
      <c r="L1856">
        <v>0</v>
      </c>
      <c r="M1856" t="b">
        <v>0</v>
      </c>
      <c r="N1856" t="s">
        <v>8269</v>
      </c>
      <c r="O1856">
        <f>ROUND(E1856/D1856*100,0)</f>
        <v>0</v>
      </c>
      <c r="P1856">
        <f>IFERROR(ROUND(E1856/L1856,2),0)</f>
        <v>0</v>
      </c>
      <c r="Q1856" t="s">
        <v>8315</v>
      </c>
      <c r="R1856" t="s">
        <v>8316</v>
      </c>
      <c r="S1856" s="12">
        <f>(((J1856/60)/60)/24)+DATE(1970,1,1)</f>
        <v>42809.645914351851</v>
      </c>
      <c r="T1856" s="12">
        <f>(((I1856/60)/60)/24)+DATE(1970,1,1)</f>
        <v>42828.645914351851</v>
      </c>
      <c r="U1856">
        <f>YEAR(S1856)</f>
        <v>2017</v>
      </c>
    </row>
    <row r="1857" spans="1:21" ht="48" x14ac:dyDescent="0.2">
      <c r="A1857">
        <v>3139</v>
      </c>
      <c r="B1857" s="3" t="s">
        <v>3139</v>
      </c>
      <c r="C1857" s="3" t="s">
        <v>7249</v>
      </c>
      <c r="D1857" s="6">
        <v>50000</v>
      </c>
      <c r="E1857" s="8">
        <v>2700</v>
      </c>
      <c r="F1857" t="s">
        <v>8221</v>
      </c>
      <c r="G1857" t="s">
        <v>8237</v>
      </c>
      <c r="H1857" t="s">
        <v>8255</v>
      </c>
      <c r="I1857">
        <v>1490416380</v>
      </c>
      <c r="J1857">
        <v>1487485760</v>
      </c>
      <c r="K1857" t="b">
        <v>0</v>
      </c>
      <c r="L1857">
        <v>6</v>
      </c>
      <c r="M1857" t="b">
        <v>0</v>
      </c>
      <c r="N1857" t="s">
        <v>8269</v>
      </c>
      <c r="O1857">
        <f>ROUND(E1857/D1857*100,0)</f>
        <v>5</v>
      </c>
      <c r="P1857">
        <f>IFERROR(ROUND(E1857/L1857,2),0)</f>
        <v>450</v>
      </c>
      <c r="Q1857" t="s">
        <v>8315</v>
      </c>
      <c r="R1857" t="s">
        <v>8316</v>
      </c>
      <c r="S1857" s="12">
        <f>(((J1857/60)/60)/24)+DATE(1970,1,1)</f>
        <v>42785.270370370374</v>
      </c>
      <c r="T1857" s="12">
        <f>(((I1857/60)/60)/24)+DATE(1970,1,1)</f>
        <v>42819.189583333333</v>
      </c>
      <c r="U1857">
        <f>YEAR(S1857)</f>
        <v>2017</v>
      </c>
    </row>
    <row r="1858" spans="1:21" ht="48" x14ac:dyDescent="0.2">
      <c r="A1858">
        <v>3140</v>
      </c>
      <c r="B1858" s="3" t="s">
        <v>3140</v>
      </c>
      <c r="C1858" s="3" t="s">
        <v>7250</v>
      </c>
      <c r="D1858" s="6">
        <v>10000</v>
      </c>
      <c r="E1858" s="8">
        <v>96</v>
      </c>
      <c r="F1858" t="s">
        <v>8221</v>
      </c>
      <c r="G1858" t="s">
        <v>8229</v>
      </c>
      <c r="H1858" t="s">
        <v>8248</v>
      </c>
      <c r="I1858">
        <v>1491581703</v>
      </c>
      <c r="J1858">
        <v>1488993303</v>
      </c>
      <c r="K1858" t="b">
        <v>0</v>
      </c>
      <c r="L1858">
        <v>4</v>
      </c>
      <c r="M1858" t="b">
        <v>0</v>
      </c>
      <c r="N1858" t="s">
        <v>8269</v>
      </c>
      <c r="O1858">
        <f>ROUND(E1858/D1858*100,0)</f>
        <v>1</v>
      </c>
      <c r="P1858">
        <f>IFERROR(ROUND(E1858/L1858,2),0)</f>
        <v>24</v>
      </c>
      <c r="Q1858" t="s">
        <v>8315</v>
      </c>
      <c r="R1858" t="s">
        <v>8316</v>
      </c>
      <c r="S1858" s="12">
        <f>(((J1858/60)/60)/24)+DATE(1970,1,1)</f>
        <v>42802.718784722223</v>
      </c>
      <c r="T1858" s="12">
        <f>(((I1858/60)/60)/24)+DATE(1970,1,1)</f>
        <v>42832.677118055552</v>
      </c>
      <c r="U1858">
        <f>YEAR(S1858)</f>
        <v>2017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ROUND(E1859/D1859*100,0)</f>
        <v>52</v>
      </c>
      <c r="P1859">
        <f>IFERROR(ROUND(E1859/L1859,2),0)</f>
        <v>32.25</v>
      </c>
      <c r="Q1859" t="s">
        <v>8315</v>
      </c>
      <c r="R1859" t="s">
        <v>8316</v>
      </c>
      <c r="S1859" s="12">
        <f>(((J1859/60)/60)/24)+DATE(1970,1,1)</f>
        <v>42800.753333333334</v>
      </c>
      <c r="T1859" s="12">
        <f>(((I1859/60)/60)/24)+DATE(1970,1,1)</f>
        <v>42841.833333333328</v>
      </c>
      <c r="U1859">
        <f>YEAR(S1859)</f>
        <v>2017</v>
      </c>
    </row>
    <row r="1860" spans="1:21" ht="48" x14ac:dyDescent="0.2">
      <c r="A1860">
        <v>3142</v>
      </c>
      <c r="B1860" s="3" t="s">
        <v>3142</v>
      </c>
      <c r="C1860" s="3" t="s">
        <v>7252</v>
      </c>
      <c r="D1860" s="6">
        <v>2750</v>
      </c>
      <c r="E1860" s="8">
        <v>45</v>
      </c>
      <c r="F1860" t="s">
        <v>8221</v>
      </c>
      <c r="G1860" t="s">
        <v>8224</v>
      </c>
      <c r="H1860" t="s">
        <v>8246</v>
      </c>
      <c r="I1860">
        <v>1489922339</v>
      </c>
      <c r="J1860">
        <v>1487333939</v>
      </c>
      <c r="K1860" t="b">
        <v>0</v>
      </c>
      <c r="L1860">
        <v>3</v>
      </c>
      <c r="M1860" t="b">
        <v>0</v>
      </c>
      <c r="N1860" t="s">
        <v>8269</v>
      </c>
      <c r="O1860">
        <f>ROUND(E1860/D1860*100,0)</f>
        <v>2</v>
      </c>
      <c r="P1860">
        <f>IFERROR(ROUND(E1860/L1860,2),0)</f>
        <v>15</v>
      </c>
      <c r="Q1860" t="s">
        <v>8315</v>
      </c>
      <c r="R1860" t="s">
        <v>8316</v>
      </c>
      <c r="S1860" s="12">
        <f>(((J1860/60)/60)/24)+DATE(1970,1,1)</f>
        <v>42783.513182870374</v>
      </c>
      <c r="T1860" s="12">
        <f>(((I1860/60)/60)/24)+DATE(1970,1,1)</f>
        <v>42813.471516203703</v>
      </c>
      <c r="U1860">
        <f>YEAR(S1860)</f>
        <v>2017</v>
      </c>
    </row>
    <row r="1861" spans="1:21" ht="64" x14ac:dyDescent="0.2">
      <c r="A1861">
        <v>3143</v>
      </c>
      <c r="B1861" s="3" t="s">
        <v>3143</v>
      </c>
      <c r="C1861" s="3" t="s">
        <v>7253</v>
      </c>
      <c r="D1861" s="6">
        <v>700</v>
      </c>
      <c r="E1861" s="8">
        <v>0</v>
      </c>
      <c r="F1861" t="s">
        <v>8221</v>
      </c>
      <c r="G1861" t="s">
        <v>8224</v>
      </c>
      <c r="H1861" t="s">
        <v>8246</v>
      </c>
      <c r="I1861">
        <v>1491726956</v>
      </c>
      <c r="J1861">
        <v>1489480556</v>
      </c>
      <c r="K1861" t="b">
        <v>0</v>
      </c>
      <c r="L1861">
        <v>0</v>
      </c>
      <c r="M1861" t="b">
        <v>0</v>
      </c>
      <c r="N1861" t="s">
        <v>8269</v>
      </c>
      <c r="O1861">
        <f>ROUND(E1861/D1861*100,0)</f>
        <v>0</v>
      </c>
      <c r="P1861">
        <f>IFERROR(ROUND(E1861/L1861,2),0)</f>
        <v>0</v>
      </c>
      <c r="Q1861" t="s">
        <v>8315</v>
      </c>
      <c r="R1861" t="s">
        <v>8316</v>
      </c>
      <c r="S1861" s="12">
        <f>(((J1861/60)/60)/24)+DATE(1970,1,1)</f>
        <v>42808.358287037037</v>
      </c>
      <c r="T1861" s="12">
        <f>(((I1861/60)/60)/24)+DATE(1970,1,1)</f>
        <v>42834.358287037037</v>
      </c>
      <c r="U1861">
        <f>YEAR(S1861)</f>
        <v>2017</v>
      </c>
    </row>
    <row r="1862" spans="1:21" ht="64" x14ac:dyDescent="0.2">
      <c r="A1862">
        <v>3144</v>
      </c>
      <c r="B1862" s="3" t="s">
        <v>3144</v>
      </c>
      <c r="C1862" s="3" t="s">
        <v>7254</v>
      </c>
      <c r="D1862" s="6">
        <v>10000</v>
      </c>
      <c r="E1862" s="8">
        <v>7540</v>
      </c>
      <c r="F1862" t="s">
        <v>8221</v>
      </c>
      <c r="G1862" t="s">
        <v>8223</v>
      </c>
      <c r="H1862" t="s">
        <v>8245</v>
      </c>
      <c r="I1862">
        <v>1489903200</v>
      </c>
      <c r="J1862">
        <v>1488459307</v>
      </c>
      <c r="K1862" t="b">
        <v>0</v>
      </c>
      <c r="L1862">
        <v>30</v>
      </c>
      <c r="M1862" t="b">
        <v>0</v>
      </c>
      <c r="N1862" t="s">
        <v>8269</v>
      </c>
      <c r="O1862">
        <f>ROUND(E1862/D1862*100,0)</f>
        <v>75</v>
      </c>
      <c r="P1862">
        <f>IFERROR(ROUND(E1862/L1862,2),0)</f>
        <v>251.33</v>
      </c>
      <c r="Q1862" t="s">
        <v>8315</v>
      </c>
      <c r="R1862" t="s">
        <v>8316</v>
      </c>
      <c r="S1862" s="12">
        <f>(((J1862/60)/60)/24)+DATE(1970,1,1)</f>
        <v>42796.538275462968</v>
      </c>
      <c r="T1862" s="12">
        <f>(((I1862/60)/60)/24)+DATE(1970,1,1)</f>
        <v>42813.25</v>
      </c>
      <c r="U1862">
        <f>YEAR(S1862)</f>
        <v>2017</v>
      </c>
    </row>
    <row r="1863" spans="1:21" ht="32" x14ac:dyDescent="0.2">
      <c r="A1863">
        <v>3145</v>
      </c>
      <c r="B1863" s="3" t="s">
        <v>3145</v>
      </c>
      <c r="C1863" s="3" t="s">
        <v>7255</v>
      </c>
      <c r="D1863" s="6">
        <v>25000</v>
      </c>
      <c r="E1863" s="8">
        <v>0</v>
      </c>
      <c r="F1863" t="s">
        <v>8221</v>
      </c>
      <c r="G1863" t="s">
        <v>8223</v>
      </c>
      <c r="H1863" t="s">
        <v>8245</v>
      </c>
      <c r="I1863">
        <v>1490659134</v>
      </c>
      <c r="J1863">
        <v>1485478734</v>
      </c>
      <c r="K1863" t="b">
        <v>0</v>
      </c>
      <c r="L1863">
        <v>0</v>
      </c>
      <c r="M1863" t="b">
        <v>0</v>
      </c>
      <c r="N1863" t="s">
        <v>8269</v>
      </c>
      <c r="O1863">
        <f>ROUND(E1863/D1863*100,0)</f>
        <v>0</v>
      </c>
      <c r="P1863">
        <f>IFERROR(ROUND(E1863/L1863,2),0)</f>
        <v>0</v>
      </c>
      <c r="Q1863" t="s">
        <v>8315</v>
      </c>
      <c r="R1863" t="s">
        <v>8316</v>
      </c>
      <c r="S1863" s="12">
        <f>(((J1863/60)/60)/24)+DATE(1970,1,1)</f>
        <v>42762.040902777779</v>
      </c>
      <c r="T1863" s="12">
        <f>(((I1863/60)/60)/24)+DATE(1970,1,1)</f>
        <v>42821.999236111107</v>
      </c>
      <c r="U1863">
        <f>YEAR(S1863)</f>
        <v>2017</v>
      </c>
    </row>
    <row r="1864" spans="1:21" ht="32" x14ac:dyDescent="0.2">
      <c r="A1864">
        <v>3146</v>
      </c>
      <c r="B1864" s="3" t="s">
        <v>3146</v>
      </c>
      <c r="C1864" s="3" t="s">
        <v>7256</v>
      </c>
      <c r="D1864" s="6">
        <v>50000</v>
      </c>
      <c r="E1864" s="8">
        <v>5250</v>
      </c>
      <c r="F1864" t="s">
        <v>8221</v>
      </c>
      <c r="G1864" t="s">
        <v>8237</v>
      </c>
      <c r="H1864" t="s">
        <v>8255</v>
      </c>
      <c r="I1864">
        <v>1492356166</v>
      </c>
      <c r="J1864">
        <v>1488471766</v>
      </c>
      <c r="K1864" t="b">
        <v>0</v>
      </c>
      <c r="L1864">
        <v>12</v>
      </c>
      <c r="M1864" t="b">
        <v>0</v>
      </c>
      <c r="N1864" t="s">
        <v>8269</v>
      </c>
      <c r="O1864">
        <f>ROUND(E1864/D1864*100,0)</f>
        <v>11</v>
      </c>
      <c r="P1864">
        <f>IFERROR(ROUND(E1864/L1864,2),0)</f>
        <v>437.5</v>
      </c>
      <c r="Q1864" t="s">
        <v>8315</v>
      </c>
      <c r="R1864" t="s">
        <v>8316</v>
      </c>
      <c r="S1864" s="12">
        <f>(((J1864/60)/60)/24)+DATE(1970,1,1)</f>
        <v>42796.682476851856</v>
      </c>
      <c r="T1864" s="12">
        <f>(((I1864/60)/60)/24)+DATE(1970,1,1)</f>
        <v>42841.640810185185</v>
      </c>
      <c r="U1864">
        <f>YEAR(S1864)</f>
        <v>2017</v>
      </c>
    </row>
    <row r="1865" spans="1:21" ht="48" x14ac:dyDescent="0.2">
      <c r="A1865">
        <v>3147</v>
      </c>
      <c r="B1865" s="3" t="s">
        <v>3147</v>
      </c>
      <c r="C1865" s="3" t="s">
        <v>7257</v>
      </c>
      <c r="D1865" s="6">
        <v>20000</v>
      </c>
      <c r="E1865" s="8">
        <v>23505</v>
      </c>
      <c r="F1865" t="s">
        <v>8218</v>
      </c>
      <c r="G1865" t="s">
        <v>8223</v>
      </c>
      <c r="H1865" t="s">
        <v>8245</v>
      </c>
      <c r="I1865">
        <v>1415319355</v>
      </c>
      <c r="J1865">
        <v>1411859755</v>
      </c>
      <c r="K1865" t="b">
        <v>1</v>
      </c>
      <c r="L1865">
        <v>213</v>
      </c>
      <c r="M1865" t="b">
        <v>1</v>
      </c>
      <c r="N1865" t="s">
        <v>8269</v>
      </c>
      <c r="O1865">
        <f>ROUND(E1865/D1865*100,0)</f>
        <v>118</v>
      </c>
      <c r="P1865">
        <f>IFERROR(ROUND(E1865/L1865,2),0)</f>
        <v>110.35</v>
      </c>
      <c r="Q1865" t="s">
        <v>8315</v>
      </c>
      <c r="R1865" t="s">
        <v>8316</v>
      </c>
      <c r="S1865" s="12">
        <f>(((J1865/60)/60)/24)+DATE(1970,1,1)</f>
        <v>41909.969386574077</v>
      </c>
      <c r="T1865" s="12">
        <f>(((I1865/60)/60)/24)+DATE(1970,1,1)</f>
        <v>41950.011053240742</v>
      </c>
      <c r="U1865">
        <f>YEAR(S1865)</f>
        <v>2014</v>
      </c>
    </row>
    <row r="1866" spans="1:21" ht="32" x14ac:dyDescent="0.2">
      <c r="A1866">
        <v>3148</v>
      </c>
      <c r="B1866" s="3" t="s">
        <v>3148</v>
      </c>
      <c r="C1866" s="3" t="s">
        <v>7258</v>
      </c>
      <c r="D1866" s="6">
        <v>1800</v>
      </c>
      <c r="E1866" s="8">
        <v>2361</v>
      </c>
      <c r="F1866" t="s">
        <v>8218</v>
      </c>
      <c r="G1866" t="s">
        <v>8223</v>
      </c>
      <c r="H1866" t="s">
        <v>8245</v>
      </c>
      <c r="I1866">
        <v>1412136000</v>
      </c>
      <c r="J1866">
        <v>1410278284</v>
      </c>
      <c r="K1866" t="b">
        <v>1</v>
      </c>
      <c r="L1866">
        <v>57</v>
      </c>
      <c r="M1866" t="b">
        <v>1</v>
      </c>
      <c r="N1866" t="s">
        <v>8269</v>
      </c>
      <c r="O1866">
        <f>ROUND(E1866/D1866*100,0)</f>
        <v>131</v>
      </c>
      <c r="P1866">
        <f>IFERROR(ROUND(E1866/L1866,2),0)</f>
        <v>41.42</v>
      </c>
      <c r="Q1866" t="s">
        <v>8315</v>
      </c>
      <c r="R1866" t="s">
        <v>8316</v>
      </c>
      <c r="S1866" s="12">
        <f>(((J1866/60)/60)/24)+DATE(1970,1,1)</f>
        <v>41891.665324074071</v>
      </c>
      <c r="T1866" s="12">
        <f>(((I1866/60)/60)/24)+DATE(1970,1,1)</f>
        <v>41913.166666666664</v>
      </c>
      <c r="U1866">
        <f>YEAR(S1866)</f>
        <v>2014</v>
      </c>
    </row>
    <row r="1867" spans="1:21" ht="48" x14ac:dyDescent="0.2">
      <c r="A1867">
        <v>3149</v>
      </c>
      <c r="B1867" s="3" t="s">
        <v>3149</v>
      </c>
      <c r="C1867" s="3" t="s">
        <v>7259</v>
      </c>
      <c r="D1867" s="6">
        <v>1250</v>
      </c>
      <c r="E1867" s="8">
        <v>1300</v>
      </c>
      <c r="F1867" t="s">
        <v>8218</v>
      </c>
      <c r="G1867" t="s">
        <v>8223</v>
      </c>
      <c r="H1867" t="s">
        <v>8245</v>
      </c>
      <c r="I1867">
        <v>1354845600</v>
      </c>
      <c r="J1867">
        <v>1352766300</v>
      </c>
      <c r="K1867" t="b">
        <v>1</v>
      </c>
      <c r="L1867">
        <v>25</v>
      </c>
      <c r="M1867" t="b">
        <v>1</v>
      </c>
      <c r="N1867" t="s">
        <v>8269</v>
      </c>
      <c r="O1867">
        <f>ROUND(E1867/D1867*100,0)</f>
        <v>104</v>
      </c>
      <c r="P1867">
        <f>IFERROR(ROUND(E1867/L1867,2),0)</f>
        <v>52</v>
      </c>
      <c r="Q1867" t="s">
        <v>8315</v>
      </c>
      <c r="R1867" t="s">
        <v>8316</v>
      </c>
      <c r="S1867" s="12">
        <f>(((J1867/60)/60)/24)+DATE(1970,1,1)</f>
        <v>41226.017361111109</v>
      </c>
      <c r="T1867" s="12">
        <f>(((I1867/60)/60)/24)+DATE(1970,1,1)</f>
        <v>41250.083333333336</v>
      </c>
      <c r="U1867">
        <f>YEAR(S1867)</f>
        <v>2012</v>
      </c>
    </row>
    <row r="1868" spans="1:21" ht="64" x14ac:dyDescent="0.2">
      <c r="A1868">
        <v>3150</v>
      </c>
      <c r="B1868" s="3" t="s">
        <v>3150</v>
      </c>
      <c r="C1868" s="3" t="s">
        <v>7260</v>
      </c>
      <c r="D1868" s="6">
        <v>3500</v>
      </c>
      <c r="E1868" s="8">
        <v>3535</v>
      </c>
      <c r="F1868" t="s">
        <v>8218</v>
      </c>
      <c r="G1868" t="s">
        <v>8223</v>
      </c>
      <c r="H1868" t="s">
        <v>8245</v>
      </c>
      <c r="I1868">
        <v>1295928000</v>
      </c>
      <c r="J1868">
        <v>1288160403</v>
      </c>
      <c r="K1868" t="b">
        <v>1</v>
      </c>
      <c r="L1868">
        <v>104</v>
      </c>
      <c r="M1868" t="b">
        <v>1</v>
      </c>
      <c r="N1868" t="s">
        <v>8269</v>
      </c>
      <c r="O1868">
        <f>ROUND(E1868/D1868*100,0)</f>
        <v>101</v>
      </c>
      <c r="P1868">
        <f>IFERROR(ROUND(E1868/L1868,2),0)</f>
        <v>33.99</v>
      </c>
      <c r="Q1868" t="s">
        <v>8315</v>
      </c>
      <c r="R1868" t="s">
        <v>8316</v>
      </c>
      <c r="S1868" s="12">
        <f>(((J1868/60)/60)/24)+DATE(1970,1,1)</f>
        <v>40478.263923611114</v>
      </c>
      <c r="T1868" s="12">
        <f>(((I1868/60)/60)/24)+DATE(1970,1,1)</f>
        <v>40568.166666666664</v>
      </c>
      <c r="U1868">
        <f>YEAR(S1868)</f>
        <v>2010</v>
      </c>
    </row>
    <row r="1869" spans="1:21" ht="32" x14ac:dyDescent="0.2">
      <c r="A1869">
        <v>3151</v>
      </c>
      <c r="B1869" s="3" t="s">
        <v>3151</v>
      </c>
      <c r="C1869" s="3" t="s">
        <v>7261</v>
      </c>
      <c r="D1869" s="6">
        <v>3500</v>
      </c>
      <c r="E1869" s="8">
        <v>3514</v>
      </c>
      <c r="F1869" t="s">
        <v>8218</v>
      </c>
      <c r="G1869" t="s">
        <v>8223</v>
      </c>
      <c r="H1869" t="s">
        <v>8245</v>
      </c>
      <c r="I1869">
        <v>1410379774</v>
      </c>
      <c r="J1869">
        <v>1407787774</v>
      </c>
      <c r="K1869" t="b">
        <v>1</v>
      </c>
      <c r="L1869">
        <v>34</v>
      </c>
      <c r="M1869" t="b">
        <v>1</v>
      </c>
      <c r="N1869" t="s">
        <v>8269</v>
      </c>
      <c r="O1869">
        <f>ROUND(E1869/D1869*100,0)</f>
        <v>100</v>
      </c>
      <c r="P1869">
        <f>IFERROR(ROUND(E1869/L1869,2),0)</f>
        <v>103.35</v>
      </c>
      <c r="Q1869" t="s">
        <v>8315</v>
      </c>
      <c r="R1869" t="s">
        <v>8316</v>
      </c>
      <c r="S1869" s="12">
        <f>(((J1869/60)/60)/24)+DATE(1970,1,1)</f>
        <v>41862.83997685185</v>
      </c>
      <c r="T1869" s="12">
        <f>(((I1869/60)/60)/24)+DATE(1970,1,1)</f>
        <v>41892.83997685185</v>
      </c>
      <c r="U1869">
        <f>YEAR(S1869)</f>
        <v>2014</v>
      </c>
    </row>
    <row r="1870" spans="1:21" ht="48" x14ac:dyDescent="0.2">
      <c r="A1870">
        <v>3152</v>
      </c>
      <c r="B1870" s="3" t="s">
        <v>3152</v>
      </c>
      <c r="C1870" s="3" t="s">
        <v>7262</v>
      </c>
      <c r="D1870" s="6">
        <v>2200</v>
      </c>
      <c r="E1870" s="8">
        <v>2331</v>
      </c>
      <c r="F1870" t="s">
        <v>8218</v>
      </c>
      <c r="G1870" t="s">
        <v>8224</v>
      </c>
      <c r="H1870" t="s">
        <v>8246</v>
      </c>
      <c r="I1870">
        <v>1383425367</v>
      </c>
      <c r="J1870">
        <v>1380833367</v>
      </c>
      <c r="K1870" t="b">
        <v>1</v>
      </c>
      <c r="L1870">
        <v>67</v>
      </c>
      <c r="M1870" t="b">
        <v>1</v>
      </c>
      <c r="N1870" t="s">
        <v>8269</v>
      </c>
      <c r="O1870">
        <f>ROUND(E1870/D1870*100,0)</f>
        <v>106</v>
      </c>
      <c r="P1870">
        <f>IFERROR(ROUND(E1870/L1870,2),0)</f>
        <v>34.79</v>
      </c>
      <c r="Q1870" t="s">
        <v>8315</v>
      </c>
      <c r="R1870" t="s">
        <v>8316</v>
      </c>
      <c r="S1870" s="12">
        <f>(((J1870/60)/60)/24)+DATE(1970,1,1)</f>
        <v>41550.867673611108</v>
      </c>
      <c r="T1870" s="12">
        <f>(((I1870/60)/60)/24)+DATE(1970,1,1)</f>
        <v>41580.867673611108</v>
      </c>
      <c r="U1870">
        <f>YEAR(S1870)</f>
        <v>2013</v>
      </c>
    </row>
    <row r="1871" spans="1:21" ht="48" x14ac:dyDescent="0.2">
      <c r="A1871">
        <v>3153</v>
      </c>
      <c r="B1871" s="3" t="s">
        <v>3153</v>
      </c>
      <c r="C1871" s="3" t="s">
        <v>7263</v>
      </c>
      <c r="D1871" s="6">
        <v>3000</v>
      </c>
      <c r="E1871" s="8">
        <v>10067.5</v>
      </c>
      <c r="F1871" t="s">
        <v>8218</v>
      </c>
      <c r="G1871" t="s">
        <v>8223</v>
      </c>
      <c r="H1871" t="s">
        <v>8245</v>
      </c>
      <c r="I1871">
        <v>1304225940</v>
      </c>
      <c r="J1871">
        <v>1301542937</v>
      </c>
      <c r="K1871" t="b">
        <v>1</v>
      </c>
      <c r="L1871">
        <v>241</v>
      </c>
      <c r="M1871" t="b">
        <v>1</v>
      </c>
      <c r="N1871" t="s">
        <v>8269</v>
      </c>
      <c r="O1871">
        <f>ROUND(E1871/D1871*100,0)</f>
        <v>336</v>
      </c>
      <c r="P1871">
        <f>IFERROR(ROUND(E1871/L1871,2),0)</f>
        <v>41.77</v>
      </c>
      <c r="Q1871" t="s">
        <v>8315</v>
      </c>
      <c r="R1871" t="s">
        <v>8316</v>
      </c>
      <c r="S1871" s="12">
        <f>(((J1871/60)/60)/24)+DATE(1970,1,1)</f>
        <v>40633.154363425929</v>
      </c>
      <c r="T1871" s="12">
        <f>(((I1871/60)/60)/24)+DATE(1970,1,1)</f>
        <v>40664.207638888889</v>
      </c>
      <c r="U1871">
        <f>YEAR(S1871)</f>
        <v>2011</v>
      </c>
    </row>
    <row r="1872" spans="1:21" ht="48" x14ac:dyDescent="0.2">
      <c r="A1872">
        <v>3154</v>
      </c>
      <c r="B1872" s="3" t="s">
        <v>3154</v>
      </c>
      <c r="C1872" s="3" t="s">
        <v>7264</v>
      </c>
      <c r="D1872" s="6">
        <v>7000</v>
      </c>
      <c r="E1872" s="8">
        <v>7905</v>
      </c>
      <c r="F1872" t="s">
        <v>8218</v>
      </c>
      <c r="G1872" t="s">
        <v>8223</v>
      </c>
      <c r="H1872" t="s">
        <v>8245</v>
      </c>
      <c r="I1872">
        <v>1333310458</v>
      </c>
      <c r="J1872">
        <v>1330722058</v>
      </c>
      <c r="K1872" t="b">
        <v>1</v>
      </c>
      <c r="L1872">
        <v>123</v>
      </c>
      <c r="M1872" t="b">
        <v>1</v>
      </c>
      <c r="N1872" t="s">
        <v>8269</v>
      </c>
      <c r="O1872">
        <f>ROUND(E1872/D1872*100,0)</f>
        <v>113</v>
      </c>
      <c r="P1872">
        <f>IFERROR(ROUND(E1872/L1872,2),0)</f>
        <v>64.27</v>
      </c>
      <c r="Q1872" t="s">
        <v>8315</v>
      </c>
      <c r="R1872" t="s">
        <v>8316</v>
      </c>
      <c r="S1872" s="12">
        <f>(((J1872/60)/60)/24)+DATE(1970,1,1)</f>
        <v>40970.875671296293</v>
      </c>
      <c r="T1872" s="12">
        <f>(((I1872/60)/60)/24)+DATE(1970,1,1)</f>
        <v>41000.834004629629</v>
      </c>
      <c r="U1872">
        <f>YEAR(S1872)</f>
        <v>2012</v>
      </c>
    </row>
    <row r="1873" spans="1:21" ht="48" x14ac:dyDescent="0.2">
      <c r="A1873">
        <v>3155</v>
      </c>
      <c r="B1873" s="3" t="s">
        <v>3155</v>
      </c>
      <c r="C1873" s="3" t="s">
        <v>7265</v>
      </c>
      <c r="D1873" s="6">
        <v>5000</v>
      </c>
      <c r="E1873" s="8">
        <v>9425.23</v>
      </c>
      <c r="F1873" t="s">
        <v>8218</v>
      </c>
      <c r="G1873" t="s">
        <v>8224</v>
      </c>
      <c r="H1873" t="s">
        <v>8246</v>
      </c>
      <c r="I1873">
        <v>1356004725</v>
      </c>
      <c r="J1873">
        <v>1353412725</v>
      </c>
      <c r="K1873" t="b">
        <v>1</v>
      </c>
      <c r="L1873">
        <v>302</v>
      </c>
      <c r="M1873" t="b">
        <v>1</v>
      </c>
      <c r="N1873" t="s">
        <v>8269</v>
      </c>
      <c r="O1873">
        <f>ROUND(E1873/D1873*100,0)</f>
        <v>189</v>
      </c>
      <c r="P1873">
        <f>IFERROR(ROUND(E1873/L1873,2),0)</f>
        <v>31.21</v>
      </c>
      <c r="Q1873" t="s">
        <v>8315</v>
      </c>
      <c r="R1873" t="s">
        <v>8316</v>
      </c>
      <c r="S1873" s="12">
        <f>(((J1873/60)/60)/24)+DATE(1970,1,1)</f>
        <v>41233.499131944445</v>
      </c>
      <c r="T1873" s="12">
        <f>(((I1873/60)/60)/24)+DATE(1970,1,1)</f>
        <v>41263.499131944445</v>
      </c>
      <c r="U1873">
        <f>YEAR(S1873)</f>
        <v>2012</v>
      </c>
    </row>
    <row r="1874" spans="1:21" ht="48" x14ac:dyDescent="0.2">
      <c r="A1874">
        <v>3156</v>
      </c>
      <c r="B1874" s="3" t="s">
        <v>3156</v>
      </c>
      <c r="C1874" s="3" t="s">
        <v>7266</v>
      </c>
      <c r="D1874" s="6">
        <v>5500</v>
      </c>
      <c r="E1874" s="8">
        <v>5600</v>
      </c>
      <c r="F1874" t="s">
        <v>8218</v>
      </c>
      <c r="G1874" t="s">
        <v>8223</v>
      </c>
      <c r="H1874" t="s">
        <v>8245</v>
      </c>
      <c r="I1874">
        <v>1338591144</v>
      </c>
      <c r="J1874">
        <v>1335567144</v>
      </c>
      <c r="K1874" t="b">
        <v>1</v>
      </c>
      <c r="L1874">
        <v>89</v>
      </c>
      <c r="M1874" t="b">
        <v>1</v>
      </c>
      <c r="N1874" t="s">
        <v>8269</v>
      </c>
      <c r="O1874">
        <f>ROUND(E1874/D1874*100,0)</f>
        <v>102</v>
      </c>
      <c r="P1874">
        <f>IFERROR(ROUND(E1874/L1874,2),0)</f>
        <v>62.92</v>
      </c>
      <c r="Q1874" t="s">
        <v>8315</v>
      </c>
      <c r="R1874" t="s">
        <v>8316</v>
      </c>
      <c r="S1874" s="12">
        <f>(((J1874/60)/60)/24)+DATE(1970,1,1)</f>
        <v>41026.953055555554</v>
      </c>
      <c r="T1874" s="12">
        <f>(((I1874/60)/60)/24)+DATE(1970,1,1)</f>
        <v>41061.953055555554</v>
      </c>
      <c r="U1874">
        <f>YEAR(S1874)</f>
        <v>2012</v>
      </c>
    </row>
    <row r="1875" spans="1:21" ht="32" x14ac:dyDescent="0.2">
      <c r="A1875">
        <v>3157</v>
      </c>
      <c r="B1875" s="3" t="s">
        <v>3157</v>
      </c>
      <c r="C1875" s="3" t="s">
        <v>7267</v>
      </c>
      <c r="D1875" s="6">
        <v>4000</v>
      </c>
      <c r="E1875" s="8">
        <v>4040</v>
      </c>
      <c r="F1875" t="s">
        <v>8218</v>
      </c>
      <c r="G1875" t="s">
        <v>8223</v>
      </c>
      <c r="H1875" t="s">
        <v>8245</v>
      </c>
      <c r="I1875">
        <v>1405746000</v>
      </c>
      <c r="J1875">
        <v>1404932105</v>
      </c>
      <c r="K1875" t="b">
        <v>1</v>
      </c>
      <c r="L1875">
        <v>41</v>
      </c>
      <c r="M1875" t="b">
        <v>1</v>
      </c>
      <c r="N1875" t="s">
        <v>8269</v>
      </c>
      <c r="O1875">
        <f>ROUND(E1875/D1875*100,0)</f>
        <v>101</v>
      </c>
      <c r="P1875">
        <f>IFERROR(ROUND(E1875/L1875,2),0)</f>
        <v>98.54</v>
      </c>
      <c r="Q1875" t="s">
        <v>8315</v>
      </c>
      <c r="R1875" t="s">
        <v>8316</v>
      </c>
      <c r="S1875" s="12">
        <f>(((J1875/60)/60)/24)+DATE(1970,1,1)</f>
        <v>41829.788252314815</v>
      </c>
      <c r="T1875" s="12">
        <f>(((I1875/60)/60)/24)+DATE(1970,1,1)</f>
        <v>41839.208333333336</v>
      </c>
      <c r="U1875">
        <f>YEAR(S1875)</f>
        <v>2014</v>
      </c>
    </row>
    <row r="1876" spans="1:21" ht="32" x14ac:dyDescent="0.2">
      <c r="A1876">
        <v>3158</v>
      </c>
      <c r="B1876" s="3" t="s">
        <v>3158</v>
      </c>
      <c r="C1876" s="3" t="s">
        <v>7268</v>
      </c>
      <c r="D1876" s="6">
        <v>5000</v>
      </c>
      <c r="E1876" s="8">
        <v>5700</v>
      </c>
      <c r="F1876" t="s">
        <v>8218</v>
      </c>
      <c r="G1876" t="s">
        <v>8223</v>
      </c>
      <c r="H1876" t="s">
        <v>8245</v>
      </c>
      <c r="I1876">
        <v>1374523752</v>
      </c>
      <c r="J1876">
        <v>1371931752</v>
      </c>
      <c r="K1876" t="b">
        <v>1</v>
      </c>
      <c r="L1876">
        <v>69</v>
      </c>
      <c r="M1876" t="b">
        <v>1</v>
      </c>
      <c r="N1876" t="s">
        <v>8269</v>
      </c>
      <c r="O1876">
        <f>ROUND(E1876/D1876*100,0)</f>
        <v>114</v>
      </c>
      <c r="P1876">
        <f>IFERROR(ROUND(E1876/L1876,2),0)</f>
        <v>82.61</v>
      </c>
      <c r="Q1876" t="s">
        <v>8315</v>
      </c>
      <c r="R1876" t="s">
        <v>8316</v>
      </c>
      <c r="S1876" s="12">
        <f>(((J1876/60)/60)/24)+DATE(1970,1,1)</f>
        <v>41447.839722222219</v>
      </c>
      <c r="T1876" s="12">
        <f>(((I1876/60)/60)/24)+DATE(1970,1,1)</f>
        <v>41477.839722222219</v>
      </c>
      <c r="U1876">
        <f>YEAR(S1876)</f>
        <v>2013</v>
      </c>
    </row>
    <row r="1877" spans="1:21" ht="32" x14ac:dyDescent="0.2">
      <c r="A1877">
        <v>3159</v>
      </c>
      <c r="B1877" s="3" t="s">
        <v>3159</v>
      </c>
      <c r="C1877" s="3" t="s">
        <v>7269</v>
      </c>
      <c r="D1877" s="6">
        <v>1500</v>
      </c>
      <c r="E1877" s="8">
        <v>2002.22</v>
      </c>
      <c r="F1877" t="s">
        <v>8218</v>
      </c>
      <c r="G1877" t="s">
        <v>8223</v>
      </c>
      <c r="H1877" t="s">
        <v>8245</v>
      </c>
      <c r="I1877">
        <v>1326927600</v>
      </c>
      <c r="J1877">
        <v>1323221761</v>
      </c>
      <c r="K1877" t="b">
        <v>1</v>
      </c>
      <c r="L1877">
        <v>52</v>
      </c>
      <c r="M1877" t="b">
        <v>1</v>
      </c>
      <c r="N1877" t="s">
        <v>8269</v>
      </c>
      <c r="O1877">
        <f>ROUND(E1877/D1877*100,0)</f>
        <v>133</v>
      </c>
      <c r="P1877">
        <f>IFERROR(ROUND(E1877/L1877,2),0)</f>
        <v>38.5</v>
      </c>
      <c r="Q1877" t="s">
        <v>8315</v>
      </c>
      <c r="R1877" t="s">
        <v>8316</v>
      </c>
      <c r="S1877" s="12">
        <f>(((J1877/60)/60)/24)+DATE(1970,1,1)</f>
        <v>40884.066678240742</v>
      </c>
      <c r="T1877" s="12">
        <f>(((I1877/60)/60)/24)+DATE(1970,1,1)</f>
        <v>40926.958333333336</v>
      </c>
      <c r="U1877">
        <f>YEAR(S1877)</f>
        <v>2011</v>
      </c>
    </row>
    <row r="1878" spans="1:21" ht="48" x14ac:dyDescent="0.2">
      <c r="A1878">
        <v>3160</v>
      </c>
      <c r="B1878" s="3" t="s">
        <v>3160</v>
      </c>
      <c r="C1878" s="3" t="s">
        <v>7270</v>
      </c>
      <c r="D1878" s="6">
        <v>4500</v>
      </c>
      <c r="E1878" s="8">
        <v>4569</v>
      </c>
      <c r="F1878" t="s">
        <v>8218</v>
      </c>
      <c r="G1878" t="s">
        <v>8223</v>
      </c>
      <c r="H1878" t="s">
        <v>8245</v>
      </c>
      <c r="I1878">
        <v>1407905940</v>
      </c>
      <c r="J1878">
        <v>1405923687</v>
      </c>
      <c r="K1878" t="b">
        <v>1</v>
      </c>
      <c r="L1878">
        <v>57</v>
      </c>
      <c r="M1878" t="b">
        <v>1</v>
      </c>
      <c r="N1878" t="s">
        <v>8269</v>
      </c>
      <c r="O1878">
        <f>ROUND(E1878/D1878*100,0)</f>
        <v>102</v>
      </c>
      <c r="P1878">
        <f>IFERROR(ROUND(E1878/L1878,2),0)</f>
        <v>80.16</v>
      </c>
      <c r="Q1878" t="s">
        <v>8315</v>
      </c>
      <c r="R1878" t="s">
        <v>8316</v>
      </c>
      <c r="S1878" s="12">
        <f>(((J1878/60)/60)/24)+DATE(1970,1,1)</f>
        <v>41841.26489583333</v>
      </c>
      <c r="T1878" s="12">
        <f>(((I1878/60)/60)/24)+DATE(1970,1,1)</f>
        <v>41864.207638888889</v>
      </c>
      <c r="U1878">
        <f>YEAR(S1878)</f>
        <v>2014</v>
      </c>
    </row>
    <row r="1879" spans="1:21" ht="48" x14ac:dyDescent="0.2">
      <c r="A1879">
        <v>3161</v>
      </c>
      <c r="B1879" s="3" t="s">
        <v>3161</v>
      </c>
      <c r="C1879" s="3" t="s">
        <v>7271</v>
      </c>
      <c r="D1879" s="6">
        <v>2000</v>
      </c>
      <c r="E1879" s="8">
        <v>2102</v>
      </c>
      <c r="F1879" t="s">
        <v>8218</v>
      </c>
      <c r="G1879" t="s">
        <v>8224</v>
      </c>
      <c r="H1879" t="s">
        <v>8246</v>
      </c>
      <c r="I1879">
        <v>1413377522</v>
      </c>
      <c r="J1879">
        <v>1410785522</v>
      </c>
      <c r="K1879" t="b">
        <v>1</v>
      </c>
      <c r="L1879">
        <v>74</v>
      </c>
      <c r="M1879" t="b">
        <v>1</v>
      </c>
      <c r="N1879" t="s">
        <v>8269</v>
      </c>
      <c r="O1879">
        <f>ROUND(E1879/D1879*100,0)</f>
        <v>105</v>
      </c>
      <c r="P1879">
        <f>IFERROR(ROUND(E1879/L1879,2),0)</f>
        <v>28.41</v>
      </c>
      <c r="Q1879" t="s">
        <v>8315</v>
      </c>
      <c r="R1879" t="s">
        <v>8316</v>
      </c>
      <c r="S1879" s="12">
        <f>(((J1879/60)/60)/24)+DATE(1970,1,1)</f>
        <v>41897.536134259259</v>
      </c>
      <c r="T1879" s="12">
        <f>(((I1879/60)/60)/24)+DATE(1970,1,1)</f>
        <v>41927.536134259259</v>
      </c>
      <c r="U1879">
        <f>YEAR(S1879)</f>
        <v>2014</v>
      </c>
    </row>
    <row r="1880" spans="1:21" ht="48" x14ac:dyDescent="0.2">
      <c r="A1880">
        <v>3162</v>
      </c>
      <c r="B1880" s="3" t="s">
        <v>3162</v>
      </c>
      <c r="C1880" s="3" t="s">
        <v>7272</v>
      </c>
      <c r="D1880" s="6">
        <v>4000</v>
      </c>
      <c r="E1880" s="8">
        <v>5086</v>
      </c>
      <c r="F1880" t="s">
        <v>8218</v>
      </c>
      <c r="G1880" t="s">
        <v>8223</v>
      </c>
      <c r="H1880" t="s">
        <v>8245</v>
      </c>
      <c r="I1880">
        <v>1404698400</v>
      </c>
      <c r="J1880">
        <v>1402331262</v>
      </c>
      <c r="K1880" t="b">
        <v>1</v>
      </c>
      <c r="L1880">
        <v>63</v>
      </c>
      <c r="M1880" t="b">
        <v>1</v>
      </c>
      <c r="N1880" t="s">
        <v>8269</v>
      </c>
      <c r="O1880">
        <f>ROUND(E1880/D1880*100,0)</f>
        <v>127</v>
      </c>
      <c r="P1880">
        <f>IFERROR(ROUND(E1880/L1880,2),0)</f>
        <v>80.73</v>
      </c>
      <c r="Q1880" t="s">
        <v>8315</v>
      </c>
      <c r="R1880" t="s">
        <v>8316</v>
      </c>
      <c r="S1880" s="12">
        <f>(((J1880/60)/60)/24)+DATE(1970,1,1)</f>
        <v>41799.685902777775</v>
      </c>
      <c r="T1880" s="12">
        <f>(((I1880/60)/60)/24)+DATE(1970,1,1)</f>
        <v>41827.083333333336</v>
      </c>
      <c r="U1880">
        <f>YEAR(S1880)</f>
        <v>2014</v>
      </c>
    </row>
    <row r="1881" spans="1:21" ht="48" x14ac:dyDescent="0.2">
      <c r="A1881">
        <v>3163</v>
      </c>
      <c r="B1881" s="3" t="s">
        <v>3163</v>
      </c>
      <c r="C1881" s="3" t="s">
        <v>7273</v>
      </c>
      <c r="D1881" s="6">
        <v>13000</v>
      </c>
      <c r="E1881" s="8">
        <v>14450</v>
      </c>
      <c r="F1881" t="s">
        <v>8218</v>
      </c>
      <c r="G1881" t="s">
        <v>8223</v>
      </c>
      <c r="H1881" t="s">
        <v>8245</v>
      </c>
      <c r="I1881">
        <v>1402855525</v>
      </c>
      <c r="J1881">
        <v>1400263525</v>
      </c>
      <c r="K1881" t="b">
        <v>1</v>
      </c>
      <c r="L1881">
        <v>72</v>
      </c>
      <c r="M1881" t="b">
        <v>1</v>
      </c>
      <c r="N1881" t="s">
        <v>8269</v>
      </c>
      <c r="O1881">
        <f>ROUND(E1881/D1881*100,0)</f>
        <v>111</v>
      </c>
      <c r="P1881">
        <f>IFERROR(ROUND(E1881/L1881,2),0)</f>
        <v>200.69</v>
      </c>
      <c r="Q1881" t="s">
        <v>8315</v>
      </c>
      <c r="R1881" t="s">
        <v>8316</v>
      </c>
      <c r="S1881" s="12">
        <f>(((J1881/60)/60)/24)+DATE(1970,1,1)</f>
        <v>41775.753761574073</v>
      </c>
      <c r="T1881" s="12">
        <f>(((I1881/60)/60)/24)+DATE(1970,1,1)</f>
        <v>41805.753761574073</v>
      </c>
      <c r="U1881">
        <f>YEAR(S1881)</f>
        <v>2014</v>
      </c>
    </row>
    <row r="1882" spans="1:21" ht="48" x14ac:dyDescent="0.2">
      <c r="A1882">
        <v>3164</v>
      </c>
      <c r="B1882" s="3" t="s">
        <v>3164</v>
      </c>
      <c r="C1882" s="3" t="s">
        <v>7274</v>
      </c>
      <c r="D1882" s="6">
        <v>2500</v>
      </c>
      <c r="E1882" s="8">
        <v>2669</v>
      </c>
      <c r="F1882" t="s">
        <v>8218</v>
      </c>
      <c r="G1882" t="s">
        <v>8223</v>
      </c>
      <c r="H1882" t="s">
        <v>8245</v>
      </c>
      <c r="I1882">
        <v>1402341615</v>
      </c>
      <c r="J1882">
        <v>1399490415</v>
      </c>
      <c r="K1882" t="b">
        <v>1</v>
      </c>
      <c r="L1882">
        <v>71</v>
      </c>
      <c r="M1882" t="b">
        <v>1</v>
      </c>
      <c r="N1882" t="s">
        <v>8269</v>
      </c>
      <c r="O1882">
        <f>ROUND(E1882/D1882*100,0)</f>
        <v>107</v>
      </c>
      <c r="P1882">
        <f>IFERROR(ROUND(E1882/L1882,2),0)</f>
        <v>37.590000000000003</v>
      </c>
      <c r="Q1882" t="s">
        <v>8315</v>
      </c>
      <c r="R1882" t="s">
        <v>8316</v>
      </c>
      <c r="S1882" s="12">
        <f>(((J1882/60)/60)/24)+DATE(1970,1,1)</f>
        <v>41766.80572916667</v>
      </c>
      <c r="T1882" s="12">
        <f>(((I1882/60)/60)/24)+DATE(1970,1,1)</f>
        <v>41799.80572916667</v>
      </c>
      <c r="U1882">
        <f>YEAR(S1882)</f>
        <v>2014</v>
      </c>
    </row>
    <row r="1883" spans="1:21" ht="48" x14ac:dyDescent="0.2">
      <c r="A1883">
        <v>3165</v>
      </c>
      <c r="B1883" s="3" t="s">
        <v>3165</v>
      </c>
      <c r="C1883" s="3" t="s">
        <v>7275</v>
      </c>
      <c r="D1883" s="6">
        <v>750</v>
      </c>
      <c r="E1883" s="8">
        <v>1220</v>
      </c>
      <c r="F1883" t="s">
        <v>8218</v>
      </c>
      <c r="G1883" t="s">
        <v>8223</v>
      </c>
      <c r="H1883" t="s">
        <v>8245</v>
      </c>
      <c r="I1883">
        <v>1304395140</v>
      </c>
      <c r="J1883">
        <v>1302493760</v>
      </c>
      <c r="K1883" t="b">
        <v>1</v>
      </c>
      <c r="L1883">
        <v>21</v>
      </c>
      <c r="M1883" t="b">
        <v>1</v>
      </c>
      <c r="N1883" t="s">
        <v>8269</v>
      </c>
      <c r="O1883">
        <f>ROUND(E1883/D1883*100,0)</f>
        <v>163</v>
      </c>
      <c r="P1883">
        <f>IFERROR(ROUND(E1883/L1883,2),0)</f>
        <v>58.1</v>
      </c>
      <c r="Q1883" t="s">
        <v>8315</v>
      </c>
      <c r="R1883" t="s">
        <v>8316</v>
      </c>
      <c r="S1883" s="12">
        <f>(((J1883/60)/60)/24)+DATE(1970,1,1)</f>
        <v>40644.159259259257</v>
      </c>
      <c r="T1883" s="12">
        <f>(((I1883/60)/60)/24)+DATE(1970,1,1)</f>
        <v>40666.165972222225</v>
      </c>
      <c r="U1883">
        <f>YEAR(S1883)</f>
        <v>2011</v>
      </c>
    </row>
    <row r="1884" spans="1:21" ht="48" x14ac:dyDescent="0.2">
      <c r="A1884">
        <v>3166</v>
      </c>
      <c r="B1884" s="3" t="s">
        <v>3166</v>
      </c>
      <c r="C1884" s="3" t="s">
        <v>7276</v>
      </c>
      <c r="D1884" s="6">
        <v>35000</v>
      </c>
      <c r="E1884" s="8">
        <v>56079.83</v>
      </c>
      <c r="F1884" t="s">
        <v>8218</v>
      </c>
      <c r="G1884" t="s">
        <v>8223</v>
      </c>
      <c r="H1884" t="s">
        <v>8245</v>
      </c>
      <c r="I1884">
        <v>1416988740</v>
      </c>
      <c r="J1884">
        <v>1414514153</v>
      </c>
      <c r="K1884" t="b">
        <v>1</v>
      </c>
      <c r="L1884">
        <v>930</v>
      </c>
      <c r="M1884" t="b">
        <v>1</v>
      </c>
      <c r="N1884" t="s">
        <v>8269</v>
      </c>
      <c r="O1884">
        <f>ROUND(E1884/D1884*100,0)</f>
        <v>160</v>
      </c>
      <c r="P1884">
        <f>IFERROR(ROUND(E1884/L1884,2),0)</f>
        <v>60.3</v>
      </c>
      <c r="Q1884" t="s">
        <v>8315</v>
      </c>
      <c r="R1884" t="s">
        <v>8316</v>
      </c>
      <c r="S1884" s="12">
        <f>(((J1884/60)/60)/24)+DATE(1970,1,1)</f>
        <v>41940.69158564815</v>
      </c>
      <c r="T1884" s="12">
        <f>(((I1884/60)/60)/24)+DATE(1970,1,1)</f>
        <v>41969.332638888889</v>
      </c>
      <c r="U1884">
        <f>YEAR(S1884)</f>
        <v>2014</v>
      </c>
    </row>
    <row r="1885" spans="1:21" ht="32" x14ac:dyDescent="0.2">
      <c r="A1885">
        <v>3167</v>
      </c>
      <c r="B1885" s="3" t="s">
        <v>3167</v>
      </c>
      <c r="C1885" s="3" t="s">
        <v>7277</v>
      </c>
      <c r="D1885" s="6">
        <v>3000</v>
      </c>
      <c r="E1885" s="8">
        <v>3485</v>
      </c>
      <c r="F1885" t="s">
        <v>8218</v>
      </c>
      <c r="G1885" t="s">
        <v>8223</v>
      </c>
      <c r="H1885" t="s">
        <v>8245</v>
      </c>
      <c r="I1885">
        <v>1406952781</v>
      </c>
      <c r="J1885">
        <v>1405743181</v>
      </c>
      <c r="K1885" t="b">
        <v>1</v>
      </c>
      <c r="L1885">
        <v>55</v>
      </c>
      <c r="M1885" t="b">
        <v>1</v>
      </c>
      <c r="N1885" t="s">
        <v>8269</v>
      </c>
      <c r="O1885">
        <f>ROUND(E1885/D1885*100,0)</f>
        <v>116</v>
      </c>
      <c r="P1885">
        <f>IFERROR(ROUND(E1885/L1885,2),0)</f>
        <v>63.36</v>
      </c>
      <c r="Q1885" t="s">
        <v>8315</v>
      </c>
      <c r="R1885" t="s">
        <v>8316</v>
      </c>
      <c r="S1885" s="12">
        <f>(((J1885/60)/60)/24)+DATE(1970,1,1)</f>
        <v>41839.175706018519</v>
      </c>
      <c r="T1885" s="12">
        <f>(((I1885/60)/60)/24)+DATE(1970,1,1)</f>
        <v>41853.175706018519</v>
      </c>
      <c r="U1885">
        <f>YEAR(S1885)</f>
        <v>2014</v>
      </c>
    </row>
    <row r="1886" spans="1:21" ht="48" x14ac:dyDescent="0.2">
      <c r="A1886">
        <v>3168</v>
      </c>
      <c r="B1886" s="3" t="s">
        <v>3168</v>
      </c>
      <c r="C1886" s="3" t="s">
        <v>7278</v>
      </c>
      <c r="D1886" s="6">
        <v>2500</v>
      </c>
      <c r="E1886" s="8">
        <v>3105</v>
      </c>
      <c r="F1886" t="s">
        <v>8218</v>
      </c>
      <c r="G1886" t="s">
        <v>8223</v>
      </c>
      <c r="H1886" t="s">
        <v>8245</v>
      </c>
      <c r="I1886">
        <v>1402696800</v>
      </c>
      <c r="J1886">
        <v>1399948353</v>
      </c>
      <c r="K1886" t="b">
        <v>1</v>
      </c>
      <c r="L1886">
        <v>61</v>
      </c>
      <c r="M1886" t="b">
        <v>1</v>
      </c>
      <c r="N1886" t="s">
        <v>8269</v>
      </c>
      <c r="O1886">
        <f>ROUND(E1886/D1886*100,0)</f>
        <v>124</v>
      </c>
      <c r="P1886">
        <f>IFERROR(ROUND(E1886/L1886,2),0)</f>
        <v>50.9</v>
      </c>
      <c r="Q1886" t="s">
        <v>8315</v>
      </c>
      <c r="R1886" t="s">
        <v>8316</v>
      </c>
      <c r="S1886" s="12">
        <f>(((J1886/60)/60)/24)+DATE(1970,1,1)</f>
        <v>41772.105937500004</v>
      </c>
      <c r="T1886" s="12">
        <f>(((I1886/60)/60)/24)+DATE(1970,1,1)</f>
        <v>41803.916666666664</v>
      </c>
      <c r="U1886">
        <f>YEAR(S1886)</f>
        <v>2014</v>
      </c>
    </row>
    <row r="1887" spans="1:21" ht="32" x14ac:dyDescent="0.2">
      <c r="A1887">
        <v>3169</v>
      </c>
      <c r="B1887" s="3" t="s">
        <v>3169</v>
      </c>
      <c r="C1887" s="3" t="s">
        <v>7279</v>
      </c>
      <c r="D1887" s="6">
        <v>8000</v>
      </c>
      <c r="E1887" s="8">
        <v>8241</v>
      </c>
      <c r="F1887" t="s">
        <v>8218</v>
      </c>
      <c r="G1887" t="s">
        <v>8223</v>
      </c>
      <c r="H1887" t="s">
        <v>8245</v>
      </c>
      <c r="I1887">
        <v>1386910740</v>
      </c>
      <c r="J1887">
        <v>1384364561</v>
      </c>
      <c r="K1887" t="b">
        <v>1</v>
      </c>
      <c r="L1887">
        <v>82</v>
      </c>
      <c r="M1887" t="b">
        <v>1</v>
      </c>
      <c r="N1887" t="s">
        <v>8269</v>
      </c>
      <c r="O1887">
        <f>ROUND(E1887/D1887*100,0)</f>
        <v>103</v>
      </c>
      <c r="P1887">
        <f>IFERROR(ROUND(E1887/L1887,2),0)</f>
        <v>100.5</v>
      </c>
      <c r="Q1887" t="s">
        <v>8315</v>
      </c>
      <c r="R1887" t="s">
        <v>8316</v>
      </c>
      <c r="S1887" s="12">
        <f>(((J1887/60)/60)/24)+DATE(1970,1,1)</f>
        <v>41591.737974537034</v>
      </c>
      <c r="T1887" s="12">
        <f>(((I1887/60)/60)/24)+DATE(1970,1,1)</f>
        <v>41621.207638888889</v>
      </c>
      <c r="U1887">
        <f>YEAR(S1887)</f>
        <v>2013</v>
      </c>
    </row>
    <row r="1888" spans="1:21" ht="32" x14ac:dyDescent="0.2">
      <c r="A1888">
        <v>3170</v>
      </c>
      <c r="B1888" s="3" t="s">
        <v>3170</v>
      </c>
      <c r="C1888" s="3" t="s">
        <v>7280</v>
      </c>
      <c r="D1888" s="6">
        <v>2000</v>
      </c>
      <c r="E1888" s="8">
        <v>2245</v>
      </c>
      <c r="F1888" t="s">
        <v>8218</v>
      </c>
      <c r="G1888" t="s">
        <v>8223</v>
      </c>
      <c r="H1888" t="s">
        <v>8245</v>
      </c>
      <c r="I1888">
        <v>1404273600</v>
      </c>
      <c r="J1888">
        <v>1401414944</v>
      </c>
      <c r="K1888" t="b">
        <v>1</v>
      </c>
      <c r="L1888">
        <v>71</v>
      </c>
      <c r="M1888" t="b">
        <v>1</v>
      </c>
      <c r="N1888" t="s">
        <v>8269</v>
      </c>
      <c r="O1888">
        <f>ROUND(E1888/D1888*100,0)</f>
        <v>112</v>
      </c>
      <c r="P1888">
        <f>IFERROR(ROUND(E1888/L1888,2),0)</f>
        <v>31.62</v>
      </c>
      <c r="Q1888" t="s">
        <v>8315</v>
      </c>
      <c r="R1888" t="s">
        <v>8316</v>
      </c>
      <c r="S1888" s="12">
        <f>(((J1888/60)/60)/24)+DATE(1970,1,1)</f>
        <v>41789.080370370371</v>
      </c>
      <c r="T1888" s="12">
        <f>(((I1888/60)/60)/24)+DATE(1970,1,1)</f>
        <v>41822.166666666664</v>
      </c>
      <c r="U1888">
        <f>YEAR(S1888)</f>
        <v>2014</v>
      </c>
    </row>
    <row r="1889" spans="1:21" ht="48" x14ac:dyDescent="0.2">
      <c r="A1889">
        <v>3171</v>
      </c>
      <c r="B1889" s="3" t="s">
        <v>3171</v>
      </c>
      <c r="C1889" s="3" t="s">
        <v>7281</v>
      </c>
      <c r="D1889" s="6">
        <v>7000</v>
      </c>
      <c r="E1889" s="8">
        <v>7617</v>
      </c>
      <c r="F1889" t="s">
        <v>8218</v>
      </c>
      <c r="G1889" t="s">
        <v>8224</v>
      </c>
      <c r="H1889" t="s">
        <v>8246</v>
      </c>
      <c r="I1889">
        <v>1462545358</v>
      </c>
      <c r="J1889">
        <v>1459953358</v>
      </c>
      <c r="K1889" t="b">
        <v>1</v>
      </c>
      <c r="L1889">
        <v>117</v>
      </c>
      <c r="M1889" t="b">
        <v>1</v>
      </c>
      <c r="N1889" t="s">
        <v>8269</v>
      </c>
      <c r="O1889">
        <f>ROUND(E1889/D1889*100,0)</f>
        <v>109</v>
      </c>
      <c r="P1889">
        <f>IFERROR(ROUND(E1889/L1889,2),0)</f>
        <v>65.099999999999994</v>
      </c>
      <c r="Q1889" t="s">
        <v>8315</v>
      </c>
      <c r="R1889" t="s">
        <v>8316</v>
      </c>
      <c r="S1889" s="12">
        <f>(((J1889/60)/60)/24)+DATE(1970,1,1)</f>
        <v>42466.608310185184</v>
      </c>
      <c r="T1889" s="12">
        <f>(((I1889/60)/60)/24)+DATE(1970,1,1)</f>
        <v>42496.608310185184</v>
      </c>
      <c r="U1889">
        <f>YEAR(S1889)</f>
        <v>2016</v>
      </c>
    </row>
    <row r="1890" spans="1:21" ht="48" x14ac:dyDescent="0.2">
      <c r="A1890">
        <v>3172</v>
      </c>
      <c r="B1890" s="3" t="s">
        <v>3172</v>
      </c>
      <c r="C1890" s="3" t="s">
        <v>7282</v>
      </c>
      <c r="D1890" s="6">
        <v>2000</v>
      </c>
      <c r="E1890" s="8">
        <v>2300</v>
      </c>
      <c r="F1890" t="s">
        <v>8218</v>
      </c>
      <c r="G1890" t="s">
        <v>8223</v>
      </c>
      <c r="H1890" t="s">
        <v>8245</v>
      </c>
      <c r="I1890">
        <v>1329240668</v>
      </c>
      <c r="J1890">
        <v>1326648668</v>
      </c>
      <c r="K1890" t="b">
        <v>1</v>
      </c>
      <c r="L1890">
        <v>29</v>
      </c>
      <c r="M1890" t="b">
        <v>1</v>
      </c>
      <c r="N1890" t="s">
        <v>8269</v>
      </c>
      <c r="O1890">
        <f>ROUND(E1890/D1890*100,0)</f>
        <v>115</v>
      </c>
      <c r="P1890">
        <f>IFERROR(ROUND(E1890/L1890,2),0)</f>
        <v>79.31</v>
      </c>
      <c r="Q1890" t="s">
        <v>8315</v>
      </c>
      <c r="R1890" t="s">
        <v>8316</v>
      </c>
      <c r="S1890" s="12">
        <f>(((J1890/60)/60)/24)+DATE(1970,1,1)</f>
        <v>40923.729953703703</v>
      </c>
      <c r="T1890" s="12">
        <f>(((I1890/60)/60)/24)+DATE(1970,1,1)</f>
        <v>40953.729953703703</v>
      </c>
      <c r="U1890">
        <f>YEAR(S1890)</f>
        <v>2012</v>
      </c>
    </row>
    <row r="1891" spans="1:21" ht="48" x14ac:dyDescent="0.2">
      <c r="A1891">
        <v>3173</v>
      </c>
      <c r="B1891" s="3" t="s">
        <v>3173</v>
      </c>
      <c r="C1891" s="3" t="s">
        <v>7283</v>
      </c>
      <c r="D1891" s="6">
        <v>10000</v>
      </c>
      <c r="E1891" s="8">
        <v>10300</v>
      </c>
      <c r="F1891" t="s">
        <v>8218</v>
      </c>
      <c r="G1891" t="s">
        <v>8223</v>
      </c>
      <c r="H1891" t="s">
        <v>8245</v>
      </c>
      <c r="I1891">
        <v>1411765492</v>
      </c>
      <c r="J1891">
        <v>1409173492</v>
      </c>
      <c r="K1891" t="b">
        <v>1</v>
      </c>
      <c r="L1891">
        <v>74</v>
      </c>
      <c r="M1891" t="b">
        <v>1</v>
      </c>
      <c r="N1891" t="s">
        <v>8269</v>
      </c>
      <c r="O1891">
        <f>ROUND(E1891/D1891*100,0)</f>
        <v>103</v>
      </c>
      <c r="P1891">
        <f>IFERROR(ROUND(E1891/L1891,2),0)</f>
        <v>139.19</v>
      </c>
      <c r="Q1891" t="s">
        <v>8315</v>
      </c>
      <c r="R1891" t="s">
        <v>8316</v>
      </c>
      <c r="S1891" s="12">
        <f>(((J1891/60)/60)/24)+DATE(1970,1,1)</f>
        <v>41878.878379629627</v>
      </c>
      <c r="T1891" s="12">
        <f>(((I1891/60)/60)/24)+DATE(1970,1,1)</f>
        <v>41908.878379629627</v>
      </c>
      <c r="U1891">
        <f>YEAR(S1891)</f>
        <v>2014</v>
      </c>
    </row>
    <row r="1892" spans="1:21" ht="48" x14ac:dyDescent="0.2">
      <c r="A1892">
        <v>3174</v>
      </c>
      <c r="B1892" s="3" t="s">
        <v>3174</v>
      </c>
      <c r="C1892" s="3" t="s">
        <v>7284</v>
      </c>
      <c r="D1892" s="6">
        <v>3000</v>
      </c>
      <c r="E1892" s="8">
        <v>3034</v>
      </c>
      <c r="F1892" t="s">
        <v>8218</v>
      </c>
      <c r="G1892" t="s">
        <v>8223</v>
      </c>
      <c r="H1892" t="s">
        <v>8245</v>
      </c>
      <c r="I1892">
        <v>1408999508</v>
      </c>
      <c r="J1892">
        <v>1407789908</v>
      </c>
      <c r="K1892" t="b">
        <v>1</v>
      </c>
      <c r="L1892">
        <v>23</v>
      </c>
      <c r="M1892" t="b">
        <v>1</v>
      </c>
      <c r="N1892" t="s">
        <v>8269</v>
      </c>
      <c r="O1892">
        <f>ROUND(E1892/D1892*100,0)</f>
        <v>101</v>
      </c>
      <c r="P1892">
        <f>IFERROR(ROUND(E1892/L1892,2),0)</f>
        <v>131.91</v>
      </c>
      <c r="Q1892" t="s">
        <v>8315</v>
      </c>
      <c r="R1892" t="s">
        <v>8316</v>
      </c>
      <c r="S1892" s="12">
        <f>(((J1892/60)/60)/24)+DATE(1970,1,1)</f>
        <v>41862.864675925928</v>
      </c>
      <c r="T1892" s="12">
        <f>(((I1892/60)/60)/24)+DATE(1970,1,1)</f>
        <v>41876.864675925928</v>
      </c>
      <c r="U1892">
        <f>YEAR(S1892)</f>
        <v>2014</v>
      </c>
    </row>
    <row r="1893" spans="1:21" ht="48" x14ac:dyDescent="0.2">
      <c r="A1893">
        <v>3175</v>
      </c>
      <c r="B1893" s="3" t="s">
        <v>3175</v>
      </c>
      <c r="C1893" s="3" t="s">
        <v>7285</v>
      </c>
      <c r="D1893" s="6">
        <v>5000</v>
      </c>
      <c r="E1893" s="8">
        <v>5478</v>
      </c>
      <c r="F1893" t="s">
        <v>8218</v>
      </c>
      <c r="G1893" t="s">
        <v>8223</v>
      </c>
      <c r="H1893" t="s">
        <v>8245</v>
      </c>
      <c r="I1893">
        <v>1297977427</v>
      </c>
      <c r="J1893">
        <v>1292793427</v>
      </c>
      <c r="K1893" t="b">
        <v>1</v>
      </c>
      <c r="L1893">
        <v>60</v>
      </c>
      <c r="M1893" t="b">
        <v>1</v>
      </c>
      <c r="N1893" t="s">
        <v>8269</v>
      </c>
      <c r="O1893">
        <f>ROUND(E1893/D1893*100,0)</f>
        <v>110</v>
      </c>
      <c r="P1893">
        <f>IFERROR(ROUND(E1893/L1893,2),0)</f>
        <v>91.3</v>
      </c>
      <c r="Q1893" t="s">
        <v>8315</v>
      </c>
      <c r="R1893" t="s">
        <v>8316</v>
      </c>
      <c r="S1893" s="12">
        <f>(((J1893/60)/60)/24)+DATE(1970,1,1)</f>
        <v>40531.886886574073</v>
      </c>
      <c r="T1893" s="12">
        <f>(((I1893/60)/60)/24)+DATE(1970,1,1)</f>
        <v>40591.886886574073</v>
      </c>
      <c r="U1893">
        <f>YEAR(S1893)</f>
        <v>2010</v>
      </c>
    </row>
    <row r="1894" spans="1:21" ht="48" x14ac:dyDescent="0.2">
      <c r="A1894">
        <v>3176</v>
      </c>
      <c r="B1894" s="3" t="s">
        <v>3176</v>
      </c>
      <c r="C1894" s="3" t="s">
        <v>7286</v>
      </c>
      <c r="D1894" s="6">
        <v>1900</v>
      </c>
      <c r="E1894" s="8">
        <v>2182</v>
      </c>
      <c r="F1894" t="s">
        <v>8218</v>
      </c>
      <c r="G1894" t="s">
        <v>8223</v>
      </c>
      <c r="H1894" t="s">
        <v>8245</v>
      </c>
      <c r="I1894">
        <v>1376838000</v>
      </c>
      <c r="J1894">
        <v>1374531631</v>
      </c>
      <c r="K1894" t="b">
        <v>1</v>
      </c>
      <c r="L1894">
        <v>55</v>
      </c>
      <c r="M1894" t="b">
        <v>1</v>
      </c>
      <c r="N1894" t="s">
        <v>8269</v>
      </c>
      <c r="O1894">
        <f>ROUND(E1894/D1894*100,0)</f>
        <v>115</v>
      </c>
      <c r="P1894">
        <f>IFERROR(ROUND(E1894/L1894,2),0)</f>
        <v>39.67</v>
      </c>
      <c r="Q1894" t="s">
        <v>8315</v>
      </c>
      <c r="R1894" t="s">
        <v>8316</v>
      </c>
      <c r="S1894" s="12">
        <f>(((J1894/60)/60)/24)+DATE(1970,1,1)</f>
        <v>41477.930914351848</v>
      </c>
      <c r="T1894" s="12">
        <f>(((I1894/60)/60)/24)+DATE(1970,1,1)</f>
        <v>41504.625</v>
      </c>
      <c r="U1894">
        <f>YEAR(S1894)</f>
        <v>2013</v>
      </c>
    </row>
    <row r="1895" spans="1:21" ht="48" x14ac:dyDescent="0.2">
      <c r="A1895">
        <v>3177</v>
      </c>
      <c r="B1895" s="3" t="s">
        <v>3177</v>
      </c>
      <c r="C1895" s="3" t="s">
        <v>7287</v>
      </c>
      <c r="D1895" s="6">
        <v>2500</v>
      </c>
      <c r="E1895" s="8">
        <v>2935</v>
      </c>
      <c r="F1895" t="s">
        <v>8218</v>
      </c>
      <c r="G1895" t="s">
        <v>8223</v>
      </c>
      <c r="H1895" t="s">
        <v>8245</v>
      </c>
      <c r="I1895">
        <v>1403366409</v>
      </c>
      <c r="J1895">
        <v>1400774409</v>
      </c>
      <c r="K1895" t="b">
        <v>1</v>
      </c>
      <c r="L1895">
        <v>51</v>
      </c>
      <c r="M1895" t="b">
        <v>1</v>
      </c>
      <c r="N1895" t="s">
        <v>8269</v>
      </c>
      <c r="O1895">
        <f>ROUND(E1895/D1895*100,0)</f>
        <v>117</v>
      </c>
      <c r="P1895">
        <f>IFERROR(ROUND(E1895/L1895,2),0)</f>
        <v>57.55</v>
      </c>
      <c r="Q1895" t="s">
        <v>8315</v>
      </c>
      <c r="R1895" t="s">
        <v>8316</v>
      </c>
      <c r="S1895" s="12">
        <f>(((J1895/60)/60)/24)+DATE(1970,1,1)</f>
        <v>41781.666770833333</v>
      </c>
      <c r="T1895" s="12">
        <f>(((I1895/60)/60)/24)+DATE(1970,1,1)</f>
        <v>41811.666770833333</v>
      </c>
      <c r="U1895">
        <f>YEAR(S1895)</f>
        <v>2014</v>
      </c>
    </row>
    <row r="1896" spans="1:21" ht="48" x14ac:dyDescent="0.2">
      <c r="A1896">
        <v>3178</v>
      </c>
      <c r="B1896" s="3" t="s">
        <v>3178</v>
      </c>
      <c r="C1896" s="3" t="s">
        <v>7288</v>
      </c>
      <c r="D1896" s="6">
        <v>1500</v>
      </c>
      <c r="E1896" s="8">
        <v>2576</v>
      </c>
      <c r="F1896" t="s">
        <v>8218</v>
      </c>
      <c r="G1896" t="s">
        <v>8224</v>
      </c>
      <c r="H1896" t="s">
        <v>8246</v>
      </c>
      <c r="I1896">
        <v>1405521075</v>
      </c>
      <c r="J1896">
        <v>1402929075</v>
      </c>
      <c r="K1896" t="b">
        <v>1</v>
      </c>
      <c r="L1896">
        <v>78</v>
      </c>
      <c r="M1896" t="b">
        <v>1</v>
      </c>
      <c r="N1896" t="s">
        <v>8269</v>
      </c>
      <c r="O1896">
        <f>ROUND(E1896/D1896*100,0)</f>
        <v>172</v>
      </c>
      <c r="P1896">
        <f>IFERROR(ROUND(E1896/L1896,2),0)</f>
        <v>33.03</v>
      </c>
      <c r="Q1896" t="s">
        <v>8315</v>
      </c>
      <c r="R1896" t="s">
        <v>8316</v>
      </c>
      <c r="S1896" s="12">
        <f>(((J1896/60)/60)/24)+DATE(1970,1,1)</f>
        <v>41806.605034722219</v>
      </c>
      <c r="T1896" s="12">
        <f>(((I1896/60)/60)/24)+DATE(1970,1,1)</f>
        <v>41836.605034722219</v>
      </c>
      <c r="U1896">
        <f>YEAR(S1896)</f>
        <v>2014</v>
      </c>
    </row>
    <row r="1897" spans="1:21" ht="32" x14ac:dyDescent="0.2">
      <c r="A1897">
        <v>3179</v>
      </c>
      <c r="B1897" s="3" t="s">
        <v>3179</v>
      </c>
      <c r="C1897" s="3" t="s">
        <v>7289</v>
      </c>
      <c r="D1897" s="6">
        <v>4200</v>
      </c>
      <c r="E1897" s="8">
        <v>4794.82</v>
      </c>
      <c r="F1897" t="s">
        <v>8218</v>
      </c>
      <c r="G1897" t="s">
        <v>8223</v>
      </c>
      <c r="H1897" t="s">
        <v>8245</v>
      </c>
      <c r="I1897">
        <v>1367859071</v>
      </c>
      <c r="J1897">
        <v>1365699071</v>
      </c>
      <c r="K1897" t="b">
        <v>1</v>
      </c>
      <c r="L1897">
        <v>62</v>
      </c>
      <c r="M1897" t="b">
        <v>1</v>
      </c>
      <c r="N1897" t="s">
        <v>8269</v>
      </c>
      <c r="O1897">
        <f>ROUND(E1897/D1897*100,0)</f>
        <v>114</v>
      </c>
      <c r="P1897">
        <f>IFERROR(ROUND(E1897/L1897,2),0)</f>
        <v>77.34</v>
      </c>
      <c r="Q1897" t="s">
        <v>8315</v>
      </c>
      <c r="R1897" t="s">
        <v>8316</v>
      </c>
      <c r="S1897" s="12">
        <f>(((J1897/60)/60)/24)+DATE(1970,1,1)</f>
        <v>41375.702210648145</v>
      </c>
      <c r="T1897" s="12">
        <f>(((I1897/60)/60)/24)+DATE(1970,1,1)</f>
        <v>41400.702210648145</v>
      </c>
      <c r="U1897">
        <f>YEAR(S1897)</f>
        <v>2013</v>
      </c>
    </row>
    <row r="1898" spans="1:21" ht="48" x14ac:dyDescent="0.2">
      <c r="A1898">
        <v>3180</v>
      </c>
      <c r="B1898" s="3" t="s">
        <v>3180</v>
      </c>
      <c r="C1898" s="3" t="s">
        <v>7290</v>
      </c>
      <c r="D1898" s="6">
        <v>1200</v>
      </c>
      <c r="E1898" s="8">
        <v>1437</v>
      </c>
      <c r="F1898" t="s">
        <v>8218</v>
      </c>
      <c r="G1898" t="s">
        <v>8224</v>
      </c>
      <c r="H1898" t="s">
        <v>8246</v>
      </c>
      <c r="I1898">
        <v>1403258049</v>
      </c>
      <c r="J1898">
        <v>1400666049</v>
      </c>
      <c r="K1898" t="b">
        <v>1</v>
      </c>
      <c r="L1898">
        <v>45</v>
      </c>
      <c r="M1898" t="b">
        <v>1</v>
      </c>
      <c r="N1898" t="s">
        <v>8269</v>
      </c>
      <c r="O1898">
        <f>ROUND(E1898/D1898*100,0)</f>
        <v>120</v>
      </c>
      <c r="P1898">
        <f>IFERROR(ROUND(E1898/L1898,2),0)</f>
        <v>31.93</v>
      </c>
      <c r="Q1898" t="s">
        <v>8315</v>
      </c>
      <c r="R1898" t="s">
        <v>8316</v>
      </c>
      <c r="S1898" s="12">
        <f>(((J1898/60)/60)/24)+DATE(1970,1,1)</f>
        <v>41780.412604166668</v>
      </c>
      <c r="T1898" s="12">
        <f>(((I1898/60)/60)/24)+DATE(1970,1,1)</f>
        <v>41810.412604166668</v>
      </c>
      <c r="U1898">
        <f>YEAR(S1898)</f>
        <v>2014</v>
      </c>
    </row>
    <row r="1899" spans="1:21" ht="48" x14ac:dyDescent="0.2">
      <c r="A1899">
        <v>3181</v>
      </c>
      <c r="B1899" s="3" t="s">
        <v>3181</v>
      </c>
      <c r="C1899" s="3" t="s">
        <v>7291</v>
      </c>
      <c r="D1899" s="6">
        <v>500</v>
      </c>
      <c r="E1899" s="8">
        <v>545</v>
      </c>
      <c r="F1899" t="s">
        <v>8218</v>
      </c>
      <c r="G1899" t="s">
        <v>8224</v>
      </c>
      <c r="H1899" t="s">
        <v>8246</v>
      </c>
      <c r="I1899">
        <v>1402848000</v>
      </c>
      <c r="J1899">
        <v>1400570787</v>
      </c>
      <c r="K1899" t="b">
        <v>1</v>
      </c>
      <c r="L1899">
        <v>15</v>
      </c>
      <c r="M1899" t="b">
        <v>1</v>
      </c>
      <c r="N1899" t="s">
        <v>8269</v>
      </c>
      <c r="O1899">
        <f>ROUND(E1899/D1899*100,0)</f>
        <v>109</v>
      </c>
      <c r="P1899">
        <f>IFERROR(ROUND(E1899/L1899,2),0)</f>
        <v>36.33</v>
      </c>
      <c r="Q1899" t="s">
        <v>8315</v>
      </c>
      <c r="R1899" t="s">
        <v>8316</v>
      </c>
      <c r="S1899" s="12">
        <f>(((J1899/60)/60)/24)+DATE(1970,1,1)</f>
        <v>41779.310034722221</v>
      </c>
      <c r="T1899" s="12">
        <f>(((I1899/60)/60)/24)+DATE(1970,1,1)</f>
        <v>41805.666666666664</v>
      </c>
      <c r="U1899">
        <f>YEAR(S1899)</f>
        <v>2014</v>
      </c>
    </row>
    <row r="1900" spans="1:21" ht="64" x14ac:dyDescent="0.2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>ROUND(E1900/D1900*100,0)</f>
        <v>101</v>
      </c>
      <c r="P1900">
        <f>IFERROR(ROUND(E1900/L1900,2),0)</f>
        <v>46.77</v>
      </c>
      <c r="Q1900" t="s">
        <v>8315</v>
      </c>
      <c r="R1900" t="s">
        <v>8316</v>
      </c>
      <c r="S1900" s="12">
        <f>(((J1900/60)/60)/24)+DATE(1970,1,1)</f>
        <v>40883.949317129627</v>
      </c>
      <c r="T1900" s="12">
        <f>(((I1900/60)/60)/24)+DATE(1970,1,1)</f>
        <v>40939.708333333336</v>
      </c>
      <c r="U1900">
        <f>YEAR(S1900)</f>
        <v>2011</v>
      </c>
    </row>
    <row r="1901" spans="1:21" ht="48" x14ac:dyDescent="0.2">
      <c r="A1901">
        <v>3183</v>
      </c>
      <c r="B1901" s="3" t="s">
        <v>3183</v>
      </c>
      <c r="C1901" s="3" t="s">
        <v>7293</v>
      </c>
      <c r="D1901" s="6">
        <v>2500</v>
      </c>
      <c r="E1901" s="8">
        <v>2725</v>
      </c>
      <c r="F1901" t="s">
        <v>8218</v>
      </c>
      <c r="G1901" t="s">
        <v>8223</v>
      </c>
      <c r="H1901" t="s">
        <v>8245</v>
      </c>
      <c r="I1901">
        <v>1377284669</v>
      </c>
      <c r="J1901">
        <v>1375729469</v>
      </c>
      <c r="K1901" t="b">
        <v>1</v>
      </c>
      <c r="L1901">
        <v>68</v>
      </c>
      <c r="M1901" t="b">
        <v>1</v>
      </c>
      <c r="N1901" t="s">
        <v>8269</v>
      </c>
      <c r="O1901">
        <f>ROUND(E1901/D1901*100,0)</f>
        <v>109</v>
      </c>
      <c r="P1901">
        <f>IFERROR(ROUND(E1901/L1901,2),0)</f>
        <v>40.07</v>
      </c>
      <c r="Q1901" t="s">
        <v>8315</v>
      </c>
      <c r="R1901" t="s">
        <v>8316</v>
      </c>
      <c r="S1901" s="12">
        <f>(((J1901/60)/60)/24)+DATE(1970,1,1)</f>
        <v>41491.79478009259</v>
      </c>
      <c r="T1901" s="12">
        <f>(((I1901/60)/60)/24)+DATE(1970,1,1)</f>
        <v>41509.79478009259</v>
      </c>
      <c r="U1901">
        <f>YEAR(S1901)</f>
        <v>2013</v>
      </c>
    </row>
    <row r="1902" spans="1:21" ht="48" x14ac:dyDescent="0.2">
      <c r="A1902">
        <v>3184</v>
      </c>
      <c r="B1902" s="3" t="s">
        <v>3184</v>
      </c>
      <c r="C1902" s="3" t="s">
        <v>7294</v>
      </c>
      <c r="D1902" s="6">
        <v>4300</v>
      </c>
      <c r="E1902" s="8">
        <v>4610</v>
      </c>
      <c r="F1902" t="s">
        <v>8218</v>
      </c>
      <c r="G1902" t="s">
        <v>8223</v>
      </c>
      <c r="H1902" t="s">
        <v>8245</v>
      </c>
      <c r="I1902">
        <v>1404258631</v>
      </c>
      <c r="J1902">
        <v>1401666631</v>
      </c>
      <c r="K1902" t="b">
        <v>1</v>
      </c>
      <c r="L1902">
        <v>46</v>
      </c>
      <c r="M1902" t="b">
        <v>1</v>
      </c>
      <c r="N1902" t="s">
        <v>8269</v>
      </c>
      <c r="O1902">
        <f>ROUND(E1902/D1902*100,0)</f>
        <v>107</v>
      </c>
      <c r="P1902">
        <f>IFERROR(ROUND(E1902/L1902,2),0)</f>
        <v>100.22</v>
      </c>
      <c r="Q1902" t="s">
        <v>8315</v>
      </c>
      <c r="R1902" t="s">
        <v>8316</v>
      </c>
      <c r="S1902" s="12">
        <f>(((J1902/60)/60)/24)+DATE(1970,1,1)</f>
        <v>41791.993414351848</v>
      </c>
      <c r="T1902" s="12">
        <f>(((I1902/60)/60)/24)+DATE(1970,1,1)</f>
        <v>41821.993414351848</v>
      </c>
      <c r="U1902">
        <f>YEAR(S1902)</f>
        <v>2014</v>
      </c>
    </row>
    <row r="1903" spans="1:21" ht="48" x14ac:dyDescent="0.2">
      <c r="A1903">
        <v>3185</v>
      </c>
      <c r="B1903" s="3" t="s">
        <v>3185</v>
      </c>
      <c r="C1903" s="3" t="s">
        <v>7295</v>
      </c>
      <c r="D1903" s="6">
        <v>1000</v>
      </c>
      <c r="E1903" s="8">
        <v>1000</v>
      </c>
      <c r="F1903" t="s">
        <v>8218</v>
      </c>
      <c r="G1903" t="s">
        <v>8224</v>
      </c>
      <c r="H1903" t="s">
        <v>8246</v>
      </c>
      <c r="I1903">
        <v>1405553241</v>
      </c>
      <c r="J1903">
        <v>1404948441</v>
      </c>
      <c r="K1903" t="b">
        <v>1</v>
      </c>
      <c r="L1903">
        <v>24</v>
      </c>
      <c r="M1903" t="b">
        <v>1</v>
      </c>
      <c r="N1903" t="s">
        <v>8269</v>
      </c>
      <c r="O1903">
        <f>ROUND(E1903/D1903*100,0)</f>
        <v>100</v>
      </c>
      <c r="P1903">
        <f>IFERROR(ROUND(E1903/L1903,2),0)</f>
        <v>41.67</v>
      </c>
      <c r="Q1903" t="s">
        <v>8315</v>
      </c>
      <c r="R1903" t="s">
        <v>8316</v>
      </c>
      <c r="S1903" s="12">
        <f>(((J1903/60)/60)/24)+DATE(1970,1,1)</f>
        <v>41829.977326388893</v>
      </c>
      <c r="T1903" s="12">
        <f>(((I1903/60)/60)/24)+DATE(1970,1,1)</f>
        <v>41836.977326388893</v>
      </c>
      <c r="U1903">
        <f>YEAR(S1903)</f>
        <v>2014</v>
      </c>
    </row>
    <row r="1904" spans="1:21" ht="48" x14ac:dyDescent="0.2">
      <c r="A1904">
        <v>3186</v>
      </c>
      <c r="B1904" s="3" t="s">
        <v>3186</v>
      </c>
      <c r="C1904" s="3" t="s">
        <v>7296</v>
      </c>
      <c r="D1904" s="6">
        <v>3200</v>
      </c>
      <c r="E1904" s="8">
        <v>3270</v>
      </c>
      <c r="F1904" t="s">
        <v>8218</v>
      </c>
      <c r="G1904" t="s">
        <v>8224</v>
      </c>
      <c r="H1904" t="s">
        <v>8246</v>
      </c>
      <c r="I1904">
        <v>1410901200</v>
      </c>
      <c r="J1904">
        <v>1408313438</v>
      </c>
      <c r="K1904" t="b">
        <v>1</v>
      </c>
      <c r="L1904">
        <v>70</v>
      </c>
      <c r="M1904" t="b">
        <v>1</v>
      </c>
      <c r="N1904" t="s">
        <v>8269</v>
      </c>
      <c r="O1904">
        <f>ROUND(E1904/D1904*100,0)</f>
        <v>102</v>
      </c>
      <c r="P1904">
        <f>IFERROR(ROUND(E1904/L1904,2),0)</f>
        <v>46.71</v>
      </c>
      <c r="Q1904" t="s">
        <v>8315</v>
      </c>
      <c r="R1904" t="s">
        <v>8316</v>
      </c>
      <c r="S1904" s="12">
        <f>(((J1904/60)/60)/24)+DATE(1970,1,1)</f>
        <v>41868.924050925925</v>
      </c>
      <c r="T1904" s="12">
        <f>(((I1904/60)/60)/24)+DATE(1970,1,1)</f>
        <v>41898.875</v>
      </c>
      <c r="U1904">
        <f>YEAR(S1904)</f>
        <v>2014</v>
      </c>
    </row>
    <row r="1905" spans="1:21" ht="48" x14ac:dyDescent="0.2">
      <c r="A1905">
        <v>3187</v>
      </c>
      <c r="B1905" s="3" t="s">
        <v>3187</v>
      </c>
      <c r="C1905" s="3" t="s">
        <v>7297</v>
      </c>
      <c r="D1905" s="6">
        <v>15000</v>
      </c>
      <c r="E1905" s="8">
        <v>17444</v>
      </c>
      <c r="F1905" t="s">
        <v>8218</v>
      </c>
      <c r="G1905" t="s">
        <v>8223</v>
      </c>
      <c r="H1905" t="s">
        <v>8245</v>
      </c>
      <c r="I1905">
        <v>1407167973</v>
      </c>
      <c r="J1905">
        <v>1405439973</v>
      </c>
      <c r="K1905" t="b">
        <v>1</v>
      </c>
      <c r="L1905">
        <v>244</v>
      </c>
      <c r="M1905" t="b">
        <v>1</v>
      </c>
      <c r="N1905" t="s">
        <v>8269</v>
      </c>
      <c r="O1905">
        <f>ROUND(E1905/D1905*100,0)</f>
        <v>116</v>
      </c>
      <c r="P1905">
        <f>IFERROR(ROUND(E1905/L1905,2),0)</f>
        <v>71.489999999999995</v>
      </c>
      <c r="Q1905" t="s">
        <v>8315</v>
      </c>
      <c r="R1905" t="s">
        <v>8316</v>
      </c>
      <c r="S1905" s="12">
        <f>(((J1905/60)/60)/24)+DATE(1970,1,1)</f>
        <v>41835.666354166664</v>
      </c>
      <c r="T1905" s="12">
        <f>(((I1905/60)/60)/24)+DATE(1970,1,1)</f>
        <v>41855.666354166664</v>
      </c>
      <c r="U1905">
        <f>YEAR(S1905)</f>
        <v>2014</v>
      </c>
    </row>
    <row r="1906" spans="1:21" ht="48" x14ac:dyDescent="0.2">
      <c r="A1906">
        <v>3208</v>
      </c>
      <c r="B1906" s="3" t="s">
        <v>3208</v>
      </c>
      <c r="C1906" s="3" t="s">
        <v>7318</v>
      </c>
      <c r="D1906" s="6">
        <v>5000</v>
      </c>
      <c r="E1906" s="8">
        <v>5175</v>
      </c>
      <c r="F1906" t="s">
        <v>8218</v>
      </c>
      <c r="G1906" t="s">
        <v>8223</v>
      </c>
      <c r="H1906" t="s">
        <v>8245</v>
      </c>
      <c r="I1906">
        <v>1406557877</v>
      </c>
      <c r="J1906">
        <v>1404743477</v>
      </c>
      <c r="K1906" t="b">
        <v>1</v>
      </c>
      <c r="L1906">
        <v>82</v>
      </c>
      <c r="M1906" t="b">
        <v>1</v>
      </c>
      <c r="N1906" t="s">
        <v>8269</v>
      </c>
      <c r="O1906">
        <f>ROUND(E1906/D1906*100,0)</f>
        <v>104</v>
      </c>
      <c r="P1906">
        <f>IFERROR(ROUND(E1906/L1906,2),0)</f>
        <v>63.11</v>
      </c>
      <c r="Q1906" t="s">
        <v>8315</v>
      </c>
      <c r="R1906" t="s">
        <v>8316</v>
      </c>
      <c r="S1906" s="12">
        <f>(((J1906/60)/60)/24)+DATE(1970,1,1)</f>
        <v>41827.605057870373</v>
      </c>
      <c r="T1906" s="12">
        <f>(((I1906/60)/60)/24)+DATE(1970,1,1)</f>
        <v>41848.605057870373</v>
      </c>
      <c r="U1906">
        <f>YEAR(S1906)</f>
        <v>2014</v>
      </c>
    </row>
    <row r="1907" spans="1:21" ht="48" x14ac:dyDescent="0.2">
      <c r="A1907">
        <v>3209</v>
      </c>
      <c r="B1907" s="3" t="s">
        <v>3209</v>
      </c>
      <c r="C1907" s="3" t="s">
        <v>7319</v>
      </c>
      <c r="D1907" s="6">
        <v>9500</v>
      </c>
      <c r="E1907" s="8">
        <v>11335.7</v>
      </c>
      <c r="F1907" t="s">
        <v>8218</v>
      </c>
      <c r="G1907" t="s">
        <v>8223</v>
      </c>
      <c r="H1907" t="s">
        <v>8245</v>
      </c>
      <c r="I1907">
        <v>1403305200</v>
      </c>
      <c r="J1907">
        <v>1400512658</v>
      </c>
      <c r="K1907" t="b">
        <v>1</v>
      </c>
      <c r="L1907">
        <v>226</v>
      </c>
      <c r="M1907" t="b">
        <v>1</v>
      </c>
      <c r="N1907" t="s">
        <v>8269</v>
      </c>
      <c r="O1907">
        <f>ROUND(E1907/D1907*100,0)</f>
        <v>119</v>
      </c>
      <c r="P1907">
        <f>IFERROR(ROUND(E1907/L1907,2),0)</f>
        <v>50.16</v>
      </c>
      <c r="Q1907" t="s">
        <v>8315</v>
      </c>
      <c r="R1907" t="s">
        <v>8316</v>
      </c>
      <c r="S1907" s="12">
        <f>(((J1907/60)/60)/24)+DATE(1970,1,1)</f>
        <v>41778.637245370373</v>
      </c>
      <c r="T1907" s="12">
        <f>(((I1907/60)/60)/24)+DATE(1970,1,1)</f>
        <v>41810.958333333336</v>
      </c>
      <c r="U1907">
        <f>YEAR(S1907)</f>
        <v>2014</v>
      </c>
    </row>
    <row r="1908" spans="1:21" ht="48" x14ac:dyDescent="0.2">
      <c r="A1908">
        <v>3210</v>
      </c>
      <c r="B1908" s="3" t="s">
        <v>3210</v>
      </c>
      <c r="C1908" s="3" t="s">
        <v>7320</v>
      </c>
      <c r="D1908" s="6">
        <v>3000</v>
      </c>
      <c r="E1908" s="8">
        <v>3773</v>
      </c>
      <c r="F1908" t="s">
        <v>8218</v>
      </c>
      <c r="G1908" t="s">
        <v>8223</v>
      </c>
      <c r="H1908" t="s">
        <v>8245</v>
      </c>
      <c r="I1908">
        <v>1338523140</v>
      </c>
      <c r="J1908">
        <v>1334442519</v>
      </c>
      <c r="K1908" t="b">
        <v>1</v>
      </c>
      <c r="L1908">
        <v>60</v>
      </c>
      <c r="M1908" t="b">
        <v>1</v>
      </c>
      <c r="N1908" t="s">
        <v>8269</v>
      </c>
      <c r="O1908">
        <f>ROUND(E1908/D1908*100,0)</f>
        <v>126</v>
      </c>
      <c r="P1908">
        <f>IFERROR(ROUND(E1908/L1908,2),0)</f>
        <v>62.88</v>
      </c>
      <c r="Q1908" t="s">
        <v>8315</v>
      </c>
      <c r="R1908" t="s">
        <v>8316</v>
      </c>
      <c r="S1908" s="12">
        <f>(((J1908/60)/60)/24)+DATE(1970,1,1)</f>
        <v>41013.936562499999</v>
      </c>
      <c r="T1908" s="12">
        <f>(((I1908/60)/60)/24)+DATE(1970,1,1)</f>
        <v>41061.165972222225</v>
      </c>
      <c r="U1908">
        <f>YEAR(S1908)</f>
        <v>2012</v>
      </c>
    </row>
    <row r="1909" spans="1:21" ht="48" x14ac:dyDescent="0.2">
      <c r="A1909">
        <v>3211</v>
      </c>
      <c r="B1909" s="3" t="s">
        <v>3211</v>
      </c>
      <c r="C1909" s="3" t="s">
        <v>7321</v>
      </c>
      <c r="D1909" s="6">
        <v>23000</v>
      </c>
      <c r="E1909" s="8">
        <v>27541</v>
      </c>
      <c r="F1909" t="s">
        <v>8218</v>
      </c>
      <c r="G1909" t="s">
        <v>8223</v>
      </c>
      <c r="H1909" t="s">
        <v>8245</v>
      </c>
      <c r="I1909">
        <v>1408068000</v>
      </c>
      <c r="J1909">
        <v>1405346680</v>
      </c>
      <c r="K1909" t="b">
        <v>1</v>
      </c>
      <c r="L1909">
        <v>322</v>
      </c>
      <c r="M1909" t="b">
        <v>1</v>
      </c>
      <c r="N1909" t="s">
        <v>8269</v>
      </c>
      <c r="O1909">
        <f>ROUND(E1909/D1909*100,0)</f>
        <v>120</v>
      </c>
      <c r="P1909">
        <f>IFERROR(ROUND(E1909/L1909,2),0)</f>
        <v>85.53</v>
      </c>
      <c r="Q1909" t="s">
        <v>8315</v>
      </c>
      <c r="R1909" t="s">
        <v>8316</v>
      </c>
      <c r="S1909" s="12">
        <f>(((J1909/60)/60)/24)+DATE(1970,1,1)</f>
        <v>41834.586574074077</v>
      </c>
      <c r="T1909" s="12">
        <f>(((I1909/60)/60)/24)+DATE(1970,1,1)</f>
        <v>41866.083333333336</v>
      </c>
      <c r="U1909">
        <f>YEAR(S1909)</f>
        <v>2014</v>
      </c>
    </row>
    <row r="1910" spans="1:21" ht="32" x14ac:dyDescent="0.2">
      <c r="A1910">
        <v>3212</v>
      </c>
      <c r="B1910" s="3" t="s">
        <v>3212</v>
      </c>
      <c r="C1910" s="3" t="s">
        <v>7322</v>
      </c>
      <c r="D1910" s="6">
        <v>4000</v>
      </c>
      <c r="E1910" s="8">
        <v>5050</v>
      </c>
      <c r="F1910" t="s">
        <v>8218</v>
      </c>
      <c r="G1910" t="s">
        <v>8223</v>
      </c>
      <c r="H1910" t="s">
        <v>8245</v>
      </c>
      <c r="I1910">
        <v>1407524751</v>
      </c>
      <c r="J1910">
        <v>1404932751</v>
      </c>
      <c r="K1910" t="b">
        <v>1</v>
      </c>
      <c r="L1910">
        <v>94</v>
      </c>
      <c r="M1910" t="b">
        <v>1</v>
      </c>
      <c r="N1910" t="s">
        <v>8269</v>
      </c>
      <c r="O1910">
        <f>ROUND(E1910/D1910*100,0)</f>
        <v>126</v>
      </c>
      <c r="P1910">
        <f>IFERROR(ROUND(E1910/L1910,2),0)</f>
        <v>53.72</v>
      </c>
      <c r="Q1910" t="s">
        <v>8315</v>
      </c>
      <c r="R1910" t="s">
        <v>8316</v>
      </c>
      <c r="S1910" s="12">
        <f>(((J1910/60)/60)/24)+DATE(1970,1,1)</f>
        <v>41829.795729166668</v>
      </c>
      <c r="T1910" s="12">
        <f>(((I1910/60)/60)/24)+DATE(1970,1,1)</f>
        <v>41859.795729166668</v>
      </c>
      <c r="U1910">
        <f>YEAR(S1910)</f>
        <v>2014</v>
      </c>
    </row>
    <row r="1911" spans="1:21" ht="48" x14ac:dyDescent="0.2">
      <c r="A1911">
        <v>3213</v>
      </c>
      <c r="B1911" s="3" t="s">
        <v>3213</v>
      </c>
      <c r="C1911" s="3" t="s">
        <v>7323</v>
      </c>
      <c r="D1911" s="6">
        <v>6000</v>
      </c>
      <c r="E1911" s="8">
        <v>6007</v>
      </c>
      <c r="F1911" t="s">
        <v>8218</v>
      </c>
      <c r="G1911" t="s">
        <v>8224</v>
      </c>
      <c r="H1911" t="s">
        <v>8246</v>
      </c>
      <c r="I1911">
        <v>1437934759</v>
      </c>
      <c r="J1911">
        <v>1434478759</v>
      </c>
      <c r="K1911" t="b">
        <v>1</v>
      </c>
      <c r="L1911">
        <v>47</v>
      </c>
      <c r="M1911" t="b">
        <v>1</v>
      </c>
      <c r="N1911" t="s">
        <v>8269</v>
      </c>
      <c r="O1911">
        <f>ROUND(E1911/D1911*100,0)</f>
        <v>100</v>
      </c>
      <c r="P1911">
        <f>IFERROR(ROUND(E1911/L1911,2),0)</f>
        <v>127.81</v>
      </c>
      <c r="Q1911" t="s">
        <v>8315</v>
      </c>
      <c r="R1911" t="s">
        <v>8316</v>
      </c>
      <c r="S1911" s="12">
        <f>(((J1911/60)/60)/24)+DATE(1970,1,1)</f>
        <v>42171.763414351852</v>
      </c>
      <c r="T1911" s="12">
        <f>(((I1911/60)/60)/24)+DATE(1970,1,1)</f>
        <v>42211.763414351852</v>
      </c>
      <c r="U1911">
        <f>YEAR(S1911)</f>
        <v>2015</v>
      </c>
    </row>
    <row r="1912" spans="1:21" ht="48" x14ac:dyDescent="0.2">
      <c r="A1912">
        <v>3214</v>
      </c>
      <c r="B1912" s="3" t="s">
        <v>3214</v>
      </c>
      <c r="C1912" s="3" t="s">
        <v>7324</v>
      </c>
      <c r="D1912" s="6">
        <v>12000</v>
      </c>
      <c r="E1912" s="8">
        <v>12256</v>
      </c>
      <c r="F1912" t="s">
        <v>8218</v>
      </c>
      <c r="G1912" t="s">
        <v>8224</v>
      </c>
      <c r="H1912" t="s">
        <v>8246</v>
      </c>
      <c r="I1912">
        <v>1452038100</v>
      </c>
      <c r="J1912">
        <v>1448823673</v>
      </c>
      <c r="K1912" t="b">
        <v>1</v>
      </c>
      <c r="L1912">
        <v>115</v>
      </c>
      <c r="M1912" t="b">
        <v>1</v>
      </c>
      <c r="N1912" t="s">
        <v>8269</v>
      </c>
      <c r="O1912">
        <f>ROUND(E1912/D1912*100,0)</f>
        <v>102</v>
      </c>
      <c r="P1912">
        <f>IFERROR(ROUND(E1912/L1912,2),0)</f>
        <v>106.57</v>
      </c>
      <c r="Q1912" t="s">
        <v>8315</v>
      </c>
      <c r="R1912" t="s">
        <v>8316</v>
      </c>
      <c r="S1912" s="12">
        <f>(((J1912/60)/60)/24)+DATE(1970,1,1)</f>
        <v>42337.792511574073</v>
      </c>
      <c r="T1912" s="12">
        <f>(((I1912/60)/60)/24)+DATE(1970,1,1)</f>
        <v>42374.996527777781</v>
      </c>
      <c r="U1912">
        <f>YEAR(S1912)</f>
        <v>2015</v>
      </c>
    </row>
    <row r="1913" spans="1:21" ht="64" x14ac:dyDescent="0.2">
      <c r="A1913">
        <v>3215</v>
      </c>
      <c r="B1913" s="3" t="s">
        <v>3215</v>
      </c>
      <c r="C1913" s="3" t="s">
        <v>7325</v>
      </c>
      <c r="D1913" s="6">
        <v>35000</v>
      </c>
      <c r="E1913" s="8">
        <v>35123</v>
      </c>
      <c r="F1913" t="s">
        <v>8218</v>
      </c>
      <c r="G1913" t="s">
        <v>8223</v>
      </c>
      <c r="H1913" t="s">
        <v>8245</v>
      </c>
      <c r="I1913">
        <v>1441857540</v>
      </c>
      <c r="J1913">
        <v>1438617471</v>
      </c>
      <c r="K1913" t="b">
        <v>1</v>
      </c>
      <c r="L1913">
        <v>134</v>
      </c>
      <c r="M1913" t="b">
        <v>1</v>
      </c>
      <c r="N1913" t="s">
        <v>8269</v>
      </c>
      <c r="O1913">
        <f>ROUND(E1913/D1913*100,0)</f>
        <v>100</v>
      </c>
      <c r="P1913">
        <f>IFERROR(ROUND(E1913/L1913,2),0)</f>
        <v>262.11</v>
      </c>
      <c r="Q1913" t="s">
        <v>8315</v>
      </c>
      <c r="R1913" t="s">
        <v>8316</v>
      </c>
      <c r="S1913" s="12">
        <f>(((J1913/60)/60)/24)+DATE(1970,1,1)</f>
        <v>42219.665173611109</v>
      </c>
      <c r="T1913" s="12">
        <f>(((I1913/60)/60)/24)+DATE(1970,1,1)</f>
        <v>42257.165972222225</v>
      </c>
      <c r="U1913">
        <f>YEAR(S1913)</f>
        <v>2015</v>
      </c>
    </row>
    <row r="1914" spans="1:21" ht="48" x14ac:dyDescent="0.2">
      <c r="A1914">
        <v>3216</v>
      </c>
      <c r="B1914" s="3" t="s">
        <v>3216</v>
      </c>
      <c r="C1914" s="3" t="s">
        <v>7326</v>
      </c>
      <c r="D1914" s="6">
        <v>2000</v>
      </c>
      <c r="E1914" s="8">
        <v>2001</v>
      </c>
      <c r="F1914" t="s">
        <v>8218</v>
      </c>
      <c r="G1914" t="s">
        <v>8224</v>
      </c>
      <c r="H1914" t="s">
        <v>8246</v>
      </c>
      <c r="I1914">
        <v>1436625000</v>
      </c>
      <c r="J1914">
        <v>1433934371</v>
      </c>
      <c r="K1914" t="b">
        <v>1</v>
      </c>
      <c r="L1914">
        <v>35</v>
      </c>
      <c r="M1914" t="b">
        <v>1</v>
      </c>
      <c r="N1914" t="s">
        <v>8269</v>
      </c>
      <c r="O1914">
        <f>ROUND(E1914/D1914*100,0)</f>
        <v>100</v>
      </c>
      <c r="P1914">
        <f>IFERROR(ROUND(E1914/L1914,2),0)</f>
        <v>57.17</v>
      </c>
      <c r="Q1914" t="s">
        <v>8315</v>
      </c>
      <c r="R1914" t="s">
        <v>8316</v>
      </c>
      <c r="S1914" s="12">
        <f>(((J1914/60)/60)/24)+DATE(1970,1,1)</f>
        <v>42165.462627314817</v>
      </c>
      <c r="T1914" s="12">
        <f>(((I1914/60)/60)/24)+DATE(1970,1,1)</f>
        <v>42196.604166666672</v>
      </c>
      <c r="U1914">
        <f>YEAR(S1914)</f>
        <v>2015</v>
      </c>
    </row>
    <row r="1915" spans="1:21" ht="32" x14ac:dyDescent="0.2">
      <c r="A1915">
        <v>3217</v>
      </c>
      <c r="B1915" s="3" t="s">
        <v>3217</v>
      </c>
      <c r="C1915" s="3" t="s">
        <v>7327</v>
      </c>
      <c r="D1915" s="6">
        <v>4500</v>
      </c>
      <c r="E1915" s="8">
        <v>5221</v>
      </c>
      <c r="F1915" t="s">
        <v>8218</v>
      </c>
      <c r="G1915" t="s">
        <v>8223</v>
      </c>
      <c r="H1915" t="s">
        <v>8245</v>
      </c>
      <c r="I1915">
        <v>1478264784</v>
      </c>
      <c r="J1915">
        <v>1475672784</v>
      </c>
      <c r="K1915" t="b">
        <v>1</v>
      </c>
      <c r="L1915">
        <v>104</v>
      </c>
      <c r="M1915" t="b">
        <v>1</v>
      </c>
      <c r="N1915" t="s">
        <v>8269</v>
      </c>
      <c r="O1915">
        <f>ROUND(E1915/D1915*100,0)</f>
        <v>116</v>
      </c>
      <c r="P1915">
        <f>IFERROR(ROUND(E1915/L1915,2),0)</f>
        <v>50.2</v>
      </c>
      <c r="Q1915" t="s">
        <v>8315</v>
      </c>
      <c r="R1915" t="s">
        <v>8316</v>
      </c>
      <c r="S1915" s="12">
        <f>(((J1915/60)/60)/24)+DATE(1970,1,1)</f>
        <v>42648.546111111107</v>
      </c>
      <c r="T1915" s="12">
        <f>(((I1915/60)/60)/24)+DATE(1970,1,1)</f>
        <v>42678.546111111107</v>
      </c>
      <c r="U1915">
        <f>YEAR(S1915)</f>
        <v>2016</v>
      </c>
    </row>
    <row r="1916" spans="1:21" ht="48" x14ac:dyDescent="0.2">
      <c r="A1916">
        <v>3218</v>
      </c>
      <c r="B1916" s="3" t="s">
        <v>3218</v>
      </c>
      <c r="C1916" s="3" t="s">
        <v>7328</v>
      </c>
      <c r="D1916" s="6">
        <v>12000</v>
      </c>
      <c r="E1916" s="8">
        <v>12252</v>
      </c>
      <c r="F1916" t="s">
        <v>8218</v>
      </c>
      <c r="G1916" t="s">
        <v>8224</v>
      </c>
      <c r="H1916" t="s">
        <v>8246</v>
      </c>
      <c r="I1916">
        <v>1419984000</v>
      </c>
      <c r="J1916">
        <v>1417132986</v>
      </c>
      <c r="K1916" t="b">
        <v>1</v>
      </c>
      <c r="L1916">
        <v>184</v>
      </c>
      <c r="M1916" t="b">
        <v>1</v>
      </c>
      <c r="N1916" t="s">
        <v>8269</v>
      </c>
      <c r="O1916">
        <f>ROUND(E1916/D1916*100,0)</f>
        <v>102</v>
      </c>
      <c r="P1916">
        <f>IFERROR(ROUND(E1916/L1916,2),0)</f>
        <v>66.59</v>
      </c>
      <c r="Q1916" t="s">
        <v>8315</v>
      </c>
      <c r="R1916" t="s">
        <v>8316</v>
      </c>
      <c r="S1916" s="12">
        <f>(((J1916/60)/60)/24)+DATE(1970,1,1)</f>
        <v>41971.002152777779</v>
      </c>
      <c r="T1916" s="12">
        <f>(((I1916/60)/60)/24)+DATE(1970,1,1)</f>
        <v>42004</v>
      </c>
      <c r="U1916">
        <f>YEAR(S1916)</f>
        <v>2014</v>
      </c>
    </row>
    <row r="1917" spans="1:21" ht="32" x14ac:dyDescent="0.2">
      <c r="A1917">
        <v>3219</v>
      </c>
      <c r="B1917" s="3" t="s">
        <v>3219</v>
      </c>
      <c r="C1917" s="3" t="s">
        <v>7329</v>
      </c>
      <c r="D1917" s="6">
        <v>20000</v>
      </c>
      <c r="E1917" s="8">
        <v>20022</v>
      </c>
      <c r="F1917" t="s">
        <v>8218</v>
      </c>
      <c r="G1917" t="s">
        <v>8223</v>
      </c>
      <c r="H1917" t="s">
        <v>8245</v>
      </c>
      <c r="I1917">
        <v>1427063747</v>
      </c>
      <c r="J1917">
        <v>1424043347</v>
      </c>
      <c r="K1917" t="b">
        <v>1</v>
      </c>
      <c r="L1917">
        <v>119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168.25</v>
      </c>
      <c r="Q1917" t="s">
        <v>8315</v>
      </c>
      <c r="R1917" t="s">
        <v>8316</v>
      </c>
      <c r="S1917" s="12">
        <f>(((J1917/60)/60)/24)+DATE(1970,1,1)</f>
        <v>42050.983182870375</v>
      </c>
      <c r="T1917" s="12">
        <f>(((I1917/60)/60)/24)+DATE(1970,1,1)</f>
        <v>42085.941516203704</v>
      </c>
      <c r="U1917">
        <f>YEAR(S1917)</f>
        <v>2015</v>
      </c>
    </row>
    <row r="1918" spans="1:21" ht="32" x14ac:dyDescent="0.2">
      <c r="A1918">
        <v>3220</v>
      </c>
      <c r="B1918" s="3" t="s">
        <v>3220</v>
      </c>
      <c r="C1918" s="3" t="s">
        <v>7330</v>
      </c>
      <c r="D1918" s="6">
        <v>15000</v>
      </c>
      <c r="E1918" s="8">
        <v>15126</v>
      </c>
      <c r="F1918" t="s">
        <v>8218</v>
      </c>
      <c r="G1918" t="s">
        <v>8223</v>
      </c>
      <c r="H1918" t="s">
        <v>8245</v>
      </c>
      <c r="I1918">
        <v>1489352400</v>
      </c>
      <c r="J1918">
        <v>1486411204</v>
      </c>
      <c r="K1918" t="b">
        <v>1</v>
      </c>
      <c r="L1918">
        <v>59</v>
      </c>
      <c r="M1918" t="b">
        <v>1</v>
      </c>
      <c r="N1918" t="s">
        <v>8269</v>
      </c>
      <c r="O1918">
        <f>ROUND(E1918/D1918*100,0)</f>
        <v>101</v>
      </c>
      <c r="P1918">
        <f>IFERROR(ROUND(E1918/L1918,2),0)</f>
        <v>256.37</v>
      </c>
      <c r="Q1918" t="s">
        <v>8315</v>
      </c>
      <c r="R1918" t="s">
        <v>8316</v>
      </c>
      <c r="S1918" s="12">
        <f>(((J1918/60)/60)/24)+DATE(1970,1,1)</f>
        <v>42772.833379629628</v>
      </c>
      <c r="T1918" s="12">
        <f>(((I1918/60)/60)/24)+DATE(1970,1,1)</f>
        <v>42806.875</v>
      </c>
      <c r="U1918">
        <f>YEAR(S1918)</f>
        <v>2017</v>
      </c>
    </row>
    <row r="1919" spans="1:21" ht="48" x14ac:dyDescent="0.2">
      <c r="A1919">
        <v>3221</v>
      </c>
      <c r="B1919" s="3" t="s">
        <v>3221</v>
      </c>
      <c r="C1919" s="3" t="s">
        <v>7331</v>
      </c>
      <c r="D1919" s="6">
        <v>4000</v>
      </c>
      <c r="E1919" s="8">
        <v>4137</v>
      </c>
      <c r="F1919" t="s">
        <v>8218</v>
      </c>
      <c r="G1919" t="s">
        <v>8224</v>
      </c>
      <c r="H1919" t="s">
        <v>8246</v>
      </c>
      <c r="I1919">
        <v>1436114603</v>
      </c>
      <c r="J1919">
        <v>1433090603</v>
      </c>
      <c r="K1919" t="b">
        <v>1</v>
      </c>
      <c r="L1919">
        <v>113</v>
      </c>
      <c r="M1919" t="b">
        <v>1</v>
      </c>
      <c r="N1919" t="s">
        <v>8269</v>
      </c>
      <c r="O1919">
        <f>ROUND(E1919/D1919*100,0)</f>
        <v>103</v>
      </c>
      <c r="P1919">
        <f>IFERROR(ROUND(E1919/L1919,2),0)</f>
        <v>36.61</v>
      </c>
      <c r="Q1919" t="s">
        <v>8315</v>
      </c>
      <c r="R1919" t="s">
        <v>8316</v>
      </c>
      <c r="S1919" s="12">
        <f>(((J1919/60)/60)/24)+DATE(1970,1,1)</f>
        <v>42155.696793981479</v>
      </c>
      <c r="T1919" s="12">
        <f>(((I1919/60)/60)/24)+DATE(1970,1,1)</f>
        <v>42190.696793981479</v>
      </c>
      <c r="U1919">
        <f>YEAR(S1919)</f>
        <v>2015</v>
      </c>
    </row>
    <row r="1920" spans="1:21" ht="32" x14ac:dyDescent="0.2">
      <c r="A1920">
        <v>3222</v>
      </c>
      <c r="B1920" s="3" t="s">
        <v>3222</v>
      </c>
      <c r="C1920" s="3" t="s">
        <v>7332</v>
      </c>
      <c r="D1920" s="6">
        <v>2500</v>
      </c>
      <c r="E1920" s="8">
        <v>3120</v>
      </c>
      <c r="F1920" t="s">
        <v>8218</v>
      </c>
      <c r="G1920" t="s">
        <v>8223</v>
      </c>
      <c r="H1920" t="s">
        <v>8245</v>
      </c>
      <c r="I1920">
        <v>1445722140</v>
      </c>
      <c r="J1920">
        <v>1443016697</v>
      </c>
      <c r="K1920" t="b">
        <v>1</v>
      </c>
      <c r="L1920">
        <v>84</v>
      </c>
      <c r="M1920" t="b">
        <v>1</v>
      </c>
      <c r="N1920" t="s">
        <v>8269</v>
      </c>
      <c r="O1920">
        <f>ROUND(E1920/D1920*100,0)</f>
        <v>125</v>
      </c>
      <c r="P1920">
        <f>IFERROR(ROUND(E1920/L1920,2),0)</f>
        <v>37.14</v>
      </c>
      <c r="Q1920" t="s">
        <v>8315</v>
      </c>
      <c r="R1920" t="s">
        <v>8316</v>
      </c>
      <c r="S1920" s="12">
        <f>(((J1920/60)/60)/24)+DATE(1970,1,1)</f>
        <v>42270.582141203704</v>
      </c>
      <c r="T1920" s="12">
        <f>(((I1920/60)/60)/24)+DATE(1970,1,1)</f>
        <v>42301.895138888889</v>
      </c>
      <c r="U1920">
        <f>YEAR(S1920)</f>
        <v>2015</v>
      </c>
    </row>
    <row r="1921" spans="1:21" ht="32" x14ac:dyDescent="0.2">
      <c r="A1921">
        <v>3223</v>
      </c>
      <c r="B1921" s="3" t="s">
        <v>3223</v>
      </c>
      <c r="C1921" s="3" t="s">
        <v>7333</v>
      </c>
      <c r="D1921" s="6">
        <v>3100</v>
      </c>
      <c r="E1921" s="8">
        <v>3395</v>
      </c>
      <c r="F1921" t="s">
        <v>8218</v>
      </c>
      <c r="G1921" t="s">
        <v>8223</v>
      </c>
      <c r="H1921" t="s">
        <v>8245</v>
      </c>
      <c r="I1921">
        <v>1440100976</v>
      </c>
      <c r="J1921">
        <v>1437508976</v>
      </c>
      <c r="K1921" t="b">
        <v>1</v>
      </c>
      <c r="L1921">
        <v>74</v>
      </c>
      <c r="M1921" t="b">
        <v>1</v>
      </c>
      <c r="N1921" t="s">
        <v>8269</v>
      </c>
      <c r="O1921">
        <f>ROUND(E1921/D1921*100,0)</f>
        <v>110</v>
      </c>
      <c r="P1921">
        <f>IFERROR(ROUND(E1921/L1921,2),0)</f>
        <v>45.88</v>
      </c>
      <c r="Q1921" t="s">
        <v>8315</v>
      </c>
      <c r="R1921" t="s">
        <v>8316</v>
      </c>
      <c r="S1921" s="12">
        <f>(((J1921/60)/60)/24)+DATE(1970,1,1)</f>
        <v>42206.835370370376</v>
      </c>
      <c r="T1921" s="12">
        <f>(((I1921/60)/60)/24)+DATE(1970,1,1)</f>
        <v>42236.835370370376</v>
      </c>
      <c r="U1921">
        <f>YEAR(S1921)</f>
        <v>2015</v>
      </c>
    </row>
    <row r="1922" spans="1:21" ht="48" x14ac:dyDescent="0.2">
      <c r="A1922">
        <v>3224</v>
      </c>
      <c r="B1922" s="3" t="s">
        <v>3224</v>
      </c>
      <c r="C1922" s="3" t="s">
        <v>7334</v>
      </c>
      <c r="D1922" s="6">
        <v>30000</v>
      </c>
      <c r="E1922" s="8">
        <v>30610</v>
      </c>
      <c r="F1922" t="s">
        <v>8218</v>
      </c>
      <c r="G1922" t="s">
        <v>8223</v>
      </c>
      <c r="H1922" t="s">
        <v>8245</v>
      </c>
      <c r="I1922">
        <v>1484024400</v>
      </c>
      <c r="J1922">
        <v>1479932713</v>
      </c>
      <c r="K1922" t="b">
        <v>1</v>
      </c>
      <c r="L1922">
        <v>216</v>
      </c>
      <c r="M1922" t="b">
        <v>1</v>
      </c>
      <c r="N1922" t="s">
        <v>8269</v>
      </c>
      <c r="O1922">
        <f>ROUND(E1922/D1922*100,0)</f>
        <v>102</v>
      </c>
      <c r="P1922">
        <f>IFERROR(ROUND(E1922/L1922,2),0)</f>
        <v>141.71</v>
      </c>
      <c r="Q1922" t="s">
        <v>8315</v>
      </c>
      <c r="R1922" t="s">
        <v>8316</v>
      </c>
      <c r="S1922" s="12">
        <f>(((J1922/60)/60)/24)+DATE(1970,1,1)</f>
        <v>42697.850844907407</v>
      </c>
      <c r="T1922" s="12">
        <f>(((I1922/60)/60)/24)+DATE(1970,1,1)</f>
        <v>42745.208333333328</v>
      </c>
      <c r="U1922">
        <f>YEAR(S1922)</f>
        <v>2016</v>
      </c>
    </row>
    <row r="1923" spans="1:21" ht="48" x14ac:dyDescent="0.2">
      <c r="A1923">
        <v>3225</v>
      </c>
      <c r="B1923" s="3" t="s">
        <v>3225</v>
      </c>
      <c r="C1923" s="3" t="s">
        <v>7335</v>
      </c>
      <c r="D1923" s="6">
        <v>2000</v>
      </c>
      <c r="E1923" s="8">
        <v>2047</v>
      </c>
      <c r="F1923" t="s">
        <v>8218</v>
      </c>
      <c r="G1923" t="s">
        <v>8223</v>
      </c>
      <c r="H1923" t="s">
        <v>8245</v>
      </c>
      <c r="I1923">
        <v>1464987600</v>
      </c>
      <c r="J1923">
        <v>1463145938</v>
      </c>
      <c r="K1923" t="b">
        <v>1</v>
      </c>
      <c r="L1923">
        <v>39</v>
      </c>
      <c r="M1923" t="b">
        <v>1</v>
      </c>
      <c r="N1923" t="s">
        <v>8269</v>
      </c>
      <c r="O1923">
        <f>ROUND(E1923/D1923*100,0)</f>
        <v>102</v>
      </c>
      <c r="P1923">
        <f>IFERROR(ROUND(E1923/L1923,2),0)</f>
        <v>52.49</v>
      </c>
      <c r="Q1923" t="s">
        <v>8315</v>
      </c>
      <c r="R1923" t="s">
        <v>8316</v>
      </c>
      <c r="S1923" s="12">
        <f>(((J1923/60)/60)/24)+DATE(1970,1,1)</f>
        <v>42503.559467592597</v>
      </c>
      <c r="T1923" s="12">
        <f>(((I1923/60)/60)/24)+DATE(1970,1,1)</f>
        <v>42524.875</v>
      </c>
      <c r="U1923">
        <f>YEAR(S1923)</f>
        <v>2016</v>
      </c>
    </row>
    <row r="1924" spans="1:21" ht="48" x14ac:dyDescent="0.2">
      <c r="A1924">
        <v>3226</v>
      </c>
      <c r="B1924" s="3" t="s">
        <v>3226</v>
      </c>
      <c r="C1924" s="3" t="s">
        <v>7336</v>
      </c>
      <c r="D1924" s="6">
        <v>1200</v>
      </c>
      <c r="E1924" s="8">
        <v>1250</v>
      </c>
      <c r="F1924" t="s">
        <v>8218</v>
      </c>
      <c r="G1924" t="s">
        <v>8224</v>
      </c>
      <c r="H1924" t="s">
        <v>8246</v>
      </c>
      <c r="I1924">
        <v>1446213612</v>
      </c>
      <c r="J1924">
        <v>1443621612</v>
      </c>
      <c r="K1924" t="b">
        <v>1</v>
      </c>
      <c r="L1924">
        <v>21</v>
      </c>
      <c r="M1924" t="b">
        <v>1</v>
      </c>
      <c r="N1924" t="s">
        <v>8269</v>
      </c>
      <c r="O1924">
        <f>ROUND(E1924/D1924*100,0)</f>
        <v>104</v>
      </c>
      <c r="P1924">
        <f>IFERROR(ROUND(E1924/L1924,2),0)</f>
        <v>59.52</v>
      </c>
      <c r="Q1924" t="s">
        <v>8315</v>
      </c>
      <c r="R1924" t="s">
        <v>8316</v>
      </c>
      <c r="S1924" s="12">
        <f>(((J1924/60)/60)/24)+DATE(1970,1,1)</f>
        <v>42277.583472222221</v>
      </c>
      <c r="T1924" s="12">
        <f>(((I1924/60)/60)/24)+DATE(1970,1,1)</f>
        <v>42307.583472222221</v>
      </c>
      <c r="U1924">
        <f>YEAR(S1924)</f>
        <v>2015</v>
      </c>
    </row>
    <row r="1925" spans="1:21" ht="48" x14ac:dyDescent="0.2">
      <c r="A1925">
        <v>3227</v>
      </c>
      <c r="B1925" s="3" t="s">
        <v>3227</v>
      </c>
      <c r="C1925" s="3" t="s">
        <v>7337</v>
      </c>
      <c r="D1925" s="6">
        <v>1200</v>
      </c>
      <c r="E1925" s="8">
        <v>1500</v>
      </c>
      <c r="F1925" t="s">
        <v>8218</v>
      </c>
      <c r="G1925" t="s">
        <v>8224</v>
      </c>
      <c r="H1925" t="s">
        <v>8246</v>
      </c>
      <c r="I1925">
        <v>1484687436</v>
      </c>
      <c r="J1925">
        <v>1482095436</v>
      </c>
      <c r="K1925" t="b">
        <v>0</v>
      </c>
      <c r="L1925">
        <v>30</v>
      </c>
      <c r="M1925" t="b">
        <v>1</v>
      </c>
      <c r="N1925" t="s">
        <v>8269</v>
      </c>
      <c r="O1925">
        <f>ROUND(E1925/D1925*100,0)</f>
        <v>125</v>
      </c>
      <c r="P1925">
        <f>IFERROR(ROUND(E1925/L1925,2),0)</f>
        <v>50</v>
      </c>
      <c r="Q1925" t="s">
        <v>8315</v>
      </c>
      <c r="R1925" t="s">
        <v>8316</v>
      </c>
      <c r="S1925" s="12">
        <f>(((J1925/60)/60)/24)+DATE(1970,1,1)</f>
        <v>42722.882361111115</v>
      </c>
      <c r="T1925" s="12">
        <f>(((I1925/60)/60)/24)+DATE(1970,1,1)</f>
        <v>42752.882361111115</v>
      </c>
      <c r="U1925">
        <f>YEAR(S1925)</f>
        <v>2016</v>
      </c>
    </row>
    <row r="1926" spans="1:21" ht="16" x14ac:dyDescent="0.2">
      <c r="A1926">
        <v>3228</v>
      </c>
      <c r="B1926" s="3" t="s">
        <v>3228</v>
      </c>
      <c r="C1926" s="3" t="s">
        <v>7338</v>
      </c>
      <c r="D1926" s="6">
        <v>7000</v>
      </c>
      <c r="E1926" s="8">
        <v>7164</v>
      </c>
      <c r="F1926" t="s">
        <v>8218</v>
      </c>
      <c r="G1926" t="s">
        <v>8223</v>
      </c>
      <c r="H1926" t="s">
        <v>8245</v>
      </c>
      <c r="I1926">
        <v>1450328340</v>
      </c>
      <c r="J1926">
        <v>1447606884</v>
      </c>
      <c r="K1926" t="b">
        <v>1</v>
      </c>
      <c r="L1926">
        <v>37</v>
      </c>
      <c r="M1926" t="b">
        <v>1</v>
      </c>
      <c r="N1926" t="s">
        <v>8269</v>
      </c>
      <c r="O1926">
        <f>ROUND(E1926/D1926*100,0)</f>
        <v>102</v>
      </c>
      <c r="P1926">
        <f>IFERROR(ROUND(E1926/L1926,2),0)</f>
        <v>193.62</v>
      </c>
      <c r="Q1926" t="s">
        <v>8315</v>
      </c>
      <c r="R1926" t="s">
        <v>8316</v>
      </c>
      <c r="S1926" s="12">
        <f>(((J1926/60)/60)/24)+DATE(1970,1,1)</f>
        <v>42323.70930555556</v>
      </c>
      <c r="T1926" s="12">
        <f>(((I1926/60)/60)/24)+DATE(1970,1,1)</f>
        <v>42355.207638888889</v>
      </c>
      <c r="U1926">
        <f>YEAR(S1926)</f>
        <v>2015</v>
      </c>
    </row>
    <row r="1927" spans="1:21" ht="48" x14ac:dyDescent="0.2">
      <c r="A1927">
        <v>3229</v>
      </c>
      <c r="B1927" s="3" t="s">
        <v>3229</v>
      </c>
      <c r="C1927" s="3" t="s">
        <v>7339</v>
      </c>
      <c r="D1927" s="6">
        <v>20000</v>
      </c>
      <c r="E1927" s="8">
        <v>21573</v>
      </c>
      <c r="F1927" t="s">
        <v>8218</v>
      </c>
      <c r="G1927" t="s">
        <v>8223</v>
      </c>
      <c r="H1927" t="s">
        <v>8245</v>
      </c>
      <c r="I1927">
        <v>1416470398</v>
      </c>
      <c r="J1927">
        <v>1413874798</v>
      </c>
      <c r="K1927" t="b">
        <v>1</v>
      </c>
      <c r="L1927">
        <v>202</v>
      </c>
      <c r="M1927" t="b">
        <v>1</v>
      </c>
      <c r="N1927" t="s">
        <v>8269</v>
      </c>
      <c r="O1927">
        <f>ROUND(E1927/D1927*100,0)</f>
        <v>108</v>
      </c>
      <c r="P1927">
        <f>IFERROR(ROUND(E1927/L1927,2),0)</f>
        <v>106.8</v>
      </c>
      <c r="Q1927" t="s">
        <v>8315</v>
      </c>
      <c r="R1927" t="s">
        <v>8316</v>
      </c>
      <c r="S1927" s="12">
        <f>(((J1927/60)/60)/24)+DATE(1970,1,1)</f>
        <v>41933.291643518518</v>
      </c>
      <c r="T1927" s="12">
        <f>(((I1927/60)/60)/24)+DATE(1970,1,1)</f>
        <v>41963.333310185189</v>
      </c>
      <c r="U1927">
        <f>YEAR(S1927)</f>
        <v>2014</v>
      </c>
    </row>
    <row r="1928" spans="1:21" ht="48" x14ac:dyDescent="0.2">
      <c r="A1928">
        <v>3230</v>
      </c>
      <c r="B1928" s="3" t="s">
        <v>3230</v>
      </c>
      <c r="C1928" s="3" t="s">
        <v>7340</v>
      </c>
      <c r="D1928" s="6">
        <v>2600</v>
      </c>
      <c r="E1928" s="8">
        <v>2857</v>
      </c>
      <c r="F1928" t="s">
        <v>8218</v>
      </c>
      <c r="G1928" t="s">
        <v>8223</v>
      </c>
      <c r="H1928" t="s">
        <v>8245</v>
      </c>
      <c r="I1928">
        <v>1412135940</v>
      </c>
      <c r="J1928">
        <v>1410840126</v>
      </c>
      <c r="K1928" t="b">
        <v>1</v>
      </c>
      <c r="L1928">
        <v>37</v>
      </c>
      <c r="M1928" t="b">
        <v>1</v>
      </c>
      <c r="N1928" t="s">
        <v>8269</v>
      </c>
      <c r="O1928">
        <f>ROUND(E1928/D1928*100,0)</f>
        <v>110</v>
      </c>
      <c r="P1928">
        <f>IFERROR(ROUND(E1928/L1928,2),0)</f>
        <v>77.22</v>
      </c>
      <c r="Q1928" t="s">
        <v>8315</v>
      </c>
      <c r="R1928" t="s">
        <v>8316</v>
      </c>
      <c r="S1928" s="12">
        <f>(((J1928/60)/60)/24)+DATE(1970,1,1)</f>
        <v>41898.168125000004</v>
      </c>
      <c r="T1928" s="12">
        <f>(((I1928/60)/60)/24)+DATE(1970,1,1)</f>
        <v>41913.165972222225</v>
      </c>
      <c r="U1928">
        <f>YEAR(S1928)</f>
        <v>2014</v>
      </c>
    </row>
    <row r="1929" spans="1:21" ht="48" x14ac:dyDescent="0.2">
      <c r="A1929">
        <v>3231</v>
      </c>
      <c r="B1929" s="3" t="s">
        <v>3231</v>
      </c>
      <c r="C1929" s="3" t="s">
        <v>7341</v>
      </c>
      <c r="D1929" s="6">
        <v>1000</v>
      </c>
      <c r="E1929" s="8">
        <v>1610</v>
      </c>
      <c r="F1929" t="s">
        <v>8218</v>
      </c>
      <c r="G1929" t="s">
        <v>8223</v>
      </c>
      <c r="H1929" t="s">
        <v>8245</v>
      </c>
      <c r="I1929">
        <v>1460846347</v>
      </c>
      <c r="J1929">
        <v>1458254347</v>
      </c>
      <c r="K1929" t="b">
        <v>0</v>
      </c>
      <c r="L1929">
        <v>28</v>
      </c>
      <c r="M1929" t="b">
        <v>1</v>
      </c>
      <c r="N1929" t="s">
        <v>8269</v>
      </c>
      <c r="O1929">
        <f>ROUND(E1929/D1929*100,0)</f>
        <v>161</v>
      </c>
      <c r="P1929">
        <f>IFERROR(ROUND(E1929/L1929,2),0)</f>
        <v>57.5</v>
      </c>
      <c r="Q1929" t="s">
        <v>8315</v>
      </c>
      <c r="R1929" t="s">
        <v>8316</v>
      </c>
      <c r="S1929" s="12">
        <f>(((J1929/60)/60)/24)+DATE(1970,1,1)</f>
        <v>42446.943831018521</v>
      </c>
      <c r="T1929" s="12">
        <f>(((I1929/60)/60)/24)+DATE(1970,1,1)</f>
        <v>42476.943831018521</v>
      </c>
      <c r="U1929">
        <f>YEAR(S1929)</f>
        <v>2016</v>
      </c>
    </row>
    <row r="1930" spans="1:21" ht="48" x14ac:dyDescent="0.2">
      <c r="A1930">
        <v>3232</v>
      </c>
      <c r="B1930" s="3" t="s">
        <v>3232</v>
      </c>
      <c r="C1930" s="3" t="s">
        <v>7342</v>
      </c>
      <c r="D1930" s="6">
        <v>1000</v>
      </c>
      <c r="E1930" s="8">
        <v>1312</v>
      </c>
      <c r="F1930" t="s">
        <v>8218</v>
      </c>
      <c r="G1930" t="s">
        <v>8223</v>
      </c>
      <c r="H1930" t="s">
        <v>8245</v>
      </c>
      <c r="I1930">
        <v>1462334340</v>
      </c>
      <c r="J1930">
        <v>1459711917</v>
      </c>
      <c r="K1930" t="b">
        <v>1</v>
      </c>
      <c r="L1930">
        <v>26</v>
      </c>
      <c r="M1930" t="b">
        <v>1</v>
      </c>
      <c r="N1930" t="s">
        <v>8269</v>
      </c>
      <c r="O1930">
        <f>ROUND(E1930/D1930*100,0)</f>
        <v>131</v>
      </c>
      <c r="P1930">
        <f>IFERROR(ROUND(E1930/L1930,2),0)</f>
        <v>50.46</v>
      </c>
      <c r="Q1930" t="s">
        <v>8315</v>
      </c>
      <c r="R1930" t="s">
        <v>8316</v>
      </c>
      <c r="S1930" s="12">
        <f>(((J1930/60)/60)/24)+DATE(1970,1,1)</f>
        <v>42463.81385416667</v>
      </c>
      <c r="T1930" s="12">
        <f>(((I1930/60)/60)/24)+DATE(1970,1,1)</f>
        <v>42494.165972222225</v>
      </c>
      <c r="U1930">
        <f>YEAR(S1930)</f>
        <v>2016</v>
      </c>
    </row>
    <row r="1931" spans="1:21" ht="48" x14ac:dyDescent="0.2">
      <c r="A1931">
        <v>3233</v>
      </c>
      <c r="B1931" s="3" t="s">
        <v>3233</v>
      </c>
      <c r="C1931" s="3" t="s">
        <v>7343</v>
      </c>
      <c r="D1931" s="6">
        <v>5000</v>
      </c>
      <c r="E1931" s="8">
        <v>5940</v>
      </c>
      <c r="F1931" t="s">
        <v>8218</v>
      </c>
      <c r="G1931" t="s">
        <v>8223</v>
      </c>
      <c r="H1931" t="s">
        <v>8245</v>
      </c>
      <c r="I1931">
        <v>1488482355</v>
      </c>
      <c r="J1931">
        <v>1485890355</v>
      </c>
      <c r="K1931" t="b">
        <v>0</v>
      </c>
      <c r="L1931">
        <v>61</v>
      </c>
      <c r="M1931" t="b">
        <v>1</v>
      </c>
      <c r="N1931" t="s">
        <v>8269</v>
      </c>
      <c r="O1931">
        <f>ROUND(E1931/D1931*100,0)</f>
        <v>119</v>
      </c>
      <c r="P1931">
        <f>IFERROR(ROUND(E1931/L1931,2),0)</f>
        <v>97.38</v>
      </c>
      <c r="Q1931" t="s">
        <v>8315</v>
      </c>
      <c r="R1931" t="s">
        <v>8316</v>
      </c>
      <c r="S1931" s="12">
        <f>(((J1931/60)/60)/24)+DATE(1970,1,1)</f>
        <v>42766.805034722223</v>
      </c>
      <c r="T1931" s="12">
        <f>(((I1931/60)/60)/24)+DATE(1970,1,1)</f>
        <v>42796.805034722223</v>
      </c>
      <c r="U1931">
        <f>YEAR(S1931)</f>
        <v>2017</v>
      </c>
    </row>
    <row r="1932" spans="1:21" ht="48" x14ac:dyDescent="0.2">
      <c r="A1932">
        <v>3234</v>
      </c>
      <c r="B1932" s="3" t="s">
        <v>3234</v>
      </c>
      <c r="C1932" s="3" t="s">
        <v>7344</v>
      </c>
      <c r="D1932" s="6">
        <v>4000</v>
      </c>
      <c r="E1932" s="8">
        <v>4015.71</v>
      </c>
      <c r="F1932" t="s">
        <v>8218</v>
      </c>
      <c r="G1932" t="s">
        <v>8224</v>
      </c>
      <c r="H1932" t="s">
        <v>8246</v>
      </c>
      <c r="I1932">
        <v>1485991860</v>
      </c>
      <c r="J1932">
        <v>1483124208</v>
      </c>
      <c r="K1932" t="b">
        <v>0</v>
      </c>
      <c r="L1932">
        <v>115</v>
      </c>
      <c r="M1932" t="b">
        <v>1</v>
      </c>
      <c r="N1932" t="s">
        <v>8269</v>
      </c>
      <c r="O1932">
        <f>ROUND(E1932/D1932*100,0)</f>
        <v>100</v>
      </c>
      <c r="P1932">
        <f>IFERROR(ROUND(E1932/L1932,2),0)</f>
        <v>34.92</v>
      </c>
      <c r="Q1932" t="s">
        <v>8315</v>
      </c>
      <c r="R1932" t="s">
        <v>8316</v>
      </c>
      <c r="S1932" s="12">
        <f>(((J1932/60)/60)/24)+DATE(1970,1,1)</f>
        <v>42734.789444444439</v>
      </c>
      <c r="T1932" s="12">
        <f>(((I1932/60)/60)/24)+DATE(1970,1,1)</f>
        <v>42767.979861111111</v>
      </c>
      <c r="U1932">
        <f>YEAR(S1932)</f>
        <v>2016</v>
      </c>
    </row>
    <row r="1933" spans="1:21" ht="48" x14ac:dyDescent="0.2">
      <c r="A1933">
        <v>3235</v>
      </c>
      <c r="B1933" s="3" t="s">
        <v>3235</v>
      </c>
      <c r="C1933" s="3" t="s">
        <v>7345</v>
      </c>
      <c r="D1933" s="6">
        <v>15000</v>
      </c>
      <c r="E1933" s="8">
        <v>15481</v>
      </c>
      <c r="F1933" t="s">
        <v>8218</v>
      </c>
      <c r="G1933" t="s">
        <v>8223</v>
      </c>
      <c r="H1933" t="s">
        <v>8245</v>
      </c>
      <c r="I1933">
        <v>1467361251</v>
      </c>
      <c r="J1933">
        <v>1464769251</v>
      </c>
      <c r="K1933" t="b">
        <v>1</v>
      </c>
      <c r="L1933">
        <v>181</v>
      </c>
      <c r="M1933" t="b">
        <v>1</v>
      </c>
      <c r="N1933" t="s">
        <v>8269</v>
      </c>
      <c r="O1933">
        <f>ROUND(E1933/D1933*100,0)</f>
        <v>103</v>
      </c>
      <c r="P1933">
        <f>IFERROR(ROUND(E1933/L1933,2),0)</f>
        <v>85.53</v>
      </c>
      <c r="Q1933" t="s">
        <v>8315</v>
      </c>
      <c r="R1933" t="s">
        <v>8316</v>
      </c>
      <c r="S1933" s="12">
        <f>(((J1933/60)/60)/24)+DATE(1970,1,1)</f>
        <v>42522.347812499997</v>
      </c>
      <c r="T1933" s="12">
        <f>(((I1933/60)/60)/24)+DATE(1970,1,1)</f>
        <v>42552.347812499997</v>
      </c>
      <c r="U1933">
        <f>YEAR(S1933)</f>
        <v>2016</v>
      </c>
    </row>
    <row r="1934" spans="1:21" ht="48" x14ac:dyDescent="0.2">
      <c r="A1934">
        <v>3236</v>
      </c>
      <c r="B1934" s="3" t="s">
        <v>3236</v>
      </c>
      <c r="C1934" s="3" t="s">
        <v>7346</v>
      </c>
      <c r="D1934" s="6">
        <v>20000</v>
      </c>
      <c r="E1934" s="8">
        <v>20120</v>
      </c>
      <c r="F1934" t="s">
        <v>8218</v>
      </c>
      <c r="G1934" t="s">
        <v>8223</v>
      </c>
      <c r="H1934" t="s">
        <v>8245</v>
      </c>
      <c r="I1934">
        <v>1482962433</v>
      </c>
      <c r="J1934">
        <v>1480370433</v>
      </c>
      <c r="K1934" t="b">
        <v>0</v>
      </c>
      <c r="L1934">
        <v>110</v>
      </c>
      <c r="M1934" t="b">
        <v>1</v>
      </c>
      <c r="N1934" t="s">
        <v>8269</v>
      </c>
      <c r="O1934">
        <f>ROUND(E1934/D1934*100,0)</f>
        <v>101</v>
      </c>
      <c r="P1934">
        <f>IFERROR(ROUND(E1934/L1934,2),0)</f>
        <v>182.91</v>
      </c>
      <c r="Q1934" t="s">
        <v>8315</v>
      </c>
      <c r="R1934" t="s">
        <v>8316</v>
      </c>
      <c r="S1934" s="12">
        <f>(((J1934/60)/60)/24)+DATE(1970,1,1)</f>
        <v>42702.917048611111</v>
      </c>
      <c r="T1934" s="12">
        <f>(((I1934/60)/60)/24)+DATE(1970,1,1)</f>
        <v>42732.917048611111</v>
      </c>
      <c r="U1934">
        <f>YEAR(S1934)</f>
        <v>2016</v>
      </c>
    </row>
    <row r="1935" spans="1:21" ht="32" x14ac:dyDescent="0.2">
      <c r="A1935">
        <v>3237</v>
      </c>
      <c r="B1935" s="3" t="s">
        <v>3237</v>
      </c>
      <c r="C1935" s="3" t="s">
        <v>7347</v>
      </c>
      <c r="D1935" s="6">
        <v>35000</v>
      </c>
      <c r="E1935" s="8">
        <v>35275.64</v>
      </c>
      <c r="F1935" t="s">
        <v>8218</v>
      </c>
      <c r="G1935" t="s">
        <v>8223</v>
      </c>
      <c r="H1935" t="s">
        <v>8245</v>
      </c>
      <c r="I1935">
        <v>1443499140</v>
      </c>
      <c r="J1935">
        <v>1441452184</v>
      </c>
      <c r="K1935" t="b">
        <v>1</v>
      </c>
      <c r="L1935">
        <v>269</v>
      </c>
      <c r="M1935" t="b">
        <v>1</v>
      </c>
      <c r="N1935" t="s">
        <v>8269</v>
      </c>
      <c r="O1935">
        <f>ROUND(E1935/D1935*100,0)</f>
        <v>101</v>
      </c>
      <c r="P1935">
        <f>IFERROR(ROUND(E1935/L1935,2),0)</f>
        <v>131.13999999999999</v>
      </c>
      <c r="Q1935" t="s">
        <v>8315</v>
      </c>
      <c r="R1935" t="s">
        <v>8316</v>
      </c>
      <c r="S1935" s="12">
        <f>(((J1935/60)/60)/24)+DATE(1970,1,1)</f>
        <v>42252.474351851852</v>
      </c>
      <c r="T1935" s="12">
        <f>(((I1935/60)/60)/24)+DATE(1970,1,1)</f>
        <v>42276.165972222225</v>
      </c>
      <c r="U1935">
        <f>YEAR(S1935)</f>
        <v>2015</v>
      </c>
    </row>
    <row r="1936" spans="1:21" ht="48" x14ac:dyDescent="0.2">
      <c r="A1936">
        <v>3238</v>
      </c>
      <c r="B1936" s="3" t="s">
        <v>3238</v>
      </c>
      <c r="C1936" s="3" t="s">
        <v>7348</v>
      </c>
      <c r="D1936" s="6">
        <v>2800</v>
      </c>
      <c r="E1936" s="8">
        <v>3145</v>
      </c>
      <c r="F1936" t="s">
        <v>8218</v>
      </c>
      <c r="G1936" t="s">
        <v>8224</v>
      </c>
      <c r="H1936" t="s">
        <v>8246</v>
      </c>
      <c r="I1936">
        <v>1435752898</v>
      </c>
      <c r="J1936">
        <v>1433160898</v>
      </c>
      <c r="K1936" t="b">
        <v>1</v>
      </c>
      <c r="L1936">
        <v>79</v>
      </c>
      <c r="M1936" t="b">
        <v>1</v>
      </c>
      <c r="N1936" t="s">
        <v>8269</v>
      </c>
      <c r="O1936">
        <f>ROUND(E1936/D1936*100,0)</f>
        <v>112</v>
      </c>
      <c r="P1936">
        <f>IFERROR(ROUND(E1936/L1936,2),0)</f>
        <v>39.81</v>
      </c>
      <c r="Q1936" t="s">
        <v>8315</v>
      </c>
      <c r="R1936" t="s">
        <v>8316</v>
      </c>
      <c r="S1936" s="12">
        <f>(((J1936/60)/60)/24)+DATE(1970,1,1)</f>
        <v>42156.510393518518</v>
      </c>
      <c r="T1936" s="12">
        <f>(((I1936/60)/60)/24)+DATE(1970,1,1)</f>
        <v>42186.510393518518</v>
      </c>
      <c r="U1936">
        <f>YEAR(S1936)</f>
        <v>2015</v>
      </c>
    </row>
    <row r="1937" spans="1:21" ht="48" x14ac:dyDescent="0.2">
      <c r="A1937">
        <v>3239</v>
      </c>
      <c r="B1937" s="3" t="s">
        <v>3239</v>
      </c>
      <c r="C1937" s="3" t="s">
        <v>7349</v>
      </c>
      <c r="D1937" s="6">
        <v>5862</v>
      </c>
      <c r="E1937" s="8">
        <v>6208.98</v>
      </c>
      <c r="F1937" t="s">
        <v>8218</v>
      </c>
      <c r="G1937" t="s">
        <v>8224</v>
      </c>
      <c r="H1937" t="s">
        <v>8246</v>
      </c>
      <c r="I1937">
        <v>1445817540</v>
      </c>
      <c r="J1937">
        <v>1443665293</v>
      </c>
      <c r="K1937" t="b">
        <v>1</v>
      </c>
      <c r="L1937">
        <v>104</v>
      </c>
      <c r="M1937" t="b">
        <v>1</v>
      </c>
      <c r="N1937" t="s">
        <v>8269</v>
      </c>
      <c r="O1937">
        <f>ROUND(E1937/D1937*100,0)</f>
        <v>106</v>
      </c>
      <c r="P1937">
        <f>IFERROR(ROUND(E1937/L1937,2),0)</f>
        <v>59.7</v>
      </c>
      <c r="Q1937" t="s">
        <v>8315</v>
      </c>
      <c r="R1937" t="s">
        <v>8316</v>
      </c>
      <c r="S1937" s="12">
        <f>(((J1937/60)/60)/24)+DATE(1970,1,1)</f>
        <v>42278.089039351849</v>
      </c>
      <c r="T1937" s="12">
        <f>(((I1937/60)/60)/24)+DATE(1970,1,1)</f>
        <v>42302.999305555553</v>
      </c>
      <c r="U1937">
        <f>YEAR(S1937)</f>
        <v>2015</v>
      </c>
    </row>
    <row r="1938" spans="1:21" ht="48" x14ac:dyDescent="0.2">
      <c r="A1938">
        <v>3240</v>
      </c>
      <c r="B1938" s="3" t="s">
        <v>3240</v>
      </c>
      <c r="C1938" s="3" t="s">
        <v>7350</v>
      </c>
      <c r="D1938" s="6">
        <v>3000</v>
      </c>
      <c r="E1938" s="8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>
        <f>ROUND(E1938/D1938*100,0)</f>
        <v>101</v>
      </c>
      <c r="P1938">
        <f>IFERROR(ROUND(E1938/L1938,2),0)</f>
        <v>88.74</v>
      </c>
      <c r="Q1938" t="s">
        <v>8315</v>
      </c>
      <c r="R1938" t="s">
        <v>8316</v>
      </c>
      <c r="S1938" s="12">
        <f>(((J1938/60)/60)/24)+DATE(1970,1,1)</f>
        <v>42754.693842592591</v>
      </c>
      <c r="T1938" s="12">
        <f>(((I1938/60)/60)/24)+DATE(1970,1,1)</f>
        <v>42782.958333333328</v>
      </c>
      <c r="U1938">
        <f>YEAR(S1938)</f>
        <v>2017</v>
      </c>
    </row>
    <row r="1939" spans="1:21" ht="64" x14ac:dyDescent="0.2">
      <c r="A1939">
        <v>3241</v>
      </c>
      <c r="B1939" s="3" t="s">
        <v>3241</v>
      </c>
      <c r="C1939" s="3" t="s">
        <v>7351</v>
      </c>
      <c r="D1939" s="6">
        <v>8500</v>
      </c>
      <c r="E1939" s="8">
        <v>9801</v>
      </c>
      <c r="F1939" t="s">
        <v>8218</v>
      </c>
      <c r="G1939" t="s">
        <v>8223</v>
      </c>
      <c r="H1939" t="s">
        <v>8245</v>
      </c>
      <c r="I1939">
        <v>1413269940</v>
      </c>
      <c r="J1939">
        <v>1410421670</v>
      </c>
      <c r="K1939" t="b">
        <v>1</v>
      </c>
      <c r="L1939">
        <v>167</v>
      </c>
      <c r="M1939" t="b">
        <v>1</v>
      </c>
      <c r="N1939" t="s">
        <v>8269</v>
      </c>
      <c r="O1939">
        <f>ROUND(E1939/D1939*100,0)</f>
        <v>115</v>
      </c>
      <c r="P1939">
        <f>IFERROR(ROUND(E1939/L1939,2),0)</f>
        <v>58.69</v>
      </c>
      <c r="Q1939" t="s">
        <v>8315</v>
      </c>
      <c r="R1939" t="s">
        <v>8316</v>
      </c>
      <c r="S1939" s="12">
        <f>(((J1939/60)/60)/24)+DATE(1970,1,1)</f>
        <v>41893.324884259258</v>
      </c>
      <c r="T1939" s="12">
        <f>(((I1939/60)/60)/24)+DATE(1970,1,1)</f>
        <v>41926.290972222225</v>
      </c>
      <c r="U1939">
        <f>YEAR(S1939)</f>
        <v>2014</v>
      </c>
    </row>
    <row r="1940" spans="1:21" ht="32" x14ac:dyDescent="0.2">
      <c r="A1940">
        <v>3242</v>
      </c>
      <c r="B1940" s="3" t="s">
        <v>3242</v>
      </c>
      <c r="C1940" s="3" t="s">
        <v>7352</v>
      </c>
      <c r="D1940" s="6">
        <v>10000</v>
      </c>
      <c r="E1940" s="8">
        <v>12730.42</v>
      </c>
      <c r="F1940" t="s">
        <v>8218</v>
      </c>
      <c r="G1940" t="s">
        <v>8223</v>
      </c>
      <c r="H1940" t="s">
        <v>8245</v>
      </c>
      <c r="I1940">
        <v>1411150092</v>
      </c>
      <c r="J1940">
        <v>1408558092</v>
      </c>
      <c r="K1940" t="b">
        <v>1</v>
      </c>
      <c r="L1940">
        <v>183</v>
      </c>
      <c r="M1940" t="b">
        <v>1</v>
      </c>
      <c r="N1940" t="s">
        <v>8269</v>
      </c>
      <c r="O1940">
        <f>ROUND(E1940/D1940*100,0)</f>
        <v>127</v>
      </c>
      <c r="P1940">
        <f>IFERROR(ROUND(E1940/L1940,2),0)</f>
        <v>69.569999999999993</v>
      </c>
      <c r="Q1940" t="s">
        <v>8315</v>
      </c>
      <c r="R1940" t="s">
        <v>8316</v>
      </c>
      <c r="S1940" s="12">
        <f>(((J1940/60)/60)/24)+DATE(1970,1,1)</f>
        <v>41871.755694444444</v>
      </c>
      <c r="T1940" s="12">
        <f>(((I1940/60)/60)/24)+DATE(1970,1,1)</f>
        <v>41901.755694444444</v>
      </c>
      <c r="U1940">
        <f>YEAR(S1940)</f>
        <v>2014</v>
      </c>
    </row>
    <row r="1941" spans="1:21" ht="48" x14ac:dyDescent="0.2">
      <c r="A1941">
        <v>3243</v>
      </c>
      <c r="B1941" s="3" t="s">
        <v>3243</v>
      </c>
      <c r="C1941" s="3" t="s">
        <v>7353</v>
      </c>
      <c r="D1941" s="6">
        <v>8000</v>
      </c>
      <c r="E1941" s="8">
        <v>8227</v>
      </c>
      <c r="F1941" t="s">
        <v>8218</v>
      </c>
      <c r="G1941" t="s">
        <v>8223</v>
      </c>
      <c r="H1941" t="s">
        <v>8245</v>
      </c>
      <c r="I1941">
        <v>1444348800</v>
      </c>
      <c r="J1941">
        <v>1442283562</v>
      </c>
      <c r="K1941" t="b">
        <v>1</v>
      </c>
      <c r="L1941">
        <v>71</v>
      </c>
      <c r="M1941" t="b">
        <v>1</v>
      </c>
      <c r="N1941" t="s">
        <v>8269</v>
      </c>
      <c r="O1941">
        <f>ROUND(E1941/D1941*100,0)</f>
        <v>103</v>
      </c>
      <c r="P1941">
        <f>IFERROR(ROUND(E1941/L1941,2),0)</f>
        <v>115.87</v>
      </c>
      <c r="Q1941" t="s">
        <v>8315</v>
      </c>
      <c r="R1941" t="s">
        <v>8316</v>
      </c>
      <c r="S1941" s="12">
        <f>(((J1941/60)/60)/24)+DATE(1970,1,1)</f>
        <v>42262.096782407403</v>
      </c>
      <c r="T1941" s="12">
        <f>(((I1941/60)/60)/24)+DATE(1970,1,1)</f>
        <v>42286</v>
      </c>
      <c r="U1941">
        <f>YEAR(S1941)</f>
        <v>2015</v>
      </c>
    </row>
    <row r="1942" spans="1:21" ht="48" x14ac:dyDescent="0.2">
      <c r="A1942">
        <v>3244</v>
      </c>
      <c r="B1942" s="3" t="s">
        <v>3244</v>
      </c>
      <c r="C1942" s="3" t="s">
        <v>7354</v>
      </c>
      <c r="D1942" s="6">
        <v>1600</v>
      </c>
      <c r="E1942" s="8">
        <v>1647</v>
      </c>
      <c r="F1942" t="s">
        <v>8218</v>
      </c>
      <c r="G1942" t="s">
        <v>8224</v>
      </c>
      <c r="H1942" t="s">
        <v>8246</v>
      </c>
      <c r="I1942">
        <v>1480613982</v>
      </c>
      <c r="J1942">
        <v>1478018382</v>
      </c>
      <c r="K1942" t="b">
        <v>0</v>
      </c>
      <c r="L1942">
        <v>69</v>
      </c>
      <c r="M1942" t="b">
        <v>1</v>
      </c>
      <c r="N1942" t="s">
        <v>8269</v>
      </c>
      <c r="O1942">
        <f>ROUND(E1942/D1942*100,0)</f>
        <v>103</v>
      </c>
      <c r="P1942">
        <f>IFERROR(ROUND(E1942/L1942,2),0)</f>
        <v>23.87</v>
      </c>
      <c r="Q1942" t="s">
        <v>8315</v>
      </c>
      <c r="R1942" t="s">
        <v>8316</v>
      </c>
      <c r="S1942" s="12">
        <f>(((J1942/60)/60)/24)+DATE(1970,1,1)</f>
        <v>42675.694236111114</v>
      </c>
      <c r="T1942" s="12">
        <f>(((I1942/60)/60)/24)+DATE(1970,1,1)</f>
        <v>42705.735902777778</v>
      </c>
      <c r="U1942">
        <f>YEAR(S1942)</f>
        <v>2016</v>
      </c>
    </row>
    <row r="1943" spans="1:21" ht="48" x14ac:dyDescent="0.2">
      <c r="A1943">
        <v>3245</v>
      </c>
      <c r="B1943" s="3" t="s">
        <v>3245</v>
      </c>
      <c r="C1943" s="3" t="s">
        <v>7355</v>
      </c>
      <c r="D1943" s="6">
        <v>21000</v>
      </c>
      <c r="E1943" s="8">
        <v>21904</v>
      </c>
      <c r="F1943" t="s">
        <v>8218</v>
      </c>
      <c r="G1943" t="s">
        <v>8223</v>
      </c>
      <c r="H1943" t="s">
        <v>8245</v>
      </c>
      <c r="I1943">
        <v>1434074400</v>
      </c>
      <c r="J1943">
        <v>1431354258</v>
      </c>
      <c r="K1943" t="b">
        <v>0</v>
      </c>
      <c r="L1943">
        <v>270</v>
      </c>
      <c r="M1943" t="b">
        <v>1</v>
      </c>
      <c r="N1943" t="s">
        <v>8269</v>
      </c>
      <c r="O1943">
        <f>ROUND(E1943/D1943*100,0)</f>
        <v>104</v>
      </c>
      <c r="P1943">
        <f>IFERROR(ROUND(E1943/L1943,2),0)</f>
        <v>81.13</v>
      </c>
      <c r="Q1943" t="s">
        <v>8315</v>
      </c>
      <c r="R1943" t="s">
        <v>8316</v>
      </c>
      <c r="S1943" s="12">
        <f>(((J1943/60)/60)/24)+DATE(1970,1,1)</f>
        <v>42135.60020833333</v>
      </c>
      <c r="T1943" s="12">
        <f>(((I1943/60)/60)/24)+DATE(1970,1,1)</f>
        <v>42167.083333333328</v>
      </c>
      <c r="U1943">
        <f>YEAR(S1943)</f>
        <v>2015</v>
      </c>
    </row>
    <row r="1944" spans="1:21" ht="48" x14ac:dyDescent="0.2">
      <c r="A1944">
        <v>3246</v>
      </c>
      <c r="B1944" s="3" t="s">
        <v>3246</v>
      </c>
      <c r="C1944" s="3" t="s">
        <v>7356</v>
      </c>
      <c r="D1944" s="6">
        <v>10000</v>
      </c>
      <c r="E1944" s="8">
        <v>11122</v>
      </c>
      <c r="F1944" t="s">
        <v>8218</v>
      </c>
      <c r="G1944" t="s">
        <v>8223</v>
      </c>
      <c r="H1944" t="s">
        <v>8245</v>
      </c>
      <c r="I1944">
        <v>1442030340</v>
      </c>
      <c r="J1944">
        <v>1439551200</v>
      </c>
      <c r="K1944" t="b">
        <v>1</v>
      </c>
      <c r="L1944">
        <v>193</v>
      </c>
      <c r="M1944" t="b">
        <v>1</v>
      </c>
      <c r="N1944" t="s">
        <v>8269</v>
      </c>
      <c r="O1944">
        <f>ROUND(E1944/D1944*100,0)</f>
        <v>111</v>
      </c>
      <c r="P1944">
        <f>IFERROR(ROUND(E1944/L1944,2),0)</f>
        <v>57.63</v>
      </c>
      <c r="Q1944" t="s">
        <v>8315</v>
      </c>
      <c r="R1944" t="s">
        <v>8316</v>
      </c>
      <c r="S1944" s="12">
        <f>(((J1944/60)/60)/24)+DATE(1970,1,1)</f>
        <v>42230.472222222219</v>
      </c>
      <c r="T1944" s="12">
        <f>(((I1944/60)/60)/24)+DATE(1970,1,1)</f>
        <v>42259.165972222225</v>
      </c>
      <c r="U1944">
        <f>YEAR(S1944)</f>
        <v>2015</v>
      </c>
    </row>
    <row r="1945" spans="1:21" ht="48" x14ac:dyDescent="0.2">
      <c r="A1945">
        <v>3247</v>
      </c>
      <c r="B1945" s="3" t="s">
        <v>3247</v>
      </c>
      <c r="C1945" s="3" t="s">
        <v>7357</v>
      </c>
      <c r="D1945" s="6">
        <v>2500</v>
      </c>
      <c r="E1945" s="8">
        <v>2646.5</v>
      </c>
      <c r="F1945" t="s">
        <v>8218</v>
      </c>
      <c r="G1945" t="s">
        <v>8224</v>
      </c>
      <c r="H1945" t="s">
        <v>8246</v>
      </c>
      <c r="I1945">
        <v>1436696712</v>
      </c>
      <c r="J1945">
        <v>1434104712</v>
      </c>
      <c r="K1945" t="b">
        <v>1</v>
      </c>
      <c r="L1945">
        <v>57</v>
      </c>
      <c r="M1945" t="b">
        <v>1</v>
      </c>
      <c r="N1945" t="s">
        <v>8269</v>
      </c>
      <c r="O1945">
        <f>ROUND(E1945/D1945*100,0)</f>
        <v>106</v>
      </c>
      <c r="P1945">
        <f>IFERROR(ROUND(E1945/L1945,2),0)</f>
        <v>46.43</v>
      </c>
      <c r="Q1945" t="s">
        <v>8315</v>
      </c>
      <c r="R1945" t="s">
        <v>8316</v>
      </c>
      <c r="S1945" s="12">
        <f>(((J1945/60)/60)/24)+DATE(1970,1,1)</f>
        <v>42167.434166666666</v>
      </c>
      <c r="T1945" s="12">
        <f>(((I1945/60)/60)/24)+DATE(1970,1,1)</f>
        <v>42197.434166666666</v>
      </c>
      <c r="U1945">
        <f>YEAR(S1945)</f>
        <v>2015</v>
      </c>
    </row>
    <row r="1946" spans="1:21" ht="32" x14ac:dyDescent="0.2">
      <c r="A1946">
        <v>3248</v>
      </c>
      <c r="B1946" s="3" t="s">
        <v>3248</v>
      </c>
      <c r="C1946" s="3" t="s">
        <v>7358</v>
      </c>
      <c r="D1946" s="6">
        <v>12000</v>
      </c>
      <c r="E1946" s="8">
        <v>12095</v>
      </c>
      <c r="F1946" t="s">
        <v>8218</v>
      </c>
      <c r="G1946" t="s">
        <v>8223</v>
      </c>
      <c r="H1946" t="s">
        <v>8245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8269</v>
      </c>
      <c r="O1946">
        <f>ROUND(E1946/D1946*100,0)</f>
        <v>101</v>
      </c>
      <c r="P1946">
        <f>IFERROR(ROUND(E1946/L1946,2),0)</f>
        <v>60.48</v>
      </c>
      <c r="Q1946" t="s">
        <v>8315</v>
      </c>
      <c r="R1946" t="s">
        <v>8316</v>
      </c>
      <c r="S1946" s="12">
        <f>(((J1946/60)/60)/24)+DATE(1970,1,1)</f>
        <v>42068.888391203705</v>
      </c>
      <c r="T1946" s="12">
        <f>(((I1946/60)/60)/24)+DATE(1970,1,1)</f>
        <v>42098.846724537041</v>
      </c>
      <c r="U1946">
        <f>YEAR(S1946)</f>
        <v>2015</v>
      </c>
    </row>
    <row r="1947" spans="1:21" ht="48" x14ac:dyDescent="0.2">
      <c r="A1947">
        <v>3249</v>
      </c>
      <c r="B1947" s="3" t="s">
        <v>3249</v>
      </c>
      <c r="C1947" s="3" t="s">
        <v>7359</v>
      </c>
      <c r="D1947" s="6">
        <v>5500</v>
      </c>
      <c r="E1947" s="8">
        <v>5771</v>
      </c>
      <c r="F1947" t="s">
        <v>8218</v>
      </c>
      <c r="G1947" t="s">
        <v>8223</v>
      </c>
      <c r="H1947" t="s">
        <v>8245</v>
      </c>
      <c r="I1947">
        <v>1434822914</v>
      </c>
      <c r="J1947">
        <v>1432230914</v>
      </c>
      <c r="K1947" t="b">
        <v>1</v>
      </c>
      <c r="L1947">
        <v>88</v>
      </c>
      <c r="M1947" t="b">
        <v>1</v>
      </c>
      <c r="N1947" t="s">
        <v>8269</v>
      </c>
      <c r="O1947">
        <f>ROUND(E1947/D1947*100,0)</f>
        <v>105</v>
      </c>
      <c r="P1947">
        <f>IFERROR(ROUND(E1947/L1947,2),0)</f>
        <v>65.58</v>
      </c>
      <c r="Q1947" t="s">
        <v>8315</v>
      </c>
      <c r="R1947" t="s">
        <v>8316</v>
      </c>
      <c r="S1947" s="12">
        <f>(((J1947/60)/60)/24)+DATE(1970,1,1)</f>
        <v>42145.746689814812</v>
      </c>
      <c r="T1947" s="12">
        <f>(((I1947/60)/60)/24)+DATE(1970,1,1)</f>
        <v>42175.746689814812</v>
      </c>
      <c r="U1947">
        <f>YEAR(S1947)</f>
        <v>2015</v>
      </c>
    </row>
    <row r="1948" spans="1:21" ht="48" x14ac:dyDescent="0.2">
      <c r="A1948">
        <v>3250</v>
      </c>
      <c r="B1948" s="3" t="s">
        <v>3250</v>
      </c>
      <c r="C1948" s="3" t="s">
        <v>7360</v>
      </c>
      <c r="D1948" s="6">
        <v>25000</v>
      </c>
      <c r="E1948" s="8">
        <v>25388</v>
      </c>
      <c r="F1948" t="s">
        <v>8218</v>
      </c>
      <c r="G1948" t="s">
        <v>8223</v>
      </c>
      <c r="H1948" t="s">
        <v>8245</v>
      </c>
      <c r="I1948">
        <v>1415213324</v>
      </c>
      <c r="J1948">
        <v>1412617724</v>
      </c>
      <c r="K1948" t="b">
        <v>1</v>
      </c>
      <c r="L1948">
        <v>213</v>
      </c>
      <c r="M1948" t="b">
        <v>1</v>
      </c>
      <c r="N1948" t="s">
        <v>8269</v>
      </c>
      <c r="O1948">
        <f>ROUND(E1948/D1948*100,0)</f>
        <v>102</v>
      </c>
      <c r="P1948">
        <f>IFERROR(ROUND(E1948/L1948,2),0)</f>
        <v>119.19</v>
      </c>
      <c r="Q1948" t="s">
        <v>8315</v>
      </c>
      <c r="R1948" t="s">
        <v>8316</v>
      </c>
      <c r="S1948" s="12">
        <f>(((J1948/60)/60)/24)+DATE(1970,1,1)</f>
        <v>41918.742175925923</v>
      </c>
      <c r="T1948" s="12">
        <f>(((I1948/60)/60)/24)+DATE(1970,1,1)</f>
        <v>41948.783842592595</v>
      </c>
      <c r="U1948">
        <f>YEAR(S1948)</f>
        <v>2014</v>
      </c>
    </row>
    <row r="1949" spans="1:21" ht="48" x14ac:dyDescent="0.2">
      <c r="A1949">
        <v>3251</v>
      </c>
      <c r="B1949" s="3" t="s">
        <v>3251</v>
      </c>
      <c r="C1949" s="3" t="s">
        <v>7361</v>
      </c>
      <c r="D1949" s="6">
        <v>1500</v>
      </c>
      <c r="E1949" s="8">
        <v>1661</v>
      </c>
      <c r="F1949" t="s">
        <v>8218</v>
      </c>
      <c r="G1949" t="s">
        <v>8223</v>
      </c>
      <c r="H1949" t="s">
        <v>8245</v>
      </c>
      <c r="I1949">
        <v>1434907966</v>
      </c>
      <c r="J1949">
        <v>1432315966</v>
      </c>
      <c r="K1949" t="b">
        <v>1</v>
      </c>
      <c r="L1949">
        <v>20</v>
      </c>
      <c r="M1949" t="b">
        <v>1</v>
      </c>
      <c r="N1949" t="s">
        <v>8269</v>
      </c>
      <c r="O1949">
        <f>ROUND(E1949/D1949*100,0)</f>
        <v>111</v>
      </c>
      <c r="P1949">
        <f>IFERROR(ROUND(E1949/L1949,2),0)</f>
        <v>83.05</v>
      </c>
      <c r="Q1949" t="s">
        <v>8315</v>
      </c>
      <c r="R1949" t="s">
        <v>8316</v>
      </c>
      <c r="S1949" s="12">
        <f>(((J1949/60)/60)/24)+DATE(1970,1,1)</f>
        <v>42146.731087962966</v>
      </c>
      <c r="T1949" s="12">
        <f>(((I1949/60)/60)/24)+DATE(1970,1,1)</f>
        <v>42176.731087962966</v>
      </c>
      <c r="U1949">
        <f>YEAR(S1949)</f>
        <v>2015</v>
      </c>
    </row>
    <row r="1950" spans="1:21" ht="32" x14ac:dyDescent="0.2">
      <c r="A1950">
        <v>3252</v>
      </c>
      <c r="B1950" s="3" t="s">
        <v>3252</v>
      </c>
      <c r="C1950" s="3" t="s">
        <v>7362</v>
      </c>
      <c r="D1950" s="6">
        <v>2250</v>
      </c>
      <c r="E1950" s="8">
        <v>2876</v>
      </c>
      <c r="F1950" t="s">
        <v>8218</v>
      </c>
      <c r="G1950" t="s">
        <v>8224</v>
      </c>
      <c r="H1950" t="s">
        <v>8246</v>
      </c>
      <c r="I1950">
        <v>1473247240</v>
      </c>
      <c r="J1950">
        <v>1470655240</v>
      </c>
      <c r="K1950" t="b">
        <v>1</v>
      </c>
      <c r="L1950">
        <v>50</v>
      </c>
      <c r="M1950" t="b">
        <v>1</v>
      </c>
      <c r="N1950" t="s">
        <v>8269</v>
      </c>
      <c r="O1950">
        <f>ROUND(E1950/D1950*100,0)</f>
        <v>128</v>
      </c>
      <c r="P1950">
        <f>IFERROR(ROUND(E1950/L1950,2),0)</f>
        <v>57.52</v>
      </c>
      <c r="Q1950" t="s">
        <v>8315</v>
      </c>
      <c r="R1950" t="s">
        <v>8316</v>
      </c>
      <c r="S1950" s="12">
        <f>(((J1950/60)/60)/24)+DATE(1970,1,1)</f>
        <v>42590.472685185188</v>
      </c>
      <c r="T1950" s="12">
        <f>(((I1950/60)/60)/24)+DATE(1970,1,1)</f>
        <v>42620.472685185188</v>
      </c>
      <c r="U1950">
        <f>YEAR(S1950)</f>
        <v>2016</v>
      </c>
    </row>
    <row r="1951" spans="1:21" ht="48" x14ac:dyDescent="0.2">
      <c r="A1951">
        <v>3253</v>
      </c>
      <c r="B1951" s="3" t="s">
        <v>3253</v>
      </c>
      <c r="C1951" s="3" t="s">
        <v>7363</v>
      </c>
      <c r="D1951" s="6">
        <v>20000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1473306300</v>
      </c>
      <c r="J1951">
        <v>1471701028</v>
      </c>
      <c r="K1951" t="b">
        <v>1</v>
      </c>
      <c r="L1951">
        <v>115</v>
      </c>
      <c r="M1951" t="b">
        <v>1</v>
      </c>
      <c r="N1951" t="s">
        <v>8269</v>
      </c>
      <c r="O1951">
        <f>ROUND(E1951/D1951*100,0)</f>
        <v>102</v>
      </c>
      <c r="P1951">
        <f>IFERROR(ROUND(E1951/L1951,2),0)</f>
        <v>177.09</v>
      </c>
      <c r="Q1951" t="s">
        <v>8315</v>
      </c>
      <c r="R1951" t="s">
        <v>8316</v>
      </c>
      <c r="S1951" s="12">
        <f>(((J1951/60)/60)/24)+DATE(1970,1,1)</f>
        <v>42602.576712962968</v>
      </c>
      <c r="T1951" s="12">
        <f>(((I1951/60)/60)/24)+DATE(1970,1,1)</f>
        <v>42621.15625</v>
      </c>
      <c r="U1951">
        <f>YEAR(S1951)</f>
        <v>2016</v>
      </c>
    </row>
    <row r="1952" spans="1:21" ht="48" x14ac:dyDescent="0.2">
      <c r="A1952">
        <v>3254</v>
      </c>
      <c r="B1952" s="3" t="s">
        <v>3254</v>
      </c>
      <c r="C1952" s="3" t="s">
        <v>7364</v>
      </c>
      <c r="D1952" s="6">
        <v>13000</v>
      </c>
      <c r="E1952" s="8">
        <v>13163.5</v>
      </c>
      <c r="F1952" t="s">
        <v>8218</v>
      </c>
      <c r="G1952" t="s">
        <v>8224</v>
      </c>
      <c r="H1952" t="s">
        <v>8246</v>
      </c>
      <c r="I1952">
        <v>1427331809</v>
      </c>
      <c r="J1952">
        <v>1424743409</v>
      </c>
      <c r="K1952" t="b">
        <v>1</v>
      </c>
      <c r="L1952">
        <v>186</v>
      </c>
      <c r="M1952" t="b">
        <v>1</v>
      </c>
      <c r="N1952" t="s">
        <v>8269</v>
      </c>
      <c r="O1952">
        <f>ROUND(E1952/D1952*100,0)</f>
        <v>101</v>
      </c>
      <c r="P1952">
        <f>IFERROR(ROUND(E1952/L1952,2),0)</f>
        <v>70.77</v>
      </c>
      <c r="Q1952" t="s">
        <v>8315</v>
      </c>
      <c r="R1952" t="s">
        <v>8316</v>
      </c>
      <c r="S1952" s="12">
        <f>(((J1952/60)/60)/24)+DATE(1970,1,1)</f>
        <v>42059.085752314815</v>
      </c>
      <c r="T1952" s="12">
        <f>(((I1952/60)/60)/24)+DATE(1970,1,1)</f>
        <v>42089.044085648144</v>
      </c>
      <c r="U1952">
        <f>YEAR(S1952)</f>
        <v>2015</v>
      </c>
    </row>
    <row r="1953" spans="1:21" ht="48" x14ac:dyDescent="0.2">
      <c r="A1953">
        <v>3255</v>
      </c>
      <c r="B1953" s="3" t="s">
        <v>3255</v>
      </c>
      <c r="C1953" s="3" t="s">
        <v>7365</v>
      </c>
      <c r="D1953" s="6">
        <v>300</v>
      </c>
      <c r="E1953" s="8">
        <v>525</v>
      </c>
      <c r="F1953" t="s">
        <v>8218</v>
      </c>
      <c r="G1953" t="s">
        <v>8224</v>
      </c>
      <c r="H1953" t="s">
        <v>8246</v>
      </c>
      <c r="I1953">
        <v>1412706375</v>
      </c>
      <c r="J1953">
        <v>1410114375</v>
      </c>
      <c r="K1953" t="b">
        <v>1</v>
      </c>
      <c r="L1953">
        <v>18</v>
      </c>
      <c r="M1953" t="b">
        <v>1</v>
      </c>
      <c r="N1953" t="s">
        <v>8269</v>
      </c>
      <c r="O1953">
        <f>ROUND(E1953/D1953*100,0)</f>
        <v>175</v>
      </c>
      <c r="P1953">
        <f>IFERROR(ROUND(E1953/L1953,2),0)</f>
        <v>29.17</v>
      </c>
      <c r="Q1953" t="s">
        <v>8315</v>
      </c>
      <c r="R1953" t="s">
        <v>8316</v>
      </c>
      <c r="S1953" s="12">
        <f>(((J1953/60)/60)/24)+DATE(1970,1,1)</f>
        <v>41889.768229166664</v>
      </c>
      <c r="T1953" s="12">
        <f>(((I1953/60)/60)/24)+DATE(1970,1,1)</f>
        <v>41919.768229166664</v>
      </c>
      <c r="U1953">
        <f>YEAR(S1953)</f>
        <v>2014</v>
      </c>
    </row>
    <row r="1954" spans="1:21" ht="48" x14ac:dyDescent="0.2">
      <c r="A1954">
        <v>3256</v>
      </c>
      <c r="B1954" s="3" t="s">
        <v>3256</v>
      </c>
      <c r="C1954" s="3" t="s">
        <v>7366</v>
      </c>
      <c r="D1954" s="6">
        <v>10000</v>
      </c>
      <c r="E1954" s="8">
        <v>12806</v>
      </c>
      <c r="F1954" t="s">
        <v>8218</v>
      </c>
      <c r="G1954" t="s">
        <v>8223</v>
      </c>
      <c r="H1954" t="s">
        <v>8245</v>
      </c>
      <c r="I1954">
        <v>1433995140</v>
      </c>
      <c r="J1954">
        <v>1432129577</v>
      </c>
      <c r="K1954" t="b">
        <v>1</v>
      </c>
      <c r="L1954">
        <v>176</v>
      </c>
      <c r="M1954" t="b">
        <v>1</v>
      </c>
      <c r="N1954" t="s">
        <v>8269</v>
      </c>
      <c r="O1954">
        <f>ROUND(E1954/D1954*100,0)</f>
        <v>128</v>
      </c>
      <c r="P1954">
        <f>IFERROR(ROUND(E1954/L1954,2),0)</f>
        <v>72.760000000000005</v>
      </c>
      <c r="Q1954" t="s">
        <v>8315</v>
      </c>
      <c r="R1954" t="s">
        <v>8316</v>
      </c>
      <c r="S1954" s="12">
        <f>(((J1954/60)/60)/24)+DATE(1970,1,1)</f>
        <v>42144.573807870373</v>
      </c>
      <c r="T1954" s="12">
        <f>(((I1954/60)/60)/24)+DATE(1970,1,1)</f>
        <v>42166.165972222225</v>
      </c>
      <c r="U1954">
        <f>YEAR(S1954)</f>
        <v>2015</v>
      </c>
    </row>
    <row r="1955" spans="1:21" ht="48" x14ac:dyDescent="0.2">
      <c r="A1955">
        <v>3257</v>
      </c>
      <c r="B1955" s="3" t="s">
        <v>3257</v>
      </c>
      <c r="C1955" s="3" t="s">
        <v>7367</v>
      </c>
      <c r="D1955" s="6">
        <v>2000</v>
      </c>
      <c r="E1955" s="8">
        <v>2125.9899999999998</v>
      </c>
      <c r="F1955" t="s">
        <v>8218</v>
      </c>
      <c r="G1955" t="s">
        <v>8224</v>
      </c>
      <c r="H1955" t="s">
        <v>8246</v>
      </c>
      <c r="I1955">
        <v>1487769952</v>
      </c>
      <c r="J1955">
        <v>1485177952</v>
      </c>
      <c r="K1955" t="b">
        <v>0</v>
      </c>
      <c r="L1955">
        <v>41</v>
      </c>
      <c r="M1955" t="b">
        <v>1</v>
      </c>
      <c r="N1955" t="s">
        <v>8269</v>
      </c>
      <c r="O1955">
        <f>ROUND(E1955/D1955*100,0)</f>
        <v>106</v>
      </c>
      <c r="P1955">
        <f>IFERROR(ROUND(E1955/L1955,2),0)</f>
        <v>51.85</v>
      </c>
      <c r="Q1955" t="s">
        <v>8315</v>
      </c>
      <c r="R1955" t="s">
        <v>8316</v>
      </c>
      <c r="S1955" s="12">
        <f>(((J1955/60)/60)/24)+DATE(1970,1,1)</f>
        <v>42758.559629629628</v>
      </c>
      <c r="T1955" s="12">
        <f>(((I1955/60)/60)/24)+DATE(1970,1,1)</f>
        <v>42788.559629629628</v>
      </c>
      <c r="U1955">
        <f>YEAR(S1955)</f>
        <v>2017</v>
      </c>
    </row>
    <row r="1956" spans="1:21" ht="32" x14ac:dyDescent="0.2">
      <c r="A1956">
        <v>3258</v>
      </c>
      <c r="B1956" s="3" t="s">
        <v>3258</v>
      </c>
      <c r="C1956" s="3" t="s">
        <v>7368</v>
      </c>
      <c r="D1956" s="6">
        <v>7000</v>
      </c>
      <c r="E1956" s="8">
        <v>7365</v>
      </c>
      <c r="F1956" t="s">
        <v>8218</v>
      </c>
      <c r="G1956" t="s">
        <v>8223</v>
      </c>
      <c r="H1956" t="s">
        <v>8245</v>
      </c>
      <c r="I1956">
        <v>1420751861</v>
      </c>
      <c r="J1956">
        <v>1418159861</v>
      </c>
      <c r="K1956" t="b">
        <v>1</v>
      </c>
      <c r="L1956">
        <v>75</v>
      </c>
      <c r="M1956" t="b">
        <v>1</v>
      </c>
      <c r="N1956" t="s">
        <v>8269</v>
      </c>
      <c r="O1956">
        <f>ROUND(E1956/D1956*100,0)</f>
        <v>105</v>
      </c>
      <c r="P1956">
        <f>IFERROR(ROUND(E1956/L1956,2),0)</f>
        <v>98.2</v>
      </c>
      <c r="Q1956" t="s">
        <v>8315</v>
      </c>
      <c r="R1956" t="s">
        <v>8316</v>
      </c>
      <c r="S1956" s="12">
        <f>(((J1956/60)/60)/24)+DATE(1970,1,1)</f>
        <v>41982.887280092589</v>
      </c>
      <c r="T1956" s="12">
        <f>(((I1956/60)/60)/24)+DATE(1970,1,1)</f>
        <v>42012.887280092589</v>
      </c>
      <c r="U1956">
        <f>YEAR(S1956)</f>
        <v>2014</v>
      </c>
    </row>
    <row r="1957" spans="1:21" ht="48" x14ac:dyDescent="0.2">
      <c r="A1957">
        <v>3259</v>
      </c>
      <c r="B1957" s="3" t="s">
        <v>3259</v>
      </c>
      <c r="C1957" s="3" t="s">
        <v>7369</v>
      </c>
      <c r="D1957" s="6">
        <v>23000</v>
      </c>
      <c r="E1957" s="8">
        <v>24418.6</v>
      </c>
      <c r="F1957" t="s">
        <v>8218</v>
      </c>
      <c r="G1957" t="s">
        <v>8223</v>
      </c>
      <c r="H1957" t="s">
        <v>8245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8269</v>
      </c>
      <c r="O1957">
        <f>ROUND(E1957/D1957*100,0)</f>
        <v>106</v>
      </c>
      <c r="P1957">
        <f>IFERROR(ROUND(E1957/L1957,2),0)</f>
        <v>251.74</v>
      </c>
      <c r="Q1957" t="s">
        <v>8315</v>
      </c>
      <c r="R1957" t="s">
        <v>8316</v>
      </c>
      <c r="S1957" s="12">
        <f>(((J1957/60)/60)/24)+DATE(1970,1,1)</f>
        <v>42614.760937500003</v>
      </c>
      <c r="T1957" s="12">
        <f>(((I1957/60)/60)/24)+DATE(1970,1,1)</f>
        <v>42644.165972222225</v>
      </c>
      <c r="U1957">
        <f>YEAR(S1957)</f>
        <v>2016</v>
      </c>
    </row>
    <row r="1958" spans="1:21" ht="48" x14ac:dyDescent="0.2">
      <c r="A1958">
        <v>3260</v>
      </c>
      <c r="B1958" s="3" t="s">
        <v>3260</v>
      </c>
      <c r="C1958" s="3" t="s">
        <v>7370</v>
      </c>
      <c r="D1958" s="6">
        <v>5000</v>
      </c>
      <c r="E1958" s="8">
        <v>5462</v>
      </c>
      <c r="F1958" t="s">
        <v>8218</v>
      </c>
      <c r="G1958" t="s">
        <v>8223</v>
      </c>
      <c r="H1958" t="s">
        <v>8245</v>
      </c>
      <c r="I1958">
        <v>1448903318</v>
      </c>
      <c r="J1958">
        <v>1445875718</v>
      </c>
      <c r="K1958" t="b">
        <v>1</v>
      </c>
      <c r="L1958">
        <v>73</v>
      </c>
      <c r="M1958" t="b">
        <v>1</v>
      </c>
      <c r="N1958" t="s">
        <v>8269</v>
      </c>
      <c r="O1958">
        <f>ROUND(E1958/D1958*100,0)</f>
        <v>109</v>
      </c>
      <c r="P1958">
        <f>IFERROR(ROUND(E1958/L1958,2),0)</f>
        <v>74.819999999999993</v>
      </c>
      <c r="Q1958" t="s">
        <v>8315</v>
      </c>
      <c r="R1958" t="s">
        <v>8316</v>
      </c>
      <c r="S1958" s="12">
        <f>(((J1958/60)/60)/24)+DATE(1970,1,1)</f>
        <v>42303.672662037032</v>
      </c>
      <c r="T1958" s="12">
        <f>(((I1958/60)/60)/24)+DATE(1970,1,1)</f>
        <v>42338.714328703703</v>
      </c>
      <c r="U1958">
        <f>YEAR(S1958)</f>
        <v>2015</v>
      </c>
    </row>
    <row r="1959" spans="1:21" ht="48" x14ac:dyDescent="0.2">
      <c r="A1959">
        <v>3261</v>
      </c>
      <c r="B1959" s="3" t="s">
        <v>3261</v>
      </c>
      <c r="C1959" s="3" t="s">
        <v>7371</v>
      </c>
      <c r="D1959" s="6">
        <v>3300</v>
      </c>
      <c r="E1959" s="8">
        <v>3315</v>
      </c>
      <c r="F1959" t="s">
        <v>8218</v>
      </c>
      <c r="G1959" t="s">
        <v>8223</v>
      </c>
      <c r="H1959" t="s">
        <v>8245</v>
      </c>
      <c r="I1959">
        <v>1437067476</v>
      </c>
      <c r="J1959">
        <v>1434475476</v>
      </c>
      <c r="K1959" t="b">
        <v>1</v>
      </c>
      <c r="L1959">
        <v>49</v>
      </c>
      <c r="M1959" t="b">
        <v>1</v>
      </c>
      <c r="N1959" t="s">
        <v>8269</v>
      </c>
      <c r="O1959">
        <f>ROUND(E1959/D1959*100,0)</f>
        <v>100</v>
      </c>
      <c r="P1959">
        <f>IFERROR(ROUND(E1959/L1959,2),0)</f>
        <v>67.650000000000006</v>
      </c>
      <c r="Q1959" t="s">
        <v>8315</v>
      </c>
      <c r="R1959" t="s">
        <v>8316</v>
      </c>
      <c r="S1959" s="12">
        <f>(((J1959/60)/60)/24)+DATE(1970,1,1)</f>
        <v>42171.725416666668</v>
      </c>
      <c r="T1959" s="12">
        <f>(((I1959/60)/60)/24)+DATE(1970,1,1)</f>
        <v>42201.725416666668</v>
      </c>
      <c r="U1959">
        <f>YEAR(S1959)</f>
        <v>2015</v>
      </c>
    </row>
    <row r="1960" spans="1:21" ht="32" x14ac:dyDescent="0.2">
      <c r="A1960">
        <v>3262</v>
      </c>
      <c r="B1960" s="3" t="s">
        <v>3262</v>
      </c>
      <c r="C1960" s="3" t="s">
        <v>7372</v>
      </c>
      <c r="D1960" s="6">
        <v>12200</v>
      </c>
      <c r="E1960" s="8">
        <v>12571</v>
      </c>
      <c r="F1960" t="s">
        <v>8218</v>
      </c>
      <c r="G1960" t="s">
        <v>8223</v>
      </c>
      <c r="H1960" t="s">
        <v>8245</v>
      </c>
      <c r="I1960">
        <v>1419220800</v>
      </c>
      <c r="J1960">
        <v>1416555262</v>
      </c>
      <c r="K1960" t="b">
        <v>1</v>
      </c>
      <c r="L1960">
        <v>134</v>
      </c>
      <c r="M1960" t="b">
        <v>1</v>
      </c>
      <c r="N1960" t="s">
        <v>8269</v>
      </c>
      <c r="O1960">
        <f>ROUND(E1960/D1960*100,0)</f>
        <v>103</v>
      </c>
      <c r="P1960">
        <f>IFERROR(ROUND(E1960/L1960,2),0)</f>
        <v>93.81</v>
      </c>
      <c r="Q1960" t="s">
        <v>8315</v>
      </c>
      <c r="R1960" t="s">
        <v>8316</v>
      </c>
      <c r="S1960" s="12">
        <f>(((J1960/60)/60)/24)+DATE(1970,1,1)</f>
        <v>41964.315532407403</v>
      </c>
      <c r="T1960" s="12">
        <f>(((I1960/60)/60)/24)+DATE(1970,1,1)</f>
        <v>41995.166666666672</v>
      </c>
      <c r="U1960">
        <f>YEAR(S1960)</f>
        <v>2014</v>
      </c>
    </row>
    <row r="1961" spans="1:21" ht="32" x14ac:dyDescent="0.2">
      <c r="A1961">
        <v>3263</v>
      </c>
      <c r="B1961" s="3" t="s">
        <v>3263</v>
      </c>
      <c r="C1961" s="3" t="s">
        <v>7373</v>
      </c>
      <c r="D1961" s="6">
        <v>2500</v>
      </c>
      <c r="E1961" s="8">
        <v>2804.16</v>
      </c>
      <c r="F1961" t="s">
        <v>8218</v>
      </c>
      <c r="G1961" t="s">
        <v>8223</v>
      </c>
      <c r="H1961" t="s">
        <v>8245</v>
      </c>
      <c r="I1961">
        <v>1446238800</v>
      </c>
      <c r="J1961">
        <v>1444220588</v>
      </c>
      <c r="K1961" t="b">
        <v>1</v>
      </c>
      <c r="L1961">
        <v>68</v>
      </c>
      <c r="M1961" t="b">
        <v>1</v>
      </c>
      <c r="N1961" t="s">
        <v>8269</v>
      </c>
      <c r="O1961">
        <f>ROUND(E1961/D1961*100,0)</f>
        <v>112</v>
      </c>
      <c r="P1961">
        <f>IFERROR(ROUND(E1961/L1961,2),0)</f>
        <v>41.24</v>
      </c>
      <c r="Q1961" t="s">
        <v>8315</v>
      </c>
      <c r="R1961" t="s">
        <v>8316</v>
      </c>
      <c r="S1961" s="12">
        <f>(((J1961/60)/60)/24)+DATE(1970,1,1)</f>
        <v>42284.516064814816</v>
      </c>
      <c r="T1961" s="12">
        <f>(((I1961/60)/60)/24)+DATE(1970,1,1)</f>
        <v>42307.875</v>
      </c>
      <c r="U1961">
        <f>YEAR(S1961)</f>
        <v>2015</v>
      </c>
    </row>
    <row r="1962" spans="1:21" ht="32" x14ac:dyDescent="0.2">
      <c r="A1962">
        <v>3264</v>
      </c>
      <c r="B1962" s="3" t="s">
        <v>3264</v>
      </c>
      <c r="C1962" s="3" t="s">
        <v>7374</v>
      </c>
      <c r="D1962" s="6">
        <v>2500</v>
      </c>
      <c r="E1962" s="8">
        <v>2575</v>
      </c>
      <c r="F1962" t="s">
        <v>8218</v>
      </c>
      <c r="G1962" t="s">
        <v>8223</v>
      </c>
      <c r="H1962" t="s">
        <v>8245</v>
      </c>
      <c r="I1962">
        <v>1422482400</v>
      </c>
      <c r="J1962">
        <v>1421089938</v>
      </c>
      <c r="K1962" t="b">
        <v>1</v>
      </c>
      <c r="L1962">
        <v>49</v>
      </c>
      <c r="M1962" t="b">
        <v>1</v>
      </c>
      <c r="N1962" t="s">
        <v>8269</v>
      </c>
      <c r="O1962">
        <f>ROUND(E1962/D1962*100,0)</f>
        <v>103</v>
      </c>
      <c r="P1962">
        <f>IFERROR(ROUND(E1962/L1962,2),0)</f>
        <v>52.55</v>
      </c>
      <c r="Q1962" t="s">
        <v>8315</v>
      </c>
      <c r="R1962" t="s">
        <v>8316</v>
      </c>
      <c r="S1962" s="12">
        <f>(((J1962/60)/60)/24)+DATE(1970,1,1)</f>
        <v>42016.800208333334</v>
      </c>
      <c r="T1962" s="12">
        <f>(((I1962/60)/60)/24)+DATE(1970,1,1)</f>
        <v>42032.916666666672</v>
      </c>
      <c r="U1962">
        <f>YEAR(S1962)</f>
        <v>2015</v>
      </c>
    </row>
    <row r="1963" spans="1:21" ht="48" x14ac:dyDescent="0.2">
      <c r="A1963">
        <v>3265</v>
      </c>
      <c r="B1963" s="3" t="s">
        <v>3265</v>
      </c>
      <c r="C1963" s="3" t="s">
        <v>7375</v>
      </c>
      <c r="D1963" s="6">
        <v>2700</v>
      </c>
      <c r="E1963" s="8">
        <v>4428</v>
      </c>
      <c r="F1963" t="s">
        <v>8218</v>
      </c>
      <c r="G1963" t="s">
        <v>8240</v>
      </c>
      <c r="H1963" t="s">
        <v>8248</v>
      </c>
      <c r="I1963">
        <v>1449162000</v>
      </c>
      <c r="J1963">
        <v>1446570315</v>
      </c>
      <c r="K1963" t="b">
        <v>1</v>
      </c>
      <c r="L1963">
        <v>63</v>
      </c>
      <c r="M1963" t="b">
        <v>1</v>
      </c>
      <c r="N1963" t="s">
        <v>8269</v>
      </c>
      <c r="O1963">
        <f>ROUND(E1963/D1963*100,0)</f>
        <v>164</v>
      </c>
      <c r="P1963">
        <f>IFERROR(ROUND(E1963/L1963,2),0)</f>
        <v>70.290000000000006</v>
      </c>
      <c r="Q1963" t="s">
        <v>8315</v>
      </c>
      <c r="R1963" t="s">
        <v>8316</v>
      </c>
      <c r="S1963" s="12">
        <f>(((J1963/60)/60)/24)+DATE(1970,1,1)</f>
        <v>42311.711979166663</v>
      </c>
      <c r="T1963" s="12">
        <f>(((I1963/60)/60)/24)+DATE(1970,1,1)</f>
        <v>42341.708333333328</v>
      </c>
      <c r="U1963">
        <f>YEAR(S1963)</f>
        <v>2015</v>
      </c>
    </row>
    <row r="1964" spans="1:21" ht="48" x14ac:dyDescent="0.2">
      <c r="A1964">
        <v>3266</v>
      </c>
      <c r="B1964" s="3" t="s">
        <v>3266</v>
      </c>
      <c r="C1964" s="3" t="s">
        <v>7376</v>
      </c>
      <c r="D1964" s="6">
        <v>6000</v>
      </c>
      <c r="E1964" s="8">
        <v>7877</v>
      </c>
      <c r="F1964" t="s">
        <v>8218</v>
      </c>
      <c r="G1964" t="s">
        <v>8223</v>
      </c>
      <c r="H1964" t="s">
        <v>8245</v>
      </c>
      <c r="I1964">
        <v>1434142800</v>
      </c>
      <c r="J1964">
        <v>1431435122</v>
      </c>
      <c r="K1964" t="b">
        <v>1</v>
      </c>
      <c r="L1964">
        <v>163</v>
      </c>
      <c r="M1964" t="b">
        <v>1</v>
      </c>
      <c r="N1964" t="s">
        <v>8269</v>
      </c>
      <c r="O1964">
        <f>ROUND(E1964/D1964*100,0)</f>
        <v>131</v>
      </c>
      <c r="P1964">
        <f>IFERROR(ROUND(E1964/L1964,2),0)</f>
        <v>48.33</v>
      </c>
      <c r="Q1964" t="s">
        <v>8315</v>
      </c>
      <c r="R1964" t="s">
        <v>8316</v>
      </c>
      <c r="S1964" s="12">
        <f>(((J1964/60)/60)/24)+DATE(1970,1,1)</f>
        <v>42136.536134259266</v>
      </c>
      <c r="T1964" s="12">
        <f>(((I1964/60)/60)/24)+DATE(1970,1,1)</f>
        <v>42167.875</v>
      </c>
      <c r="U1964">
        <f>YEAR(S1964)</f>
        <v>2015</v>
      </c>
    </row>
    <row r="1965" spans="1:21" ht="48" x14ac:dyDescent="0.2">
      <c r="A1965">
        <v>3267</v>
      </c>
      <c r="B1965" s="3" t="s">
        <v>3267</v>
      </c>
      <c r="C1965" s="3" t="s">
        <v>7377</v>
      </c>
      <c r="D1965" s="6">
        <v>15000</v>
      </c>
      <c r="E1965" s="8">
        <v>15315</v>
      </c>
      <c r="F1965" t="s">
        <v>8218</v>
      </c>
      <c r="G1965" t="s">
        <v>8223</v>
      </c>
      <c r="H1965" t="s">
        <v>8245</v>
      </c>
      <c r="I1965">
        <v>1437156660</v>
      </c>
      <c r="J1965">
        <v>1434564660</v>
      </c>
      <c r="K1965" t="b">
        <v>1</v>
      </c>
      <c r="L1965">
        <v>288</v>
      </c>
      <c r="M1965" t="b">
        <v>1</v>
      </c>
      <c r="N1965" t="s">
        <v>8269</v>
      </c>
      <c r="O1965">
        <f>ROUND(E1965/D1965*100,0)</f>
        <v>102</v>
      </c>
      <c r="P1965">
        <f>IFERROR(ROUND(E1965/L1965,2),0)</f>
        <v>53.18</v>
      </c>
      <c r="Q1965" t="s">
        <v>8315</v>
      </c>
      <c r="R1965" t="s">
        <v>8316</v>
      </c>
      <c r="S1965" s="12">
        <f>(((J1965/60)/60)/24)+DATE(1970,1,1)</f>
        <v>42172.757638888885</v>
      </c>
      <c r="T1965" s="12">
        <f>(((I1965/60)/60)/24)+DATE(1970,1,1)</f>
        <v>42202.757638888885</v>
      </c>
      <c r="U1965">
        <f>YEAR(S1965)</f>
        <v>2015</v>
      </c>
    </row>
    <row r="1966" spans="1:21" ht="48" x14ac:dyDescent="0.2">
      <c r="A1966">
        <v>3268</v>
      </c>
      <c r="B1966" s="3" t="s">
        <v>3268</v>
      </c>
      <c r="C1966" s="3" t="s">
        <v>7378</v>
      </c>
      <c r="D1966" s="6">
        <v>2000</v>
      </c>
      <c r="E1966" s="8">
        <v>2560</v>
      </c>
      <c r="F1966" t="s">
        <v>8218</v>
      </c>
      <c r="G1966" t="s">
        <v>8223</v>
      </c>
      <c r="H1966" t="s">
        <v>8245</v>
      </c>
      <c r="I1966">
        <v>1472074928</v>
      </c>
      <c r="J1966">
        <v>1470692528</v>
      </c>
      <c r="K1966" t="b">
        <v>1</v>
      </c>
      <c r="L1966">
        <v>42</v>
      </c>
      <c r="M1966" t="b">
        <v>1</v>
      </c>
      <c r="N1966" t="s">
        <v>8269</v>
      </c>
      <c r="O1966">
        <f>ROUND(E1966/D1966*100,0)</f>
        <v>128</v>
      </c>
      <c r="P1966">
        <f>IFERROR(ROUND(E1966/L1966,2),0)</f>
        <v>60.95</v>
      </c>
      <c r="Q1966" t="s">
        <v>8315</v>
      </c>
      <c r="R1966" t="s">
        <v>8316</v>
      </c>
      <c r="S1966" s="12">
        <f>(((J1966/60)/60)/24)+DATE(1970,1,1)</f>
        <v>42590.90425925926</v>
      </c>
      <c r="T1966" s="12">
        <f>(((I1966/60)/60)/24)+DATE(1970,1,1)</f>
        <v>42606.90425925926</v>
      </c>
      <c r="U1966">
        <f>YEAR(S1966)</f>
        <v>2016</v>
      </c>
    </row>
    <row r="1967" spans="1:21" ht="48" x14ac:dyDescent="0.2">
      <c r="A1967">
        <v>3269</v>
      </c>
      <c r="B1967" s="3" t="s">
        <v>3269</v>
      </c>
      <c r="C1967" s="3" t="s">
        <v>7379</v>
      </c>
      <c r="D1967" s="6">
        <v>8000</v>
      </c>
      <c r="E1967" s="8">
        <v>8120</v>
      </c>
      <c r="F1967" t="s">
        <v>8218</v>
      </c>
      <c r="G1967" t="s">
        <v>8224</v>
      </c>
      <c r="H1967" t="s">
        <v>8246</v>
      </c>
      <c r="I1967">
        <v>1434452400</v>
      </c>
      <c r="J1967">
        <v>1431509397</v>
      </c>
      <c r="K1967" t="b">
        <v>1</v>
      </c>
      <c r="L1967">
        <v>70</v>
      </c>
      <c r="M1967" t="b">
        <v>1</v>
      </c>
      <c r="N1967" t="s">
        <v>8269</v>
      </c>
      <c r="O1967">
        <f>ROUND(E1967/D1967*100,0)</f>
        <v>102</v>
      </c>
      <c r="P1967">
        <f>IFERROR(ROUND(E1967/L1967,2),0)</f>
        <v>116</v>
      </c>
      <c r="Q1967" t="s">
        <v>8315</v>
      </c>
      <c r="R1967" t="s">
        <v>8316</v>
      </c>
      <c r="S1967" s="12">
        <f>(((J1967/60)/60)/24)+DATE(1970,1,1)</f>
        <v>42137.395798611105</v>
      </c>
      <c r="T1967" s="12">
        <f>(((I1967/60)/60)/24)+DATE(1970,1,1)</f>
        <v>42171.458333333328</v>
      </c>
      <c r="U1967">
        <f>YEAR(S1967)</f>
        <v>2015</v>
      </c>
    </row>
    <row r="1968" spans="1:21" ht="48" x14ac:dyDescent="0.2">
      <c r="A1968">
        <v>3270</v>
      </c>
      <c r="B1968" s="3" t="s">
        <v>3270</v>
      </c>
      <c r="C1968" s="3" t="s">
        <v>7380</v>
      </c>
      <c r="D1968" s="6">
        <v>1800</v>
      </c>
      <c r="E1968" s="8">
        <v>1830</v>
      </c>
      <c r="F1968" t="s">
        <v>8218</v>
      </c>
      <c r="G1968" t="s">
        <v>8224</v>
      </c>
      <c r="H1968" t="s">
        <v>8246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8269</v>
      </c>
      <c r="O1968">
        <f>ROUND(E1968/D1968*100,0)</f>
        <v>102</v>
      </c>
      <c r="P1968">
        <f>IFERROR(ROUND(E1968/L1968,2),0)</f>
        <v>61</v>
      </c>
      <c r="Q1968" t="s">
        <v>8315</v>
      </c>
      <c r="R1968" t="s">
        <v>8316</v>
      </c>
      <c r="S1968" s="12">
        <f>(((J1968/60)/60)/24)+DATE(1970,1,1)</f>
        <v>42167.533159722225</v>
      </c>
      <c r="T1968" s="12">
        <f>(((I1968/60)/60)/24)+DATE(1970,1,1)</f>
        <v>42197.533159722225</v>
      </c>
      <c r="U1968">
        <f>YEAR(S1968)</f>
        <v>2015</v>
      </c>
    </row>
    <row r="1969" spans="1:21" ht="16" x14ac:dyDescent="0.2">
      <c r="A1969">
        <v>3271</v>
      </c>
      <c r="B1969" s="3" t="s">
        <v>3271</v>
      </c>
      <c r="C1969" s="3" t="s">
        <v>7381</v>
      </c>
      <c r="D1969" s="6">
        <v>1500</v>
      </c>
      <c r="E1969" s="8">
        <v>1950</v>
      </c>
      <c r="F1969" t="s">
        <v>8218</v>
      </c>
      <c r="G1969" t="s">
        <v>8224</v>
      </c>
      <c r="H1969" t="s">
        <v>8246</v>
      </c>
      <c r="I1969">
        <v>1414927775</v>
      </c>
      <c r="J1969">
        <v>1412332175</v>
      </c>
      <c r="K1969" t="b">
        <v>1</v>
      </c>
      <c r="L1969">
        <v>51</v>
      </c>
      <c r="M1969" t="b">
        <v>1</v>
      </c>
      <c r="N1969" t="s">
        <v>8269</v>
      </c>
      <c r="O1969">
        <f>ROUND(E1969/D1969*100,0)</f>
        <v>130</v>
      </c>
      <c r="P1969">
        <f>IFERROR(ROUND(E1969/L1969,2),0)</f>
        <v>38.24</v>
      </c>
      <c r="Q1969" t="s">
        <v>8315</v>
      </c>
      <c r="R1969" t="s">
        <v>8316</v>
      </c>
      <c r="S1969" s="12">
        <f>(((J1969/60)/60)/24)+DATE(1970,1,1)</f>
        <v>41915.437210648146</v>
      </c>
      <c r="T1969" s="12">
        <f>(((I1969/60)/60)/24)+DATE(1970,1,1)</f>
        <v>41945.478877314818</v>
      </c>
      <c r="U1969">
        <f>YEAR(S1969)</f>
        <v>2014</v>
      </c>
    </row>
    <row r="1970" spans="1:21" ht="48" x14ac:dyDescent="0.2">
      <c r="A1970">
        <v>3272</v>
      </c>
      <c r="B1970" s="3" t="s">
        <v>3272</v>
      </c>
      <c r="C1970" s="3" t="s">
        <v>7382</v>
      </c>
      <c r="D1970" s="6">
        <v>10000</v>
      </c>
      <c r="E1970" s="8">
        <v>15443</v>
      </c>
      <c r="F1970" t="s">
        <v>8218</v>
      </c>
      <c r="G1970" t="s">
        <v>8223</v>
      </c>
      <c r="H1970" t="s">
        <v>8245</v>
      </c>
      <c r="I1970">
        <v>1446814809</v>
      </c>
      <c r="J1970">
        <v>1444219209</v>
      </c>
      <c r="K1970" t="b">
        <v>1</v>
      </c>
      <c r="L1970">
        <v>145</v>
      </c>
      <c r="M1970" t="b">
        <v>1</v>
      </c>
      <c r="N1970" t="s">
        <v>8269</v>
      </c>
      <c r="O1970">
        <f>ROUND(E1970/D1970*100,0)</f>
        <v>154</v>
      </c>
      <c r="P1970">
        <f>IFERROR(ROUND(E1970/L1970,2),0)</f>
        <v>106.5</v>
      </c>
      <c r="Q1970" t="s">
        <v>8315</v>
      </c>
      <c r="R1970" t="s">
        <v>8316</v>
      </c>
      <c r="S1970" s="12">
        <f>(((J1970/60)/60)/24)+DATE(1970,1,1)</f>
        <v>42284.500104166669</v>
      </c>
      <c r="T1970" s="12">
        <f>(((I1970/60)/60)/24)+DATE(1970,1,1)</f>
        <v>42314.541770833333</v>
      </c>
      <c r="U1970">
        <f>YEAR(S1970)</f>
        <v>2015</v>
      </c>
    </row>
    <row r="1971" spans="1:21" ht="48" x14ac:dyDescent="0.2">
      <c r="A1971">
        <v>3273</v>
      </c>
      <c r="B1971" s="3" t="s">
        <v>3273</v>
      </c>
      <c r="C1971" s="3" t="s">
        <v>7383</v>
      </c>
      <c r="D1971" s="6">
        <v>4000</v>
      </c>
      <c r="E1971" s="8">
        <v>4296</v>
      </c>
      <c r="F1971" t="s">
        <v>8218</v>
      </c>
      <c r="G1971" t="s">
        <v>8223</v>
      </c>
      <c r="H1971" t="s">
        <v>8245</v>
      </c>
      <c r="I1971">
        <v>1473879600</v>
      </c>
      <c r="J1971">
        <v>1472498042</v>
      </c>
      <c r="K1971" t="b">
        <v>1</v>
      </c>
      <c r="L1971">
        <v>21</v>
      </c>
      <c r="M1971" t="b">
        <v>1</v>
      </c>
      <c r="N1971" t="s">
        <v>8269</v>
      </c>
      <c r="O1971">
        <f>ROUND(E1971/D1971*100,0)</f>
        <v>107</v>
      </c>
      <c r="P1971">
        <f>IFERROR(ROUND(E1971/L1971,2),0)</f>
        <v>204.57</v>
      </c>
      <c r="Q1971" t="s">
        <v>8315</v>
      </c>
      <c r="R1971" t="s">
        <v>8316</v>
      </c>
      <c r="S1971" s="12">
        <f>(((J1971/60)/60)/24)+DATE(1970,1,1)</f>
        <v>42611.801412037035</v>
      </c>
      <c r="T1971" s="12">
        <f>(((I1971/60)/60)/24)+DATE(1970,1,1)</f>
        <v>42627.791666666672</v>
      </c>
      <c r="U1971">
        <f>YEAR(S1971)</f>
        <v>2016</v>
      </c>
    </row>
    <row r="1972" spans="1:21" ht="48" x14ac:dyDescent="0.2">
      <c r="A1972">
        <v>3274</v>
      </c>
      <c r="B1972" s="3" t="s">
        <v>3274</v>
      </c>
      <c r="C1972" s="3" t="s">
        <v>7384</v>
      </c>
      <c r="D1972" s="6">
        <v>15500</v>
      </c>
      <c r="E1972" s="8">
        <v>15705</v>
      </c>
      <c r="F1972" t="s">
        <v>8218</v>
      </c>
      <c r="G1972" t="s">
        <v>8223</v>
      </c>
      <c r="H1972" t="s">
        <v>8245</v>
      </c>
      <c r="I1972">
        <v>1458075600</v>
      </c>
      <c r="J1972">
        <v>1454259272</v>
      </c>
      <c r="K1972" t="b">
        <v>1</v>
      </c>
      <c r="L1972">
        <v>286</v>
      </c>
      <c r="M1972" t="b">
        <v>1</v>
      </c>
      <c r="N1972" t="s">
        <v>8269</v>
      </c>
      <c r="O1972">
        <f>ROUND(E1972/D1972*100,0)</f>
        <v>101</v>
      </c>
      <c r="P1972">
        <f>IFERROR(ROUND(E1972/L1972,2),0)</f>
        <v>54.91</v>
      </c>
      <c r="Q1972" t="s">
        <v>8315</v>
      </c>
      <c r="R1972" t="s">
        <v>8316</v>
      </c>
      <c r="S1972" s="12">
        <f>(((J1972/60)/60)/24)+DATE(1970,1,1)</f>
        <v>42400.704537037032</v>
      </c>
      <c r="T1972" s="12">
        <f>(((I1972/60)/60)/24)+DATE(1970,1,1)</f>
        <v>42444.875</v>
      </c>
      <c r="U1972">
        <f>YEAR(S1972)</f>
        <v>2016</v>
      </c>
    </row>
    <row r="1973" spans="1:21" ht="48" x14ac:dyDescent="0.2">
      <c r="A1973">
        <v>3275</v>
      </c>
      <c r="B1973" s="3" t="s">
        <v>3275</v>
      </c>
      <c r="C1973" s="3" t="s">
        <v>7385</v>
      </c>
      <c r="D1973" s="6">
        <v>1800</v>
      </c>
      <c r="E1973" s="8">
        <v>1805</v>
      </c>
      <c r="F1973" t="s">
        <v>8218</v>
      </c>
      <c r="G1973" t="s">
        <v>8223</v>
      </c>
      <c r="H1973" t="s">
        <v>8245</v>
      </c>
      <c r="I1973">
        <v>1423456200</v>
      </c>
      <c r="J1973">
        <v>1421183271</v>
      </c>
      <c r="K1973" t="b">
        <v>1</v>
      </c>
      <c r="L1973">
        <v>12</v>
      </c>
      <c r="M1973" t="b">
        <v>1</v>
      </c>
      <c r="N1973" t="s">
        <v>8269</v>
      </c>
      <c r="O1973">
        <f>ROUND(E1973/D1973*100,0)</f>
        <v>100</v>
      </c>
      <c r="P1973">
        <f>IFERROR(ROUND(E1973/L1973,2),0)</f>
        <v>150.41999999999999</v>
      </c>
      <c r="Q1973" t="s">
        <v>8315</v>
      </c>
      <c r="R1973" t="s">
        <v>8316</v>
      </c>
      <c r="S1973" s="12">
        <f>(((J1973/60)/60)/24)+DATE(1970,1,1)</f>
        <v>42017.88045138889</v>
      </c>
      <c r="T1973" s="12">
        <f>(((I1973/60)/60)/24)+DATE(1970,1,1)</f>
        <v>42044.1875</v>
      </c>
      <c r="U1973">
        <f>YEAR(S1973)</f>
        <v>2015</v>
      </c>
    </row>
    <row r="1974" spans="1:21" ht="48" x14ac:dyDescent="0.2">
      <c r="A1974">
        <v>3276</v>
      </c>
      <c r="B1974" s="3" t="s">
        <v>3276</v>
      </c>
      <c r="C1974" s="3" t="s">
        <v>7386</v>
      </c>
      <c r="D1974" s="6">
        <v>4500</v>
      </c>
      <c r="E1974" s="8">
        <v>5258</v>
      </c>
      <c r="F1974" t="s">
        <v>8218</v>
      </c>
      <c r="G1974" t="s">
        <v>8228</v>
      </c>
      <c r="H1974" t="s">
        <v>8250</v>
      </c>
      <c r="I1974">
        <v>1459483140</v>
      </c>
      <c r="J1974">
        <v>1456526879</v>
      </c>
      <c r="K1974" t="b">
        <v>1</v>
      </c>
      <c r="L1974">
        <v>100</v>
      </c>
      <c r="M1974" t="b">
        <v>1</v>
      </c>
      <c r="N1974" t="s">
        <v>8269</v>
      </c>
      <c r="O1974">
        <f>ROUND(E1974/D1974*100,0)</f>
        <v>117</v>
      </c>
      <c r="P1974">
        <f>IFERROR(ROUND(E1974/L1974,2),0)</f>
        <v>52.58</v>
      </c>
      <c r="Q1974" t="s">
        <v>8315</v>
      </c>
      <c r="R1974" t="s">
        <v>8316</v>
      </c>
      <c r="S1974" s="12">
        <f>(((J1974/60)/60)/24)+DATE(1970,1,1)</f>
        <v>42426.949988425928</v>
      </c>
      <c r="T1974" s="12">
        <f>(((I1974/60)/60)/24)+DATE(1970,1,1)</f>
        <v>42461.165972222225</v>
      </c>
      <c r="U1974">
        <f>YEAR(S1974)</f>
        <v>2016</v>
      </c>
    </row>
    <row r="1975" spans="1:21" ht="48" x14ac:dyDescent="0.2">
      <c r="A1975">
        <v>3277</v>
      </c>
      <c r="B1975" s="3" t="s">
        <v>3277</v>
      </c>
      <c r="C1975" s="3" t="s">
        <v>7387</v>
      </c>
      <c r="D1975" s="6">
        <v>5000</v>
      </c>
      <c r="E1975" s="8">
        <v>5430</v>
      </c>
      <c r="F1975" t="s">
        <v>8218</v>
      </c>
      <c r="G1975" t="s">
        <v>8224</v>
      </c>
      <c r="H1975" t="s">
        <v>8246</v>
      </c>
      <c r="I1975">
        <v>1416331406</v>
      </c>
      <c r="J1975">
        <v>1413735806</v>
      </c>
      <c r="K1975" t="b">
        <v>1</v>
      </c>
      <c r="L1975">
        <v>100</v>
      </c>
      <c r="M1975" t="b">
        <v>1</v>
      </c>
      <c r="N1975" t="s">
        <v>8269</v>
      </c>
      <c r="O1975">
        <f>ROUND(E1975/D1975*100,0)</f>
        <v>109</v>
      </c>
      <c r="P1975">
        <f>IFERROR(ROUND(E1975/L1975,2),0)</f>
        <v>54.3</v>
      </c>
      <c r="Q1975" t="s">
        <v>8315</v>
      </c>
      <c r="R1975" t="s">
        <v>8316</v>
      </c>
      <c r="S1975" s="12">
        <f>(((J1975/60)/60)/24)+DATE(1970,1,1)</f>
        <v>41931.682939814818</v>
      </c>
      <c r="T1975" s="12">
        <f>(((I1975/60)/60)/24)+DATE(1970,1,1)</f>
        <v>41961.724606481483</v>
      </c>
      <c r="U1975">
        <f>YEAR(S1975)</f>
        <v>2014</v>
      </c>
    </row>
    <row r="1976" spans="1:21" ht="48" x14ac:dyDescent="0.2">
      <c r="A1976">
        <v>3278</v>
      </c>
      <c r="B1976" s="3" t="s">
        <v>3278</v>
      </c>
      <c r="C1976" s="3" t="s">
        <v>7388</v>
      </c>
      <c r="D1976" s="6">
        <v>2500</v>
      </c>
      <c r="E1976" s="8">
        <v>2585</v>
      </c>
      <c r="F1976" t="s">
        <v>8218</v>
      </c>
      <c r="G1976" t="s">
        <v>8224</v>
      </c>
      <c r="H1976" t="s">
        <v>8246</v>
      </c>
      <c r="I1976">
        <v>1433017303</v>
      </c>
      <c r="J1976">
        <v>1430425303</v>
      </c>
      <c r="K1976" t="b">
        <v>1</v>
      </c>
      <c r="L1976">
        <v>34</v>
      </c>
      <c r="M1976" t="b">
        <v>1</v>
      </c>
      <c r="N1976" t="s">
        <v>8269</v>
      </c>
      <c r="O1976">
        <f>ROUND(E1976/D1976*100,0)</f>
        <v>103</v>
      </c>
      <c r="P1976">
        <f>IFERROR(ROUND(E1976/L1976,2),0)</f>
        <v>76.03</v>
      </c>
      <c r="Q1976" t="s">
        <v>8315</v>
      </c>
      <c r="R1976" t="s">
        <v>8316</v>
      </c>
      <c r="S1976" s="12">
        <f>(((J1976/60)/60)/24)+DATE(1970,1,1)</f>
        <v>42124.848414351851</v>
      </c>
      <c r="T1976" s="12">
        <f>(((I1976/60)/60)/24)+DATE(1970,1,1)</f>
        <v>42154.848414351851</v>
      </c>
      <c r="U1976">
        <f>YEAR(S1976)</f>
        <v>2015</v>
      </c>
    </row>
    <row r="1977" spans="1:21" ht="48" x14ac:dyDescent="0.2">
      <c r="A1977">
        <v>3279</v>
      </c>
      <c r="B1977" s="3" t="s">
        <v>3279</v>
      </c>
      <c r="C1977" s="3" t="s">
        <v>7389</v>
      </c>
      <c r="D1977" s="6">
        <v>5800</v>
      </c>
      <c r="E1977" s="8">
        <v>6628</v>
      </c>
      <c r="F1977" t="s">
        <v>8218</v>
      </c>
      <c r="G1977" t="s">
        <v>8223</v>
      </c>
      <c r="H1977" t="s">
        <v>8245</v>
      </c>
      <c r="I1977">
        <v>1459474059</v>
      </c>
      <c r="J1977">
        <v>1456885659</v>
      </c>
      <c r="K1977" t="b">
        <v>0</v>
      </c>
      <c r="L1977">
        <v>63</v>
      </c>
      <c r="M1977" t="b">
        <v>1</v>
      </c>
      <c r="N1977" t="s">
        <v>8269</v>
      </c>
      <c r="O1977">
        <f>ROUND(E1977/D1977*100,0)</f>
        <v>114</v>
      </c>
      <c r="P1977">
        <f>IFERROR(ROUND(E1977/L1977,2),0)</f>
        <v>105.21</v>
      </c>
      <c r="Q1977" t="s">
        <v>8315</v>
      </c>
      <c r="R1977" t="s">
        <v>8316</v>
      </c>
      <c r="S1977" s="12">
        <f>(((J1977/60)/60)/24)+DATE(1970,1,1)</f>
        <v>42431.102534722217</v>
      </c>
      <c r="T1977" s="12">
        <f>(((I1977/60)/60)/24)+DATE(1970,1,1)</f>
        <v>42461.06086805556</v>
      </c>
      <c r="U1977">
        <f>YEAR(S1977)</f>
        <v>2016</v>
      </c>
    </row>
    <row r="1978" spans="1:21" ht="48" x14ac:dyDescent="0.2">
      <c r="A1978">
        <v>3280</v>
      </c>
      <c r="B1978" s="3" t="s">
        <v>3280</v>
      </c>
      <c r="C1978" s="3" t="s">
        <v>7390</v>
      </c>
      <c r="D1978" s="6">
        <v>2000</v>
      </c>
      <c r="E1978" s="8">
        <v>2060</v>
      </c>
      <c r="F1978" t="s">
        <v>8218</v>
      </c>
      <c r="G1978" t="s">
        <v>8223</v>
      </c>
      <c r="H1978" t="s">
        <v>8245</v>
      </c>
      <c r="I1978">
        <v>1433134800</v>
      </c>
      <c r="J1978">
        <v>1430158198</v>
      </c>
      <c r="K1978" t="b">
        <v>0</v>
      </c>
      <c r="L1978">
        <v>30</v>
      </c>
      <c r="M1978" t="b">
        <v>1</v>
      </c>
      <c r="N1978" t="s">
        <v>8269</v>
      </c>
      <c r="O1978">
        <f>ROUND(E1978/D1978*100,0)</f>
        <v>103</v>
      </c>
      <c r="P1978">
        <f>IFERROR(ROUND(E1978/L1978,2),0)</f>
        <v>68.67</v>
      </c>
      <c r="Q1978" t="s">
        <v>8315</v>
      </c>
      <c r="R1978" t="s">
        <v>8316</v>
      </c>
      <c r="S1978" s="12">
        <f>(((J1978/60)/60)/24)+DATE(1970,1,1)</f>
        <v>42121.756921296299</v>
      </c>
      <c r="T1978" s="12">
        <f>(((I1978/60)/60)/24)+DATE(1970,1,1)</f>
        <v>42156.208333333328</v>
      </c>
      <c r="U1978">
        <f>YEAR(S1978)</f>
        <v>2015</v>
      </c>
    </row>
    <row r="1979" spans="1:21" ht="32" x14ac:dyDescent="0.2">
      <c r="A1979">
        <v>3281</v>
      </c>
      <c r="B1979" s="3" t="s">
        <v>3281</v>
      </c>
      <c r="C1979" s="3" t="s">
        <v>7391</v>
      </c>
      <c r="D1979" s="6">
        <v>5000</v>
      </c>
      <c r="E1979" s="8">
        <v>6080</v>
      </c>
      <c r="F1979" t="s">
        <v>8218</v>
      </c>
      <c r="G1979" t="s">
        <v>8223</v>
      </c>
      <c r="H1979" t="s">
        <v>8245</v>
      </c>
      <c r="I1979">
        <v>1441153705</v>
      </c>
      <c r="J1979">
        <v>1438561705</v>
      </c>
      <c r="K1979" t="b">
        <v>0</v>
      </c>
      <c r="L1979">
        <v>47</v>
      </c>
      <c r="M1979" t="b">
        <v>1</v>
      </c>
      <c r="N1979" t="s">
        <v>8269</v>
      </c>
      <c r="O1979">
        <f>ROUND(E1979/D1979*100,0)</f>
        <v>122</v>
      </c>
      <c r="P1979">
        <f>IFERROR(ROUND(E1979/L1979,2),0)</f>
        <v>129.36000000000001</v>
      </c>
      <c r="Q1979" t="s">
        <v>8315</v>
      </c>
      <c r="R1979" t="s">
        <v>8316</v>
      </c>
      <c r="S1979" s="12">
        <f>(((J1979/60)/60)/24)+DATE(1970,1,1)</f>
        <v>42219.019733796296</v>
      </c>
      <c r="T1979" s="12">
        <f>(((I1979/60)/60)/24)+DATE(1970,1,1)</f>
        <v>42249.019733796296</v>
      </c>
      <c r="U1979">
        <f>YEAR(S1979)</f>
        <v>2015</v>
      </c>
    </row>
    <row r="1980" spans="1:21" ht="48" x14ac:dyDescent="0.2">
      <c r="A1980">
        <v>3282</v>
      </c>
      <c r="B1980" s="3" t="s">
        <v>3282</v>
      </c>
      <c r="C1980" s="3" t="s">
        <v>7392</v>
      </c>
      <c r="D1980" s="6">
        <v>31000</v>
      </c>
      <c r="E1980" s="8">
        <v>31820.5</v>
      </c>
      <c r="F1980" t="s">
        <v>8218</v>
      </c>
      <c r="G1980" t="s">
        <v>8223</v>
      </c>
      <c r="H1980" t="s">
        <v>8245</v>
      </c>
      <c r="I1980">
        <v>1461904788</v>
      </c>
      <c r="J1980">
        <v>1458103188</v>
      </c>
      <c r="K1980" t="b">
        <v>0</v>
      </c>
      <c r="L1980">
        <v>237</v>
      </c>
      <c r="M1980" t="b">
        <v>1</v>
      </c>
      <c r="N1980" t="s">
        <v>8269</v>
      </c>
      <c r="O1980">
        <f>ROUND(E1980/D1980*100,0)</f>
        <v>103</v>
      </c>
      <c r="P1980">
        <f>IFERROR(ROUND(E1980/L1980,2),0)</f>
        <v>134.26</v>
      </c>
      <c r="Q1980" t="s">
        <v>8315</v>
      </c>
      <c r="R1980" t="s">
        <v>8316</v>
      </c>
      <c r="S1980" s="12">
        <f>(((J1980/60)/60)/24)+DATE(1970,1,1)</f>
        <v>42445.19430555556</v>
      </c>
      <c r="T1980" s="12">
        <f>(((I1980/60)/60)/24)+DATE(1970,1,1)</f>
        <v>42489.19430555556</v>
      </c>
      <c r="U1980">
        <f>YEAR(S1980)</f>
        <v>2016</v>
      </c>
    </row>
    <row r="1981" spans="1:21" ht="48" x14ac:dyDescent="0.2">
      <c r="A1981">
        <v>3283</v>
      </c>
      <c r="B1981" s="3" t="s">
        <v>3283</v>
      </c>
      <c r="C1981" s="3" t="s">
        <v>7393</v>
      </c>
      <c r="D1981" s="6">
        <v>800</v>
      </c>
      <c r="E1981" s="8">
        <v>838</v>
      </c>
      <c r="F1981" t="s">
        <v>8218</v>
      </c>
      <c r="G1981" t="s">
        <v>8224</v>
      </c>
      <c r="H1981" t="s">
        <v>8246</v>
      </c>
      <c r="I1981">
        <v>1455138000</v>
      </c>
      <c r="J1981">
        <v>1452448298</v>
      </c>
      <c r="K1981" t="b">
        <v>0</v>
      </c>
      <c r="L1981">
        <v>47</v>
      </c>
      <c r="M1981" t="b">
        <v>1</v>
      </c>
      <c r="N1981" t="s">
        <v>8269</v>
      </c>
      <c r="O1981">
        <f>ROUND(E1981/D1981*100,0)</f>
        <v>105</v>
      </c>
      <c r="P1981">
        <f>IFERROR(ROUND(E1981/L1981,2),0)</f>
        <v>17.829999999999998</v>
      </c>
      <c r="Q1981" t="s">
        <v>8315</v>
      </c>
      <c r="R1981" t="s">
        <v>8316</v>
      </c>
      <c r="S1981" s="12">
        <f>(((J1981/60)/60)/24)+DATE(1970,1,1)</f>
        <v>42379.74418981481</v>
      </c>
      <c r="T1981" s="12">
        <f>(((I1981/60)/60)/24)+DATE(1970,1,1)</f>
        <v>42410.875</v>
      </c>
      <c r="U1981">
        <f>YEAR(S1981)</f>
        <v>2016</v>
      </c>
    </row>
    <row r="1982" spans="1:21" ht="48" x14ac:dyDescent="0.2">
      <c r="A1982">
        <v>3284</v>
      </c>
      <c r="B1982" s="3" t="s">
        <v>3284</v>
      </c>
      <c r="C1982" s="3" t="s">
        <v>7394</v>
      </c>
      <c r="D1982" s="6">
        <v>3000</v>
      </c>
      <c r="E1982" s="8">
        <v>3048</v>
      </c>
      <c r="F1982" t="s">
        <v>8218</v>
      </c>
      <c r="G1982" t="s">
        <v>8223</v>
      </c>
      <c r="H1982" t="s">
        <v>8245</v>
      </c>
      <c r="I1982">
        <v>1454047140</v>
      </c>
      <c r="J1982">
        <v>1452546853</v>
      </c>
      <c r="K1982" t="b">
        <v>0</v>
      </c>
      <c r="L1982">
        <v>15</v>
      </c>
      <c r="M1982" t="b">
        <v>1</v>
      </c>
      <c r="N1982" t="s">
        <v>8269</v>
      </c>
      <c r="O1982">
        <f>ROUND(E1982/D1982*100,0)</f>
        <v>102</v>
      </c>
      <c r="P1982">
        <f>IFERROR(ROUND(E1982/L1982,2),0)</f>
        <v>203.2</v>
      </c>
      <c r="Q1982" t="s">
        <v>8315</v>
      </c>
      <c r="R1982" t="s">
        <v>8316</v>
      </c>
      <c r="S1982" s="12">
        <f>(((J1982/60)/60)/24)+DATE(1970,1,1)</f>
        <v>42380.884872685187</v>
      </c>
      <c r="T1982" s="12">
        <f>(((I1982/60)/60)/24)+DATE(1970,1,1)</f>
        <v>42398.249305555553</v>
      </c>
      <c r="U1982">
        <f>YEAR(S1982)</f>
        <v>2016</v>
      </c>
    </row>
    <row r="1983" spans="1:21" ht="16" x14ac:dyDescent="0.2">
      <c r="A1983">
        <v>3285</v>
      </c>
      <c r="B1983" s="3" t="s">
        <v>3285</v>
      </c>
      <c r="C1983" s="3" t="s">
        <v>7395</v>
      </c>
      <c r="D1983" s="6">
        <v>4999</v>
      </c>
      <c r="E1983" s="8">
        <v>5604</v>
      </c>
      <c r="F1983" t="s">
        <v>8218</v>
      </c>
      <c r="G1983" t="s">
        <v>8223</v>
      </c>
      <c r="H1983" t="s">
        <v>8245</v>
      </c>
      <c r="I1983">
        <v>1488258000</v>
      </c>
      <c r="J1983">
        <v>1485556626</v>
      </c>
      <c r="K1983" t="b">
        <v>0</v>
      </c>
      <c r="L1983">
        <v>81</v>
      </c>
      <c r="M1983" t="b">
        <v>1</v>
      </c>
      <c r="N1983" t="s">
        <v>8269</v>
      </c>
      <c r="O1983">
        <f>ROUND(E1983/D1983*100,0)</f>
        <v>112</v>
      </c>
      <c r="P1983">
        <f>IFERROR(ROUND(E1983/L1983,2),0)</f>
        <v>69.19</v>
      </c>
      <c r="Q1983" t="s">
        <v>8315</v>
      </c>
      <c r="R1983" t="s">
        <v>8316</v>
      </c>
      <c r="S1983" s="12">
        <f>(((J1983/60)/60)/24)+DATE(1970,1,1)</f>
        <v>42762.942430555559</v>
      </c>
      <c r="T1983" s="12">
        <f>(((I1983/60)/60)/24)+DATE(1970,1,1)</f>
        <v>42794.208333333328</v>
      </c>
      <c r="U1983">
        <f>YEAR(S1983)</f>
        <v>2017</v>
      </c>
    </row>
    <row r="1984" spans="1:21" ht="48" x14ac:dyDescent="0.2">
      <c r="A1984">
        <v>3286</v>
      </c>
      <c r="B1984" s="3" t="s">
        <v>3286</v>
      </c>
      <c r="C1984" s="3" t="s">
        <v>7396</v>
      </c>
      <c r="D1984" s="6">
        <v>15000</v>
      </c>
      <c r="E1984" s="8">
        <v>15265</v>
      </c>
      <c r="F1984" t="s">
        <v>8218</v>
      </c>
      <c r="G1984" t="s">
        <v>8223</v>
      </c>
      <c r="H1984" t="s">
        <v>8245</v>
      </c>
      <c r="I1984">
        <v>1471291782</v>
      </c>
      <c r="J1984">
        <v>1468699782</v>
      </c>
      <c r="K1984" t="b">
        <v>0</v>
      </c>
      <c r="L1984">
        <v>122</v>
      </c>
      <c r="M1984" t="b">
        <v>1</v>
      </c>
      <c r="N1984" t="s">
        <v>8269</v>
      </c>
      <c r="O1984">
        <f>ROUND(E1984/D1984*100,0)</f>
        <v>102</v>
      </c>
      <c r="P1984">
        <f>IFERROR(ROUND(E1984/L1984,2),0)</f>
        <v>125.12</v>
      </c>
      <c r="Q1984" t="s">
        <v>8315</v>
      </c>
      <c r="R1984" t="s">
        <v>8316</v>
      </c>
      <c r="S1984" s="12">
        <f>(((J1984/60)/60)/24)+DATE(1970,1,1)</f>
        <v>42567.840069444443</v>
      </c>
      <c r="T1984" s="12">
        <f>(((I1984/60)/60)/24)+DATE(1970,1,1)</f>
        <v>42597.840069444443</v>
      </c>
      <c r="U1984">
        <f>YEAR(S1984)</f>
        <v>2016</v>
      </c>
    </row>
    <row r="1985" spans="1:21" ht="32" x14ac:dyDescent="0.2">
      <c r="A1985">
        <v>3287</v>
      </c>
      <c r="B1985" s="3" t="s">
        <v>3287</v>
      </c>
      <c r="C1985" s="3" t="s">
        <v>7397</v>
      </c>
      <c r="D1985" s="6">
        <v>2500</v>
      </c>
      <c r="E1985" s="8">
        <v>2500</v>
      </c>
      <c r="F1985" t="s">
        <v>8218</v>
      </c>
      <c r="G1985" t="s">
        <v>8228</v>
      </c>
      <c r="H1985" t="s">
        <v>8250</v>
      </c>
      <c r="I1985">
        <v>1448733628</v>
      </c>
      <c r="J1985">
        <v>1446573628</v>
      </c>
      <c r="K1985" t="b">
        <v>0</v>
      </c>
      <c r="L1985">
        <v>34</v>
      </c>
      <c r="M1985" t="b">
        <v>1</v>
      </c>
      <c r="N1985" t="s">
        <v>8269</v>
      </c>
      <c r="O1985">
        <f>ROUND(E1985/D1985*100,0)</f>
        <v>100</v>
      </c>
      <c r="P1985">
        <f>IFERROR(ROUND(E1985/L1985,2),0)</f>
        <v>73.53</v>
      </c>
      <c r="Q1985" t="s">
        <v>8315</v>
      </c>
      <c r="R1985" t="s">
        <v>8316</v>
      </c>
      <c r="S1985" s="12">
        <f>(((J1985/60)/60)/24)+DATE(1970,1,1)</f>
        <v>42311.750324074077</v>
      </c>
      <c r="T1985" s="12">
        <f>(((I1985/60)/60)/24)+DATE(1970,1,1)</f>
        <v>42336.750324074077</v>
      </c>
      <c r="U1985">
        <f>YEAR(S1985)</f>
        <v>2015</v>
      </c>
    </row>
    <row r="1986" spans="1:21" ht="48" x14ac:dyDescent="0.2">
      <c r="A1986">
        <v>3288</v>
      </c>
      <c r="B1986" s="3" t="s">
        <v>3288</v>
      </c>
      <c r="C1986" s="3" t="s">
        <v>7398</v>
      </c>
      <c r="D1986" s="6">
        <v>10000</v>
      </c>
      <c r="E1986" s="8">
        <v>10026.49</v>
      </c>
      <c r="F1986" t="s">
        <v>8218</v>
      </c>
      <c r="G1986" t="s">
        <v>8224</v>
      </c>
      <c r="H1986" t="s">
        <v>8246</v>
      </c>
      <c r="I1986">
        <v>1466463600</v>
      </c>
      <c r="J1986">
        <v>1463337315</v>
      </c>
      <c r="K1986" t="b">
        <v>0</v>
      </c>
      <c r="L1986">
        <v>207</v>
      </c>
      <c r="M1986" t="b">
        <v>1</v>
      </c>
      <c r="N1986" t="s">
        <v>8269</v>
      </c>
      <c r="O1986">
        <f>ROUND(E1986/D1986*100,0)</f>
        <v>100</v>
      </c>
      <c r="P1986">
        <f>IFERROR(ROUND(E1986/L1986,2),0)</f>
        <v>48.44</v>
      </c>
      <c r="Q1986" t="s">
        <v>8315</v>
      </c>
      <c r="R1986" t="s">
        <v>8316</v>
      </c>
      <c r="S1986" s="12">
        <f>(((J1986/60)/60)/24)+DATE(1970,1,1)</f>
        <v>42505.774479166663</v>
      </c>
      <c r="T1986" s="12">
        <f>(((I1986/60)/60)/24)+DATE(1970,1,1)</f>
        <v>42541.958333333328</v>
      </c>
      <c r="U1986">
        <f>YEAR(S1986)</f>
        <v>2016</v>
      </c>
    </row>
    <row r="1987" spans="1:21" ht="48" x14ac:dyDescent="0.2">
      <c r="A1987">
        <v>3289</v>
      </c>
      <c r="B1987" s="3" t="s">
        <v>3289</v>
      </c>
      <c r="C1987" s="3" t="s">
        <v>7399</v>
      </c>
      <c r="D1987" s="6">
        <v>500</v>
      </c>
      <c r="E1987" s="8">
        <v>665.21</v>
      </c>
      <c r="F1987" t="s">
        <v>8218</v>
      </c>
      <c r="G1987" t="s">
        <v>8224</v>
      </c>
      <c r="H1987" t="s">
        <v>8246</v>
      </c>
      <c r="I1987">
        <v>1487580602</v>
      </c>
      <c r="J1987">
        <v>1485161402</v>
      </c>
      <c r="K1987" t="b">
        <v>0</v>
      </c>
      <c r="L1987">
        <v>25</v>
      </c>
      <c r="M1987" t="b">
        <v>1</v>
      </c>
      <c r="N1987" t="s">
        <v>8269</v>
      </c>
      <c r="O1987">
        <f>ROUND(E1987/D1987*100,0)</f>
        <v>133</v>
      </c>
      <c r="P1987">
        <f>IFERROR(ROUND(E1987/L1987,2),0)</f>
        <v>26.61</v>
      </c>
      <c r="Q1987" t="s">
        <v>8315</v>
      </c>
      <c r="R1987" t="s">
        <v>8316</v>
      </c>
      <c r="S1987" s="12">
        <f>(((J1987/60)/60)/24)+DATE(1970,1,1)</f>
        <v>42758.368078703701</v>
      </c>
      <c r="T1987" s="12">
        <f>(((I1987/60)/60)/24)+DATE(1970,1,1)</f>
        <v>42786.368078703701</v>
      </c>
      <c r="U1987">
        <f>YEAR(S1987)</f>
        <v>2017</v>
      </c>
    </row>
    <row r="1988" spans="1:21" ht="80" x14ac:dyDescent="0.2">
      <c r="A1988">
        <v>3290</v>
      </c>
      <c r="B1988" s="3" t="s">
        <v>3290</v>
      </c>
      <c r="C1988" s="3" t="s">
        <v>7400</v>
      </c>
      <c r="D1988" s="6">
        <v>2000</v>
      </c>
      <c r="E1988" s="8">
        <v>2424</v>
      </c>
      <c r="F1988" t="s">
        <v>8218</v>
      </c>
      <c r="G1988" t="s">
        <v>8224</v>
      </c>
      <c r="H1988" t="s">
        <v>8246</v>
      </c>
      <c r="I1988">
        <v>1489234891</v>
      </c>
      <c r="J1988">
        <v>1486642891</v>
      </c>
      <c r="K1988" t="b">
        <v>0</v>
      </c>
      <c r="L1988">
        <v>72</v>
      </c>
      <c r="M1988" t="b">
        <v>1</v>
      </c>
      <c r="N1988" t="s">
        <v>8269</v>
      </c>
      <c r="O1988">
        <f>ROUND(E1988/D1988*100,0)</f>
        <v>121</v>
      </c>
      <c r="P1988">
        <f>IFERROR(ROUND(E1988/L1988,2),0)</f>
        <v>33.67</v>
      </c>
      <c r="Q1988" t="s">
        <v>8315</v>
      </c>
      <c r="R1988" t="s">
        <v>8316</v>
      </c>
      <c r="S1988" s="12">
        <f>(((J1988/60)/60)/24)+DATE(1970,1,1)</f>
        <v>42775.51494212963</v>
      </c>
      <c r="T1988" s="12">
        <f>(((I1988/60)/60)/24)+DATE(1970,1,1)</f>
        <v>42805.51494212963</v>
      </c>
      <c r="U1988">
        <f>YEAR(S1988)</f>
        <v>2017</v>
      </c>
    </row>
    <row r="1989" spans="1:21" ht="48" x14ac:dyDescent="0.2">
      <c r="A1989">
        <v>3291</v>
      </c>
      <c r="B1989" s="3" t="s">
        <v>3291</v>
      </c>
      <c r="C1989" s="3" t="s">
        <v>7401</v>
      </c>
      <c r="D1989" s="6">
        <v>500</v>
      </c>
      <c r="E1989" s="8">
        <v>570</v>
      </c>
      <c r="F1989" t="s">
        <v>8218</v>
      </c>
      <c r="G1989" t="s">
        <v>8223</v>
      </c>
      <c r="H1989" t="s">
        <v>8245</v>
      </c>
      <c r="I1989">
        <v>1442462340</v>
      </c>
      <c r="J1989">
        <v>1439743900</v>
      </c>
      <c r="K1989" t="b">
        <v>0</v>
      </c>
      <c r="L1989">
        <v>14</v>
      </c>
      <c r="M1989" t="b">
        <v>1</v>
      </c>
      <c r="N1989" t="s">
        <v>8269</v>
      </c>
      <c r="O1989">
        <f>ROUND(E1989/D1989*100,0)</f>
        <v>114</v>
      </c>
      <c r="P1989">
        <f>IFERROR(ROUND(E1989/L1989,2),0)</f>
        <v>40.71</v>
      </c>
      <c r="Q1989" t="s">
        <v>8315</v>
      </c>
      <c r="R1989" t="s">
        <v>8316</v>
      </c>
      <c r="S1989" s="12">
        <f>(((J1989/60)/60)/24)+DATE(1970,1,1)</f>
        <v>42232.702546296292</v>
      </c>
      <c r="T1989" s="12">
        <f>(((I1989/60)/60)/24)+DATE(1970,1,1)</f>
        <v>42264.165972222225</v>
      </c>
      <c r="U1989">
        <f>YEAR(S1989)</f>
        <v>2015</v>
      </c>
    </row>
    <row r="1990" spans="1:21" ht="48" x14ac:dyDescent="0.2">
      <c r="A1990">
        <v>3292</v>
      </c>
      <c r="B1990" s="3" t="s">
        <v>3292</v>
      </c>
      <c r="C1990" s="3" t="s">
        <v>7402</v>
      </c>
      <c r="D1990" s="6">
        <v>101</v>
      </c>
      <c r="E1990" s="8">
        <v>289</v>
      </c>
      <c r="F1990" t="s">
        <v>8218</v>
      </c>
      <c r="G1990" t="s">
        <v>8224</v>
      </c>
      <c r="H1990" t="s">
        <v>8246</v>
      </c>
      <c r="I1990">
        <v>1449257348</v>
      </c>
      <c r="J1990">
        <v>1444069748</v>
      </c>
      <c r="K1990" t="b">
        <v>0</v>
      </c>
      <c r="L1990">
        <v>15</v>
      </c>
      <c r="M1990" t="b">
        <v>1</v>
      </c>
      <c r="N1990" t="s">
        <v>8269</v>
      </c>
      <c r="O1990">
        <f>ROUND(E1990/D1990*100,0)</f>
        <v>286</v>
      </c>
      <c r="P1990">
        <f>IFERROR(ROUND(E1990/L1990,2),0)</f>
        <v>19.27</v>
      </c>
      <c r="Q1990" t="s">
        <v>8315</v>
      </c>
      <c r="R1990" t="s">
        <v>8316</v>
      </c>
      <c r="S1990" s="12">
        <f>(((J1990/60)/60)/24)+DATE(1970,1,1)</f>
        <v>42282.770231481481</v>
      </c>
      <c r="T1990" s="12">
        <f>(((I1990/60)/60)/24)+DATE(1970,1,1)</f>
        <v>42342.811898148153</v>
      </c>
      <c r="U1990">
        <f>YEAR(S1990)</f>
        <v>2015</v>
      </c>
    </row>
    <row r="1991" spans="1:21" ht="48" x14ac:dyDescent="0.2">
      <c r="A1991">
        <v>3293</v>
      </c>
      <c r="B1991" s="3" t="s">
        <v>3293</v>
      </c>
      <c r="C1991" s="3" t="s">
        <v>7403</v>
      </c>
      <c r="D1991" s="6">
        <v>4500</v>
      </c>
      <c r="E1991" s="8">
        <v>7670</v>
      </c>
      <c r="F1991" t="s">
        <v>8218</v>
      </c>
      <c r="G1991" t="s">
        <v>8227</v>
      </c>
      <c r="H1991" t="s">
        <v>8249</v>
      </c>
      <c r="I1991">
        <v>1488622352</v>
      </c>
      <c r="J1991">
        <v>1486030352</v>
      </c>
      <c r="K1991" t="b">
        <v>0</v>
      </c>
      <c r="L1991">
        <v>91</v>
      </c>
      <c r="M1991" t="b">
        <v>1</v>
      </c>
      <c r="N1991" t="s">
        <v>8269</v>
      </c>
      <c r="O1991">
        <f>ROUND(E1991/D1991*100,0)</f>
        <v>170</v>
      </c>
      <c r="P1991">
        <f>IFERROR(ROUND(E1991/L1991,2),0)</f>
        <v>84.29</v>
      </c>
      <c r="Q1991" t="s">
        <v>8315</v>
      </c>
      <c r="R1991" t="s">
        <v>8316</v>
      </c>
      <c r="S1991" s="12">
        <f>(((J1991/60)/60)/24)+DATE(1970,1,1)</f>
        <v>42768.425370370373</v>
      </c>
      <c r="T1991" s="12">
        <f>(((I1991/60)/60)/24)+DATE(1970,1,1)</f>
        <v>42798.425370370373</v>
      </c>
      <c r="U1991">
        <f>YEAR(S1991)</f>
        <v>2017</v>
      </c>
    </row>
    <row r="1992" spans="1:21" ht="48" x14ac:dyDescent="0.2">
      <c r="A1992">
        <v>3294</v>
      </c>
      <c r="B1992" s="3" t="s">
        <v>3294</v>
      </c>
      <c r="C1992" s="3" t="s">
        <v>7404</v>
      </c>
      <c r="D1992" s="6">
        <v>600</v>
      </c>
      <c r="E1992" s="8">
        <v>710</v>
      </c>
      <c r="F1992" t="s">
        <v>8218</v>
      </c>
      <c r="G1992" t="s">
        <v>8224</v>
      </c>
      <c r="H1992" t="s">
        <v>8246</v>
      </c>
      <c r="I1992">
        <v>1434459554</v>
      </c>
      <c r="J1992">
        <v>1431867554</v>
      </c>
      <c r="K1992" t="b">
        <v>0</v>
      </c>
      <c r="L1992">
        <v>24</v>
      </c>
      <c r="M1992" t="b">
        <v>1</v>
      </c>
      <c r="N1992" t="s">
        <v>8269</v>
      </c>
      <c r="O1992">
        <f>ROUND(E1992/D1992*100,0)</f>
        <v>118</v>
      </c>
      <c r="P1992">
        <f>IFERROR(ROUND(E1992/L1992,2),0)</f>
        <v>29.58</v>
      </c>
      <c r="Q1992" t="s">
        <v>8315</v>
      </c>
      <c r="R1992" t="s">
        <v>8316</v>
      </c>
      <c r="S1992" s="12">
        <f>(((J1992/60)/60)/24)+DATE(1970,1,1)</f>
        <v>42141.541134259256</v>
      </c>
      <c r="T1992" s="12">
        <f>(((I1992/60)/60)/24)+DATE(1970,1,1)</f>
        <v>42171.541134259256</v>
      </c>
      <c r="U1992">
        <f>YEAR(S1992)</f>
        <v>2015</v>
      </c>
    </row>
    <row r="1993" spans="1:21" ht="48" x14ac:dyDescent="0.2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>
        <f>ROUND(E1993/D1993*100,0)</f>
        <v>103</v>
      </c>
      <c r="P1993">
        <f>IFERROR(ROUND(E1993/L1993,2),0)</f>
        <v>26.67</v>
      </c>
      <c r="Q1993" t="s">
        <v>8315</v>
      </c>
      <c r="R1993" t="s">
        <v>8316</v>
      </c>
      <c r="S1993" s="12">
        <f>(((J1993/60)/60)/24)+DATE(1970,1,1)</f>
        <v>42609.442465277782</v>
      </c>
      <c r="T1993" s="12">
        <f>(((I1993/60)/60)/24)+DATE(1970,1,1)</f>
        <v>42639.442465277782</v>
      </c>
      <c r="U1993">
        <f>YEAR(S1993)</f>
        <v>2016</v>
      </c>
    </row>
    <row r="1994" spans="1:21" ht="48" x14ac:dyDescent="0.2">
      <c r="A1994">
        <v>3296</v>
      </c>
      <c r="B1994" s="3" t="s">
        <v>3296</v>
      </c>
      <c r="C1994" s="3" t="s">
        <v>7406</v>
      </c>
      <c r="D1994" s="6">
        <v>1500</v>
      </c>
      <c r="E1994" s="8">
        <v>2161</v>
      </c>
      <c r="F1994" t="s">
        <v>8218</v>
      </c>
      <c r="G1994" t="s">
        <v>8224</v>
      </c>
      <c r="H1994" t="s">
        <v>8246</v>
      </c>
      <c r="I1994">
        <v>1448229600</v>
      </c>
      <c r="J1994">
        <v>1446401372</v>
      </c>
      <c r="K1994" t="b">
        <v>0</v>
      </c>
      <c r="L1994">
        <v>47</v>
      </c>
      <c r="M1994" t="b">
        <v>1</v>
      </c>
      <c r="N1994" t="s">
        <v>8269</v>
      </c>
      <c r="O1994">
        <f>ROUND(E1994/D1994*100,0)</f>
        <v>144</v>
      </c>
      <c r="P1994">
        <f>IFERROR(ROUND(E1994/L1994,2),0)</f>
        <v>45.98</v>
      </c>
      <c r="Q1994" t="s">
        <v>8315</v>
      </c>
      <c r="R1994" t="s">
        <v>8316</v>
      </c>
      <c r="S1994" s="12">
        <f>(((J1994/60)/60)/24)+DATE(1970,1,1)</f>
        <v>42309.756620370375</v>
      </c>
      <c r="T1994" s="12">
        <f>(((I1994/60)/60)/24)+DATE(1970,1,1)</f>
        <v>42330.916666666672</v>
      </c>
      <c r="U1994">
        <f>YEAR(S1994)</f>
        <v>2015</v>
      </c>
    </row>
    <row r="1995" spans="1:21" ht="48" x14ac:dyDescent="0.2">
      <c r="A1995">
        <v>3297</v>
      </c>
      <c r="B1995" s="3" t="s">
        <v>3297</v>
      </c>
      <c r="C1995" s="3" t="s">
        <v>7407</v>
      </c>
      <c r="D1995" s="6">
        <v>5500</v>
      </c>
      <c r="E1995" s="8">
        <v>5504</v>
      </c>
      <c r="F1995" t="s">
        <v>8218</v>
      </c>
      <c r="G1995" t="s">
        <v>8224</v>
      </c>
      <c r="H1995" t="s">
        <v>8246</v>
      </c>
      <c r="I1995">
        <v>1438037940</v>
      </c>
      <c r="J1995">
        <v>1436380256</v>
      </c>
      <c r="K1995" t="b">
        <v>0</v>
      </c>
      <c r="L1995">
        <v>44</v>
      </c>
      <c r="M1995" t="b">
        <v>1</v>
      </c>
      <c r="N1995" t="s">
        <v>8269</v>
      </c>
      <c r="O1995">
        <f>ROUND(E1995/D1995*100,0)</f>
        <v>100</v>
      </c>
      <c r="P1995">
        <f>IFERROR(ROUND(E1995/L1995,2),0)</f>
        <v>125.09</v>
      </c>
      <c r="Q1995" t="s">
        <v>8315</v>
      </c>
      <c r="R1995" t="s">
        <v>8316</v>
      </c>
      <c r="S1995" s="12">
        <f>(((J1995/60)/60)/24)+DATE(1970,1,1)</f>
        <v>42193.771481481483</v>
      </c>
      <c r="T1995" s="12">
        <f>(((I1995/60)/60)/24)+DATE(1970,1,1)</f>
        <v>42212.957638888889</v>
      </c>
      <c r="U1995">
        <f>YEAR(S1995)</f>
        <v>2015</v>
      </c>
    </row>
    <row r="1996" spans="1:21" ht="48" x14ac:dyDescent="0.2">
      <c r="A1996">
        <v>3298</v>
      </c>
      <c r="B1996" s="3" t="s">
        <v>3298</v>
      </c>
      <c r="C1996" s="3" t="s">
        <v>7408</v>
      </c>
      <c r="D1996" s="6">
        <v>10000</v>
      </c>
      <c r="E1996" s="8">
        <v>10173</v>
      </c>
      <c r="F1996" t="s">
        <v>8218</v>
      </c>
      <c r="G1996" t="s">
        <v>8223</v>
      </c>
      <c r="H1996" t="s">
        <v>8245</v>
      </c>
      <c r="I1996">
        <v>1442102400</v>
      </c>
      <c r="J1996">
        <v>1440370768</v>
      </c>
      <c r="K1996" t="b">
        <v>0</v>
      </c>
      <c r="L1996">
        <v>72</v>
      </c>
      <c r="M1996" t="b">
        <v>1</v>
      </c>
      <c r="N1996" t="s">
        <v>8269</v>
      </c>
      <c r="O1996">
        <f>ROUND(E1996/D1996*100,0)</f>
        <v>102</v>
      </c>
      <c r="P1996">
        <f>IFERROR(ROUND(E1996/L1996,2),0)</f>
        <v>141.29</v>
      </c>
      <c r="Q1996" t="s">
        <v>8315</v>
      </c>
      <c r="R1996" t="s">
        <v>8316</v>
      </c>
      <c r="S1996" s="12">
        <f>(((J1996/60)/60)/24)+DATE(1970,1,1)</f>
        <v>42239.957962962959</v>
      </c>
      <c r="T1996" s="12">
        <f>(((I1996/60)/60)/24)+DATE(1970,1,1)</f>
        <v>42260</v>
      </c>
      <c r="U1996">
        <f>YEAR(S1996)</f>
        <v>2015</v>
      </c>
    </row>
    <row r="1997" spans="1:21" ht="48" x14ac:dyDescent="0.2">
      <c r="A1997">
        <v>3299</v>
      </c>
      <c r="B1997" s="3" t="s">
        <v>3299</v>
      </c>
      <c r="C1997" s="3" t="s">
        <v>7409</v>
      </c>
      <c r="D1997" s="6">
        <v>3000</v>
      </c>
      <c r="E1997" s="8">
        <v>3486</v>
      </c>
      <c r="F1997" t="s">
        <v>8218</v>
      </c>
      <c r="G1997" t="s">
        <v>8223</v>
      </c>
      <c r="H1997" t="s">
        <v>8245</v>
      </c>
      <c r="I1997">
        <v>1444860063</v>
      </c>
      <c r="J1997">
        <v>1442268063</v>
      </c>
      <c r="K1997" t="b">
        <v>0</v>
      </c>
      <c r="L1997">
        <v>63</v>
      </c>
      <c r="M1997" t="b">
        <v>1</v>
      </c>
      <c r="N1997" t="s">
        <v>8269</v>
      </c>
      <c r="O1997">
        <f>ROUND(E1997/D1997*100,0)</f>
        <v>116</v>
      </c>
      <c r="P1997">
        <f>IFERROR(ROUND(E1997/L1997,2),0)</f>
        <v>55.33</v>
      </c>
      <c r="Q1997" t="s">
        <v>8315</v>
      </c>
      <c r="R1997" t="s">
        <v>8316</v>
      </c>
      <c r="S1997" s="12">
        <f>(((J1997/60)/60)/24)+DATE(1970,1,1)</f>
        <v>42261.917395833334</v>
      </c>
      <c r="T1997" s="12">
        <f>(((I1997/60)/60)/24)+DATE(1970,1,1)</f>
        <v>42291.917395833334</v>
      </c>
      <c r="U1997">
        <f>YEAR(S1997)</f>
        <v>2015</v>
      </c>
    </row>
    <row r="1998" spans="1:21" ht="48" x14ac:dyDescent="0.2">
      <c r="A1998">
        <v>3300</v>
      </c>
      <c r="B1998" s="3" t="s">
        <v>3300</v>
      </c>
      <c r="C1998" s="3" t="s">
        <v>7410</v>
      </c>
      <c r="D1998" s="6">
        <v>3000</v>
      </c>
      <c r="E1998" s="8">
        <v>4085</v>
      </c>
      <c r="F1998" t="s">
        <v>8218</v>
      </c>
      <c r="G1998" t="s">
        <v>8223</v>
      </c>
      <c r="H1998" t="s">
        <v>8245</v>
      </c>
      <c r="I1998">
        <v>1430329862</v>
      </c>
      <c r="J1998">
        <v>1428515462</v>
      </c>
      <c r="K1998" t="b">
        <v>0</v>
      </c>
      <c r="L1998">
        <v>88</v>
      </c>
      <c r="M1998" t="b">
        <v>1</v>
      </c>
      <c r="N1998" t="s">
        <v>8269</v>
      </c>
      <c r="O1998">
        <f>ROUND(E1998/D1998*100,0)</f>
        <v>136</v>
      </c>
      <c r="P1998">
        <f>IFERROR(ROUND(E1998/L1998,2),0)</f>
        <v>46.42</v>
      </c>
      <c r="Q1998" t="s">
        <v>8315</v>
      </c>
      <c r="R1998" t="s">
        <v>8316</v>
      </c>
      <c r="S1998" s="12">
        <f>(((J1998/60)/60)/24)+DATE(1970,1,1)</f>
        <v>42102.743773148148</v>
      </c>
      <c r="T1998" s="12">
        <f>(((I1998/60)/60)/24)+DATE(1970,1,1)</f>
        <v>42123.743773148148</v>
      </c>
      <c r="U1998">
        <f>YEAR(S1998)</f>
        <v>2015</v>
      </c>
    </row>
    <row r="1999" spans="1:21" ht="48" x14ac:dyDescent="0.2">
      <c r="A1999">
        <v>3301</v>
      </c>
      <c r="B1999" s="3" t="s">
        <v>3301</v>
      </c>
      <c r="C1999" s="3" t="s">
        <v>7411</v>
      </c>
      <c r="D1999" s="6">
        <v>3000</v>
      </c>
      <c r="E1999" s="8">
        <v>4004</v>
      </c>
      <c r="F1999" t="s">
        <v>8218</v>
      </c>
      <c r="G1999" t="s">
        <v>8223</v>
      </c>
      <c r="H1999" t="s">
        <v>8245</v>
      </c>
      <c r="I1999">
        <v>1470034740</v>
      </c>
      <c r="J1999">
        <v>1466185176</v>
      </c>
      <c r="K1999" t="b">
        <v>0</v>
      </c>
      <c r="L1999">
        <v>70</v>
      </c>
      <c r="M1999" t="b">
        <v>1</v>
      </c>
      <c r="N1999" t="s">
        <v>8269</v>
      </c>
      <c r="O1999">
        <f>ROUND(E1999/D1999*100,0)</f>
        <v>133</v>
      </c>
      <c r="P1999">
        <f>IFERROR(ROUND(E1999/L1999,2),0)</f>
        <v>57.2</v>
      </c>
      <c r="Q1999" t="s">
        <v>8315</v>
      </c>
      <c r="R1999" t="s">
        <v>8316</v>
      </c>
      <c r="S1999" s="12">
        <f>(((J1999/60)/60)/24)+DATE(1970,1,1)</f>
        <v>42538.73583333334</v>
      </c>
      <c r="T1999" s="12">
        <f>(((I1999/60)/60)/24)+DATE(1970,1,1)</f>
        <v>42583.290972222225</v>
      </c>
      <c r="U1999">
        <f>YEAR(S1999)</f>
        <v>2016</v>
      </c>
    </row>
    <row r="2000" spans="1:21" ht="16" x14ac:dyDescent="0.2">
      <c r="A2000">
        <v>3302</v>
      </c>
      <c r="B2000" s="3" t="s">
        <v>3302</v>
      </c>
      <c r="C2000" s="3" t="s">
        <v>7412</v>
      </c>
      <c r="D2000" s="6">
        <v>8400</v>
      </c>
      <c r="E2000" s="8">
        <v>8685</v>
      </c>
      <c r="F2000" t="s">
        <v>8218</v>
      </c>
      <c r="G2000" t="s">
        <v>8226</v>
      </c>
      <c r="H2000" t="s">
        <v>8248</v>
      </c>
      <c r="I2000">
        <v>1481099176</v>
      </c>
      <c r="J2000">
        <v>1478507176</v>
      </c>
      <c r="K2000" t="b">
        <v>0</v>
      </c>
      <c r="L2000">
        <v>50</v>
      </c>
      <c r="M2000" t="b">
        <v>1</v>
      </c>
      <c r="N2000" t="s">
        <v>8269</v>
      </c>
      <c r="O2000">
        <f>ROUND(E2000/D2000*100,0)</f>
        <v>103</v>
      </c>
      <c r="P2000">
        <f>IFERROR(ROUND(E2000/L2000,2),0)</f>
        <v>173.7</v>
      </c>
      <c r="Q2000" t="s">
        <v>8315</v>
      </c>
      <c r="R2000" t="s">
        <v>8316</v>
      </c>
      <c r="S2000" s="12">
        <f>(((J2000/60)/60)/24)+DATE(1970,1,1)</f>
        <v>42681.35157407407</v>
      </c>
      <c r="T2000" s="12">
        <f>(((I2000/60)/60)/24)+DATE(1970,1,1)</f>
        <v>42711.35157407407</v>
      </c>
      <c r="U2000">
        <f>YEAR(S2000)</f>
        <v>2016</v>
      </c>
    </row>
    <row r="2001" spans="1:21" ht="48" x14ac:dyDescent="0.2">
      <c r="A2001">
        <v>3303</v>
      </c>
      <c r="B2001" s="3" t="s">
        <v>3303</v>
      </c>
      <c r="C2001" s="3" t="s">
        <v>7413</v>
      </c>
      <c r="D2001" s="6">
        <v>1800</v>
      </c>
      <c r="E2001" s="8">
        <v>2086</v>
      </c>
      <c r="F2001" t="s">
        <v>8218</v>
      </c>
      <c r="G2001" t="s">
        <v>8223</v>
      </c>
      <c r="H2001" t="s">
        <v>8245</v>
      </c>
      <c r="I2001">
        <v>1427553484</v>
      </c>
      <c r="J2001">
        <v>1424533084</v>
      </c>
      <c r="K2001" t="b">
        <v>0</v>
      </c>
      <c r="L2001">
        <v>35</v>
      </c>
      <c r="M2001" t="b">
        <v>1</v>
      </c>
      <c r="N2001" t="s">
        <v>8269</v>
      </c>
      <c r="O2001">
        <f>ROUND(E2001/D2001*100,0)</f>
        <v>116</v>
      </c>
      <c r="P2001">
        <f>IFERROR(ROUND(E2001/L2001,2),0)</f>
        <v>59.6</v>
      </c>
      <c r="Q2001" t="s">
        <v>8315</v>
      </c>
      <c r="R2001" t="s">
        <v>8316</v>
      </c>
      <c r="S2001" s="12">
        <f>(((J2001/60)/60)/24)+DATE(1970,1,1)</f>
        <v>42056.65143518518</v>
      </c>
      <c r="T2001" s="12">
        <f>(((I2001/60)/60)/24)+DATE(1970,1,1)</f>
        <v>42091.609768518523</v>
      </c>
      <c r="U2001">
        <f>YEAR(S2001)</f>
        <v>2015</v>
      </c>
    </row>
    <row r="2002" spans="1:21" ht="48" x14ac:dyDescent="0.2">
      <c r="A2002">
        <v>3304</v>
      </c>
      <c r="B2002" s="3" t="s">
        <v>3304</v>
      </c>
      <c r="C2002" s="3" t="s">
        <v>7414</v>
      </c>
      <c r="D2002" s="6">
        <v>15000</v>
      </c>
      <c r="E2002" s="8">
        <v>15677.5</v>
      </c>
      <c r="F2002" t="s">
        <v>8218</v>
      </c>
      <c r="G2002" t="s">
        <v>8223</v>
      </c>
      <c r="H2002" t="s">
        <v>8245</v>
      </c>
      <c r="I2002">
        <v>1482418752</v>
      </c>
      <c r="J2002">
        <v>1479826752</v>
      </c>
      <c r="K2002" t="b">
        <v>0</v>
      </c>
      <c r="L2002">
        <v>175</v>
      </c>
      <c r="M2002" t="b">
        <v>1</v>
      </c>
      <c r="N2002" t="s">
        <v>8269</v>
      </c>
      <c r="O2002">
        <f>ROUND(E2002/D2002*100,0)</f>
        <v>105</v>
      </c>
      <c r="P2002">
        <f>IFERROR(ROUND(E2002/L2002,2),0)</f>
        <v>89.59</v>
      </c>
      <c r="Q2002" t="s">
        <v>8315</v>
      </c>
      <c r="R2002" t="s">
        <v>8316</v>
      </c>
      <c r="S2002" s="12">
        <f>(((J2002/60)/60)/24)+DATE(1970,1,1)</f>
        <v>42696.624444444446</v>
      </c>
      <c r="T2002" s="12">
        <f>(((I2002/60)/60)/24)+DATE(1970,1,1)</f>
        <v>42726.624444444446</v>
      </c>
      <c r="U2002">
        <f>YEAR(S2002)</f>
        <v>2016</v>
      </c>
    </row>
    <row r="2003" spans="1:21" ht="48" x14ac:dyDescent="0.2">
      <c r="A2003">
        <v>3305</v>
      </c>
      <c r="B2003" s="3" t="s">
        <v>3305</v>
      </c>
      <c r="C2003" s="3" t="s">
        <v>7415</v>
      </c>
      <c r="D2003" s="6">
        <v>4000</v>
      </c>
      <c r="E2003" s="8">
        <v>4081</v>
      </c>
      <c r="F2003" t="s">
        <v>8218</v>
      </c>
      <c r="G2003" t="s">
        <v>8223</v>
      </c>
      <c r="H2003" t="s">
        <v>8245</v>
      </c>
      <c r="I2003">
        <v>1438374748</v>
      </c>
      <c r="J2003">
        <v>1435782748</v>
      </c>
      <c r="K2003" t="b">
        <v>0</v>
      </c>
      <c r="L2003">
        <v>20</v>
      </c>
      <c r="M2003" t="b">
        <v>1</v>
      </c>
      <c r="N2003" t="s">
        <v>8269</v>
      </c>
      <c r="O2003">
        <f>ROUND(E2003/D2003*100,0)</f>
        <v>102</v>
      </c>
      <c r="P2003">
        <f>IFERROR(ROUND(E2003/L2003,2),0)</f>
        <v>204.05</v>
      </c>
      <c r="Q2003" t="s">
        <v>8315</v>
      </c>
      <c r="R2003" t="s">
        <v>8316</v>
      </c>
      <c r="S2003" s="12">
        <f>(((J2003/60)/60)/24)+DATE(1970,1,1)</f>
        <v>42186.855879629627</v>
      </c>
      <c r="T2003" s="12">
        <f>(((I2003/60)/60)/24)+DATE(1970,1,1)</f>
        <v>42216.855879629627</v>
      </c>
      <c r="U2003">
        <f>YEAR(S2003)</f>
        <v>2015</v>
      </c>
    </row>
    <row r="2004" spans="1:21" ht="48" x14ac:dyDescent="0.2">
      <c r="A2004">
        <v>3306</v>
      </c>
      <c r="B2004" s="3" t="s">
        <v>3306</v>
      </c>
      <c r="C2004" s="3" t="s">
        <v>7416</v>
      </c>
      <c r="D2004" s="6">
        <v>1500</v>
      </c>
      <c r="E2004" s="8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>
        <f>ROUND(E2004/D2004*100,0)</f>
        <v>175</v>
      </c>
      <c r="P2004">
        <f>IFERROR(ROUND(E2004/L2004,2),0)</f>
        <v>48.7</v>
      </c>
      <c r="Q2004" t="s">
        <v>8315</v>
      </c>
      <c r="R2004" t="s">
        <v>8316</v>
      </c>
      <c r="S2004" s="12">
        <f>(((J2004/60)/60)/24)+DATE(1970,1,1)</f>
        <v>42493.219236111108</v>
      </c>
      <c r="T2004" s="12">
        <f>(((I2004/60)/60)/24)+DATE(1970,1,1)</f>
        <v>42531.125</v>
      </c>
      <c r="U2004">
        <f>YEAR(S2004)</f>
        <v>2016</v>
      </c>
    </row>
    <row r="2005" spans="1:21" ht="48" x14ac:dyDescent="0.2">
      <c r="A2005">
        <v>3307</v>
      </c>
      <c r="B2005" s="3" t="s">
        <v>3307</v>
      </c>
      <c r="C2005" s="3" t="s">
        <v>7417</v>
      </c>
      <c r="D2005" s="6">
        <v>1000</v>
      </c>
      <c r="E2005" s="8">
        <v>1066.8</v>
      </c>
      <c r="F2005" t="s">
        <v>8218</v>
      </c>
      <c r="G2005" t="s">
        <v>8223</v>
      </c>
      <c r="H2005" t="s">
        <v>8245</v>
      </c>
      <c r="I2005">
        <v>1463275339</v>
      </c>
      <c r="J2005">
        <v>1460683339</v>
      </c>
      <c r="K2005" t="b">
        <v>0</v>
      </c>
      <c r="L2005">
        <v>20</v>
      </c>
      <c r="M2005" t="b">
        <v>1</v>
      </c>
      <c r="N2005" t="s">
        <v>8269</v>
      </c>
      <c r="O2005">
        <f>ROUND(E2005/D2005*100,0)</f>
        <v>107</v>
      </c>
      <c r="P2005">
        <f>IFERROR(ROUND(E2005/L2005,2),0)</f>
        <v>53.34</v>
      </c>
      <c r="Q2005" t="s">
        <v>8315</v>
      </c>
      <c r="R2005" t="s">
        <v>8316</v>
      </c>
      <c r="S2005" s="12">
        <f>(((J2005/60)/60)/24)+DATE(1970,1,1)</f>
        <v>42475.057164351849</v>
      </c>
      <c r="T2005" s="12">
        <f>(((I2005/60)/60)/24)+DATE(1970,1,1)</f>
        <v>42505.057164351849</v>
      </c>
      <c r="U2005">
        <f>YEAR(S2005)</f>
        <v>2016</v>
      </c>
    </row>
    <row r="2006" spans="1:21" ht="48" x14ac:dyDescent="0.2">
      <c r="A2006">
        <v>3308</v>
      </c>
      <c r="B2006" s="3" t="s">
        <v>3308</v>
      </c>
      <c r="C2006" s="3" t="s">
        <v>7418</v>
      </c>
      <c r="D2006" s="6">
        <v>3500</v>
      </c>
      <c r="E2006" s="8">
        <v>4280</v>
      </c>
      <c r="F2006" t="s">
        <v>8218</v>
      </c>
      <c r="G2006" t="s">
        <v>8223</v>
      </c>
      <c r="H2006" t="s">
        <v>8245</v>
      </c>
      <c r="I2006">
        <v>1460581365</v>
      </c>
      <c r="J2006">
        <v>1458766965</v>
      </c>
      <c r="K2006" t="b">
        <v>0</v>
      </c>
      <c r="L2006">
        <v>57</v>
      </c>
      <c r="M2006" t="b">
        <v>1</v>
      </c>
      <c r="N2006" t="s">
        <v>8269</v>
      </c>
      <c r="O2006">
        <f>ROUND(E2006/D2006*100,0)</f>
        <v>122</v>
      </c>
      <c r="P2006">
        <f>IFERROR(ROUND(E2006/L2006,2),0)</f>
        <v>75.09</v>
      </c>
      <c r="Q2006" t="s">
        <v>8315</v>
      </c>
      <c r="R2006" t="s">
        <v>8316</v>
      </c>
      <c r="S2006" s="12">
        <f>(((J2006/60)/60)/24)+DATE(1970,1,1)</f>
        <v>42452.876909722225</v>
      </c>
      <c r="T2006" s="12">
        <f>(((I2006/60)/60)/24)+DATE(1970,1,1)</f>
        <v>42473.876909722225</v>
      </c>
      <c r="U2006">
        <f>YEAR(S2006)</f>
        <v>2016</v>
      </c>
    </row>
    <row r="2007" spans="1:21" ht="32" x14ac:dyDescent="0.2">
      <c r="A2007">
        <v>3309</v>
      </c>
      <c r="B2007" s="3" t="s">
        <v>3309</v>
      </c>
      <c r="C2007" s="3" t="s">
        <v>7419</v>
      </c>
      <c r="D2007" s="6">
        <v>350</v>
      </c>
      <c r="E2007" s="8">
        <v>558</v>
      </c>
      <c r="F2007" t="s">
        <v>8218</v>
      </c>
      <c r="G2007" t="s">
        <v>8224</v>
      </c>
      <c r="H2007" t="s">
        <v>8246</v>
      </c>
      <c r="I2007">
        <v>1476632178</v>
      </c>
      <c r="J2007">
        <v>1473953778</v>
      </c>
      <c r="K2007" t="b">
        <v>0</v>
      </c>
      <c r="L2007">
        <v>31</v>
      </c>
      <c r="M2007" t="b">
        <v>1</v>
      </c>
      <c r="N2007" t="s">
        <v>8269</v>
      </c>
      <c r="O2007">
        <f>ROUND(E2007/D2007*100,0)</f>
        <v>159</v>
      </c>
      <c r="P2007">
        <f>IFERROR(ROUND(E2007/L2007,2),0)</f>
        <v>18</v>
      </c>
      <c r="Q2007" t="s">
        <v>8315</v>
      </c>
      <c r="R2007" t="s">
        <v>8316</v>
      </c>
      <c r="S2007" s="12">
        <f>(((J2007/60)/60)/24)+DATE(1970,1,1)</f>
        <v>42628.650208333333</v>
      </c>
      <c r="T2007" s="12">
        <f>(((I2007/60)/60)/24)+DATE(1970,1,1)</f>
        <v>42659.650208333333</v>
      </c>
      <c r="U2007">
        <f>YEAR(S2007)</f>
        <v>2016</v>
      </c>
    </row>
    <row r="2008" spans="1:21" ht="32" x14ac:dyDescent="0.2">
      <c r="A2008">
        <v>3310</v>
      </c>
      <c r="B2008" s="3" t="s">
        <v>3310</v>
      </c>
      <c r="C2008" s="3" t="s">
        <v>7420</v>
      </c>
      <c r="D2008" s="6">
        <v>6500</v>
      </c>
      <c r="E2008" s="8">
        <v>6505</v>
      </c>
      <c r="F2008" t="s">
        <v>8218</v>
      </c>
      <c r="G2008" t="s">
        <v>8223</v>
      </c>
      <c r="H2008" t="s">
        <v>8245</v>
      </c>
      <c r="I2008">
        <v>1444169825</v>
      </c>
      <c r="J2008">
        <v>1441577825</v>
      </c>
      <c r="K2008" t="b">
        <v>0</v>
      </c>
      <c r="L2008">
        <v>31</v>
      </c>
      <c r="M2008" t="b">
        <v>1</v>
      </c>
      <c r="N2008" t="s">
        <v>8269</v>
      </c>
      <c r="O2008">
        <f>ROUND(E2008/D2008*100,0)</f>
        <v>100</v>
      </c>
      <c r="P2008">
        <f>IFERROR(ROUND(E2008/L2008,2),0)</f>
        <v>209.84</v>
      </c>
      <c r="Q2008" t="s">
        <v>8315</v>
      </c>
      <c r="R2008" t="s">
        <v>8316</v>
      </c>
      <c r="S2008" s="12">
        <f>(((J2008/60)/60)/24)+DATE(1970,1,1)</f>
        <v>42253.928530092591</v>
      </c>
      <c r="T2008" s="12">
        <f>(((I2008/60)/60)/24)+DATE(1970,1,1)</f>
        <v>42283.928530092591</v>
      </c>
      <c r="U2008">
        <f>YEAR(S2008)</f>
        <v>2015</v>
      </c>
    </row>
    <row r="2009" spans="1:21" ht="48" x14ac:dyDescent="0.2">
      <c r="A2009">
        <v>3311</v>
      </c>
      <c r="B2009" s="3" t="s">
        <v>3311</v>
      </c>
      <c r="C2009" s="3" t="s">
        <v>7421</v>
      </c>
      <c r="D2009" s="6">
        <v>2500</v>
      </c>
      <c r="E2009" s="8">
        <v>2746</v>
      </c>
      <c r="F2009" t="s">
        <v>8218</v>
      </c>
      <c r="G2009" t="s">
        <v>8223</v>
      </c>
      <c r="H2009" t="s">
        <v>8245</v>
      </c>
      <c r="I2009">
        <v>1445065210</v>
      </c>
      <c r="J2009">
        <v>1442473210</v>
      </c>
      <c r="K2009" t="b">
        <v>0</v>
      </c>
      <c r="L2009">
        <v>45</v>
      </c>
      <c r="M2009" t="b">
        <v>1</v>
      </c>
      <c r="N2009" t="s">
        <v>8269</v>
      </c>
      <c r="O2009">
        <f>ROUND(E2009/D2009*100,0)</f>
        <v>110</v>
      </c>
      <c r="P2009">
        <f>IFERROR(ROUND(E2009/L2009,2),0)</f>
        <v>61.02</v>
      </c>
      <c r="Q2009" t="s">
        <v>8315</v>
      </c>
      <c r="R2009" t="s">
        <v>8316</v>
      </c>
      <c r="S2009" s="12">
        <f>(((J2009/60)/60)/24)+DATE(1970,1,1)</f>
        <v>42264.29178240741</v>
      </c>
      <c r="T2009" s="12">
        <f>(((I2009/60)/60)/24)+DATE(1970,1,1)</f>
        <v>42294.29178240741</v>
      </c>
      <c r="U2009">
        <f>YEAR(S2009)</f>
        <v>2015</v>
      </c>
    </row>
    <row r="2010" spans="1:21" ht="48" x14ac:dyDescent="0.2">
      <c r="A2010">
        <v>3312</v>
      </c>
      <c r="B2010" s="3" t="s">
        <v>3312</v>
      </c>
      <c r="C2010" s="3" t="s">
        <v>7422</v>
      </c>
      <c r="D2010" s="6">
        <v>2500</v>
      </c>
      <c r="E2010" s="8">
        <v>2501</v>
      </c>
      <c r="F2010" t="s">
        <v>8218</v>
      </c>
      <c r="G2010" t="s">
        <v>8223</v>
      </c>
      <c r="H2010" t="s">
        <v>8245</v>
      </c>
      <c r="I2010">
        <v>1478901600</v>
      </c>
      <c r="J2010">
        <v>1477077946</v>
      </c>
      <c r="K2010" t="b">
        <v>0</v>
      </c>
      <c r="L2010">
        <v>41</v>
      </c>
      <c r="M2010" t="b">
        <v>1</v>
      </c>
      <c r="N2010" t="s">
        <v>8269</v>
      </c>
      <c r="O2010">
        <f>ROUND(E2010/D2010*100,0)</f>
        <v>100</v>
      </c>
      <c r="P2010">
        <f>IFERROR(ROUND(E2010/L2010,2),0)</f>
        <v>61</v>
      </c>
      <c r="Q2010" t="s">
        <v>8315</v>
      </c>
      <c r="R2010" t="s">
        <v>8316</v>
      </c>
      <c r="S2010" s="12">
        <f>(((J2010/60)/60)/24)+DATE(1970,1,1)</f>
        <v>42664.809560185182</v>
      </c>
      <c r="T2010" s="12">
        <f>(((I2010/60)/60)/24)+DATE(1970,1,1)</f>
        <v>42685.916666666672</v>
      </c>
      <c r="U2010">
        <f>YEAR(S2010)</f>
        <v>2016</v>
      </c>
    </row>
    <row r="2011" spans="1:21" ht="48" x14ac:dyDescent="0.2">
      <c r="A2011">
        <v>3313</v>
      </c>
      <c r="B2011" s="3" t="s">
        <v>3313</v>
      </c>
      <c r="C2011" s="3" t="s">
        <v>7423</v>
      </c>
      <c r="D2011" s="6">
        <v>2000</v>
      </c>
      <c r="E2011" s="8">
        <v>2321</v>
      </c>
      <c r="F2011" t="s">
        <v>8218</v>
      </c>
      <c r="G2011" t="s">
        <v>8223</v>
      </c>
      <c r="H2011" t="s">
        <v>8245</v>
      </c>
      <c r="I2011">
        <v>1453856400</v>
      </c>
      <c r="J2011">
        <v>1452664317</v>
      </c>
      <c r="K2011" t="b">
        <v>0</v>
      </c>
      <c r="L2011">
        <v>29</v>
      </c>
      <c r="M2011" t="b">
        <v>1</v>
      </c>
      <c r="N2011" t="s">
        <v>8269</v>
      </c>
      <c r="O2011">
        <f>ROUND(E2011/D2011*100,0)</f>
        <v>116</v>
      </c>
      <c r="P2011">
        <f>IFERROR(ROUND(E2011/L2011,2),0)</f>
        <v>80.03</v>
      </c>
      <c r="Q2011" t="s">
        <v>8315</v>
      </c>
      <c r="R2011" t="s">
        <v>8316</v>
      </c>
      <c r="S2011" s="12">
        <f>(((J2011/60)/60)/24)+DATE(1970,1,1)</f>
        <v>42382.244409722218</v>
      </c>
      <c r="T2011" s="12">
        <f>(((I2011/60)/60)/24)+DATE(1970,1,1)</f>
        <v>42396.041666666672</v>
      </c>
      <c r="U2011">
        <f>YEAR(S2011)</f>
        <v>2016</v>
      </c>
    </row>
    <row r="2012" spans="1:21" ht="48" x14ac:dyDescent="0.2">
      <c r="A2012">
        <v>3314</v>
      </c>
      <c r="B2012" s="3" t="s">
        <v>3314</v>
      </c>
      <c r="C2012" s="3" t="s">
        <v>7424</v>
      </c>
      <c r="D2012" s="6">
        <v>800</v>
      </c>
      <c r="E2012" s="8">
        <v>1686</v>
      </c>
      <c r="F2012" t="s">
        <v>8218</v>
      </c>
      <c r="G2012" t="s">
        <v>8224</v>
      </c>
      <c r="H2012" t="s">
        <v>8246</v>
      </c>
      <c r="I2012">
        <v>1431115500</v>
      </c>
      <c r="J2012">
        <v>1428733511</v>
      </c>
      <c r="K2012" t="b">
        <v>0</v>
      </c>
      <c r="L2012">
        <v>58</v>
      </c>
      <c r="M2012" t="b">
        <v>1</v>
      </c>
      <c r="N2012" t="s">
        <v>8269</v>
      </c>
      <c r="O2012">
        <f>ROUND(E2012/D2012*100,0)</f>
        <v>211</v>
      </c>
      <c r="P2012">
        <f>IFERROR(ROUND(E2012/L2012,2),0)</f>
        <v>29.07</v>
      </c>
      <c r="Q2012" t="s">
        <v>8315</v>
      </c>
      <c r="R2012" t="s">
        <v>8316</v>
      </c>
      <c r="S2012" s="12">
        <f>(((J2012/60)/60)/24)+DATE(1970,1,1)</f>
        <v>42105.267488425925</v>
      </c>
      <c r="T2012" s="12">
        <f>(((I2012/60)/60)/24)+DATE(1970,1,1)</f>
        <v>42132.836805555555</v>
      </c>
      <c r="U2012">
        <f>YEAR(S2012)</f>
        <v>2015</v>
      </c>
    </row>
    <row r="2013" spans="1:21" ht="48" x14ac:dyDescent="0.2">
      <c r="A2013">
        <v>3315</v>
      </c>
      <c r="B2013" s="3" t="s">
        <v>3315</v>
      </c>
      <c r="C2013" s="3" t="s">
        <v>7425</v>
      </c>
      <c r="D2013" s="6">
        <v>4000</v>
      </c>
      <c r="E2013" s="8">
        <v>4400</v>
      </c>
      <c r="F2013" t="s">
        <v>8218</v>
      </c>
      <c r="G2013" t="s">
        <v>8224</v>
      </c>
      <c r="H2013" t="s">
        <v>8246</v>
      </c>
      <c r="I2013">
        <v>1462519041</v>
      </c>
      <c r="J2013">
        <v>1459927041</v>
      </c>
      <c r="K2013" t="b">
        <v>0</v>
      </c>
      <c r="L2013">
        <v>89</v>
      </c>
      <c r="M2013" t="b">
        <v>1</v>
      </c>
      <c r="N2013" t="s">
        <v>8269</v>
      </c>
      <c r="O2013">
        <f>ROUND(E2013/D2013*100,0)</f>
        <v>110</v>
      </c>
      <c r="P2013">
        <f>IFERROR(ROUND(E2013/L2013,2),0)</f>
        <v>49.44</v>
      </c>
      <c r="Q2013" t="s">
        <v>8315</v>
      </c>
      <c r="R2013" t="s">
        <v>8316</v>
      </c>
      <c r="S2013" s="12">
        <f>(((J2013/60)/60)/24)+DATE(1970,1,1)</f>
        <v>42466.303715277783</v>
      </c>
      <c r="T2013" s="12">
        <f>(((I2013/60)/60)/24)+DATE(1970,1,1)</f>
        <v>42496.303715277783</v>
      </c>
      <c r="U2013">
        <f>YEAR(S2013)</f>
        <v>2016</v>
      </c>
    </row>
    <row r="2014" spans="1:21" ht="80" x14ac:dyDescent="0.2">
      <c r="A2014">
        <v>3316</v>
      </c>
      <c r="B2014" s="3" t="s">
        <v>3316</v>
      </c>
      <c r="C2014" s="3" t="s">
        <v>7426</v>
      </c>
      <c r="D2014" s="6">
        <v>11737</v>
      </c>
      <c r="E2014" s="8">
        <v>11747.18</v>
      </c>
      <c r="F2014" t="s">
        <v>8218</v>
      </c>
      <c r="G2014" t="s">
        <v>8223</v>
      </c>
      <c r="H2014" t="s">
        <v>8245</v>
      </c>
      <c r="I2014">
        <v>1407506040</v>
      </c>
      <c r="J2014">
        <v>1404680075</v>
      </c>
      <c r="K2014" t="b">
        <v>0</v>
      </c>
      <c r="L2014">
        <v>125</v>
      </c>
      <c r="M2014" t="b">
        <v>1</v>
      </c>
      <c r="N2014" t="s">
        <v>8269</v>
      </c>
      <c r="O2014">
        <f>ROUND(E2014/D2014*100,0)</f>
        <v>100</v>
      </c>
      <c r="P2014">
        <f>IFERROR(ROUND(E2014/L2014,2),0)</f>
        <v>93.98</v>
      </c>
      <c r="Q2014" t="s">
        <v>8315</v>
      </c>
      <c r="R2014" t="s">
        <v>8316</v>
      </c>
      <c r="S2014" s="12">
        <f>(((J2014/60)/60)/24)+DATE(1970,1,1)</f>
        <v>41826.871238425927</v>
      </c>
      <c r="T2014" s="12">
        <f>(((I2014/60)/60)/24)+DATE(1970,1,1)</f>
        <v>41859.57916666667</v>
      </c>
      <c r="U2014">
        <f>YEAR(S2014)</f>
        <v>2014</v>
      </c>
    </row>
    <row r="2015" spans="1:21" ht="48" x14ac:dyDescent="0.2">
      <c r="A2015">
        <v>3317</v>
      </c>
      <c r="B2015" s="3" t="s">
        <v>3317</v>
      </c>
      <c r="C2015" s="3" t="s">
        <v>7427</v>
      </c>
      <c r="D2015" s="6">
        <v>1050</v>
      </c>
      <c r="E2015" s="8">
        <v>1115</v>
      </c>
      <c r="F2015" t="s">
        <v>8218</v>
      </c>
      <c r="G2015" t="s">
        <v>8223</v>
      </c>
      <c r="H2015" t="s">
        <v>8245</v>
      </c>
      <c r="I2015">
        <v>1465347424</v>
      </c>
      <c r="J2015">
        <v>1462755424</v>
      </c>
      <c r="K2015" t="b">
        <v>0</v>
      </c>
      <c r="L2015">
        <v>18</v>
      </c>
      <c r="M2015" t="b">
        <v>1</v>
      </c>
      <c r="N2015" t="s">
        <v>8269</v>
      </c>
      <c r="O2015">
        <f>ROUND(E2015/D2015*100,0)</f>
        <v>106</v>
      </c>
      <c r="P2015">
        <f>IFERROR(ROUND(E2015/L2015,2),0)</f>
        <v>61.94</v>
      </c>
      <c r="Q2015" t="s">
        <v>8315</v>
      </c>
      <c r="R2015" t="s">
        <v>8316</v>
      </c>
      <c r="S2015" s="12">
        <f>(((J2015/60)/60)/24)+DATE(1970,1,1)</f>
        <v>42499.039629629624</v>
      </c>
      <c r="T2015" s="12">
        <f>(((I2015/60)/60)/24)+DATE(1970,1,1)</f>
        <v>42529.039629629624</v>
      </c>
      <c r="U2015">
        <f>YEAR(S2015)</f>
        <v>2016</v>
      </c>
    </row>
    <row r="2016" spans="1:21" ht="32" x14ac:dyDescent="0.2">
      <c r="A2016">
        <v>3318</v>
      </c>
      <c r="B2016" s="3" t="s">
        <v>3318</v>
      </c>
      <c r="C2016" s="3" t="s">
        <v>7428</v>
      </c>
      <c r="D2016" s="6">
        <v>2000</v>
      </c>
      <c r="E2016" s="8">
        <v>2512</v>
      </c>
      <c r="F2016" t="s">
        <v>8218</v>
      </c>
      <c r="G2016" t="s">
        <v>8228</v>
      </c>
      <c r="H2016" t="s">
        <v>8250</v>
      </c>
      <c r="I2016">
        <v>1460341800</v>
      </c>
      <c r="J2016">
        <v>1456902893</v>
      </c>
      <c r="K2016" t="b">
        <v>0</v>
      </c>
      <c r="L2016">
        <v>32</v>
      </c>
      <c r="M2016" t="b">
        <v>1</v>
      </c>
      <c r="N2016" t="s">
        <v>8269</v>
      </c>
      <c r="O2016">
        <f>ROUND(E2016/D2016*100,0)</f>
        <v>126</v>
      </c>
      <c r="P2016">
        <f>IFERROR(ROUND(E2016/L2016,2),0)</f>
        <v>78.5</v>
      </c>
      <c r="Q2016" t="s">
        <v>8315</v>
      </c>
      <c r="R2016" t="s">
        <v>8316</v>
      </c>
      <c r="S2016" s="12">
        <f>(((J2016/60)/60)/24)+DATE(1970,1,1)</f>
        <v>42431.302002314813</v>
      </c>
      <c r="T2016" s="12">
        <f>(((I2016/60)/60)/24)+DATE(1970,1,1)</f>
        <v>42471.104166666672</v>
      </c>
      <c r="U2016">
        <f>YEAR(S2016)</f>
        <v>2016</v>
      </c>
    </row>
    <row r="2017" spans="1:21" ht="48" x14ac:dyDescent="0.2">
      <c r="A2017">
        <v>3319</v>
      </c>
      <c r="B2017" s="3" t="s">
        <v>3319</v>
      </c>
      <c r="C2017" s="3" t="s">
        <v>7429</v>
      </c>
      <c r="D2017" s="6">
        <v>500</v>
      </c>
      <c r="E2017" s="8">
        <v>540</v>
      </c>
      <c r="F2017" t="s">
        <v>8218</v>
      </c>
      <c r="G2017" t="s">
        <v>8224</v>
      </c>
      <c r="H2017" t="s">
        <v>8246</v>
      </c>
      <c r="I2017">
        <v>1422712986</v>
      </c>
      <c r="J2017">
        <v>1418824986</v>
      </c>
      <c r="K2017" t="b">
        <v>0</v>
      </c>
      <c r="L2017">
        <v>16</v>
      </c>
      <c r="M2017" t="b">
        <v>1</v>
      </c>
      <c r="N2017" t="s">
        <v>8269</v>
      </c>
      <c r="O2017">
        <f>ROUND(E2017/D2017*100,0)</f>
        <v>108</v>
      </c>
      <c r="P2017">
        <f>IFERROR(ROUND(E2017/L2017,2),0)</f>
        <v>33.75</v>
      </c>
      <c r="Q2017" t="s">
        <v>8315</v>
      </c>
      <c r="R2017" t="s">
        <v>8316</v>
      </c>
      <c r="S2017" s="12">
        <f>(((J2017/60)/60)/24)+DATE(1970,1,1)</f>
        <v>41990.585486111115</v>
      </c>
      <c r="T2017" s="12">
        <f>(((I2017/60)/60)/24)+DATE(1970,1,1)</f>
        <v>42035.585486111115</v>
      </c>
      <c r="U2017">
        <f>YEAR(S2017)</f>
        <v>2014</v>
      </c>
    </row>
    <row r="2018" spans="1:21" ht="48" x14ac:dyDescent="0.2">
      <c r="A2018">
        <v>3320</v>
      </c>
      <c r="B2018" s="3" t="s">
        <v>3320</v>
      </c>
      <c r="C2018" s="3" t="s">
        <v>7430</v>
      </c>
      <c r="D2018" s="6">
        <v>2500</v>
      </c>
      <c r="E2018" s="8">
        <v>2525</v>
      </c>
      <c r="F2018" t="s">
        <v>8218</v>
      </c>
      <c r="G2018" t="s">
        <v>8223</v>
      </c>
      <c r="H2018" t="s">
        <v>8245</v>
      </c>
      <c r="I2018">
        <v>1466557557</v>
      </c>
      <c r="J2018">
        <v>1463965557</v>
      </c>
      <c r="K2018" t="b">
        <v>0</v>
      </c>
      <c r="L2018">
        <v>38</v>
      </c>
      <c r="M2018" t="b">
        <v>1</v>
      </c>
      <c r="N2018" t="s">
        <v>8269</v>
      </c>
      <c r="O2018">
        <f>ROUND(E2018/D2018*100,0)</f>
        <v>101</v>
      </c>
      <c r="P2018">
        <f>IFERROR(ROUND(E2018/L2018,2),0)</f>
        <v>66.45</v>
      </c>
      <c r="Q2018" t="s">
        <v>8315</v>
      </c>
      <c r="R2018" t="s">
        <v>8316</v>
      </c>
      <c r="S2018" s="12">
        <f>(((J2018/60)/60)/24)+DATE(1970,1,1)</f>
        <v>42513.045798611114</v>
      </c>
      <c r="T2018" s="12">
        <f>(((I2018/60)/60)/24)+DATE(1970,1,1)</f>
        <v>42543.045798611114</v>
      </c>
      <c r="U2018">
        <f>YEAR(S2018)</f>
        <v>2016</v>
      </c>
    </row>
    <row r="2019" spans="1:21" ht="48" x14ac:dyDescent="0.2">
      <c r="A2019">
        <v>3321</v>
      </c>
      <c r="B2019" s="3" t="s">
        <v>3321</v>
      </c>
      <c r="C2019" s="3" t="s">
        <v>7431</v>
      </c>
      <c r="D2019" s="6">
        <v>500</v>
      </c>
      <c r="E2019" s="8">
        <v>537</v>
      </c>
      <c r="F2019" t="s">
        <v>8218</v>
      </c>
      <c r="G2019" t="s">
        <v>8223</v>
      </c>
      <c r="H2019" t="s">
        <v>8245</v>
      </c>
      <c r="I2019">
        <v>1413431940</v>
      </c>
      <c r="J2019">
        <v>1412216665</v>
      </c>
      <c r="K2019" t="b">
        <v>0</v>
      </c>
      <c r="L2019">
        <v>15</v>
      </c>
      <c r="M2019" t="b">
        <v>1</v>
      </c>
      <c r="N2019" t="s">
        <v>8269</v>
      </c>
      <c r="O2019">
        <f>ROUND(E2019/D2019*100,0)</f>
        <v>107</v>
      </c>
      <c r="P2019">
        <f>IFERROR(ROUND(E2019/L2019,2),0)</f>
        <v>35.799999999999997</v>
      </c>
      <c r="Q2019" t="s">
        <v>8315</v>
      </c>
      <c r="R2019" t="s">
        <v>8316</v>
      </c>
      <c r="S2019" s="12">
        <f>(((J2019/60)/60)/24)+DATE(1970,1,1)</f>
        <v>41914.100289351853</v>
      </c>
      <c r="T2019" s="12">
        <f>(((I2019/60)/60)/24)+DATE(1970,1,1)</f>
        <v>41928.165972222225</v>
      </c>
      <c r="U2019">
        <f>YEAR(S2019)</f>
        <v>2014</v>
      </c>
    </row>
    <row r="2020" spans="1:21" ht="48" x14ac:dyDescent="0.2">
      <c r="A2020">
        <v>3322</v>
      </c>
      <c r="B2020" s="3" t="s">
        <v>3322</v>
      </c>
      <c r="C2020" s="3" t="s">
        <v>7432</v>
      </c>
      <c r="D2020" s="6">
        <v>3300</v>
      </c>
      <c r="E2020" s="8">
        <v>3350</v>
      </c>
      <c r="F2020" t="s">
        <v>8218</v>
      </c>
      <c r="G2020" t="s">
        <v>8223</v>
      </c>
      <c r="H2020" t="s">
        <v>8245</v>
      </c>
      <c r="I2020">
        <v>1466567700</v>
      </c>
      <c r="J2020">
        <v>1464653696</v>
      </c>
      <c r="K2020" t="b">
        <v>0</v>
      </c>
      <c r="L2020">
        <v>23</v>
      </c>
      <c r="M2020" t="b">
        <v>1</v>
      </c>
      <c r="N2020" t="s">
        <v>8269</v>
      </c>
      <c r="O2020">
        <f>ROUND(E2020/D2020*100,0)</f>
        <v>102</v>
      </c>
      <c r="P2020">
        <f>IFERROR(ROUND(E2020/L2020,2),0)</f>
        <v>145.65</v>
      </c>
      <c r="Q2020" t="s">
        <v>8315</v>
      </c>
      <c r="R2020" t="s">
        <v>8316</v>
      </c>
      <c r="S2020" s="12">
        <f>(((J2020/60)/60)/24)+DATE(1970,1,1)</f>
        <v>42521.010370370372</v>
      </c>
      <c r="T2020" s="12">
        <f>(((I2020/60)/60)/24)+DATE(1970,1,1)</f>
        <v>42543.163194444445</v>
      </c>
      <c r="U2020">
        <f>YEAR(S2020)</f>
        <v>2016</v>
      </c>
    </row>
    <row r="2021" spans="1:21" ht="48" x14ac:dyDescent="0.2">
      <c r="A2021">
        <v>3323</v>
      </c>
      <c r="B2021" s="3" t="s">
        <v>3323</v>
      </c>
      <c r="C2021" s="3" t="s">
        <v>7433</v>
      </c>
      <c r="D2021" s="6">
        <v>1000</v>
      </c>
      <c r="E2021" s="8">
        <v>1259</v>
      </c>
      <c r="F2021" t="s">
        <v>8218</v>
      </c>
      <c r="G2021" t="s">
        <v>8224</v>
      </c>
      <c r="H2021" t="s">
        <v>8246</v>
      </c>
      <c r="I2021">
        <v>1474793208</v>
      </c>
      <c r="J2021">
        <v>1472201208</v>
      </c>
      <c r="K2021" t="b">
        <v>0</v>
      </c>
      <c r="L2021">
        <v>49</v>
      </c>
      <c r="M2021" t="b">
        <v>1</v>
      </c>
      <c r="N2021" t="s">
        <v>8269</v>
      </c>
      <c r="O2021">
        <f>ROUND(E2021/D2021*100,0)</f>
        <v>126</v>
      </c>
      <c r="P2021">
        <f>IFERROR(ROUND(E2021/L2021,2),0)</f>
        <v>25.69</v>
      </c>
      <c r="Q2021" t="s">
        <v>8315</v>
      </c>
      <c r="R2021" t="s">
        <v>8316</v>
      </c>
      <c r="S2021" s="12">
        <f>(((J2021/60)/60)/24)+DATE(1970,1,1)</f>
        <v>42608.36583333333</v>
      </c>
      <c r="T2021" s="12">
        <f>(((I2021/60)/60)/24)+DATE(1970,1,1)</f>
        <v>42638.36583333333</v>
      </c>
      <c r="U2021">
        <f>YEAR(S2021)</f>
        <v>2016</v>
      </c>
    </row>
    <row r="2022" spans="1:21" ht="32" x14ac:dyDescent="0.2">
      <c r="A2022">
        <v>3324</v>
      </c>
      <c r="B2022" s="3" t="s">
        <v>3324</v>
      </c>
      <c r="C2022" s="3" t="s">
        <v>7434</v>
      </c>
      <c r="D2022" s="6">
        <v>1500</v>
      </c>
      <c r="E2022" s="8">
        <v>1525</v>
      </c>
      <c r="F2022" t="s">
        <v>8218</v>
      </c>
      <c r="G2022" t="s">
        <v>8240</v>
      </c>
      <c r="H2022" t="s">
        <v>8248</v>
      </c>
      <c r="I2022">
        <v>1465135190</v>
      </c>
      <c r="J2022">
        <v>1463925590</v>
      </c>
      <c r="K2022" t="b">
        <v>0</v>
      </c>
      <c r="L2022">
        <v>10</v>
      </c>
      <c r="M2022" t="b">
        <v>1</v>
      </c>
      <c r="N2022" t="s">
        <v>8269</v>
      </c>
      <c r="O2022">
        <f>ROUND(E2022/D2022*100,0)</f>
        <v>102</v>
      </c>
      <c r="P2022">
        <f>IFERROR(ROUND(E2022/L2022,2),0)</f>
        <v>152.5</v>
      </c>
      <c r="Q2022" t="s">
        <v>8315</v>
      </c>
      <c r="R2022" t="s">
        <v>8316</v>
      </c>
      <c r="S2022" s="12">
        <f>(((J2022/60)/60)/24)+DATE(1970,1,1)</f>
        <v>42512.58321759259</v>
      </c>
      <c r="T2022" s="12">
        <f>(((I2022/60)/60)/24)+DATE(1970,1,1)</f>
        <v>42526.58321759259</v>
      </c>
      <c r="U2022">
        <f>YEAR(S2022)</f>
        <v>2016</v>
      </c>
    </row>
    <row r="2023" spans="1:21" ht="48" x14ac:dyDescent="0.2">
      <c r="A2023">
        <v>3325</v>
      </c>
      <c r="B2023" s="3" t="s">
        <v>3325</v>
      </c>
      <c r="C2023" s="3" t="s">
        <v>7435</v>
      </c>
      <c r="D2023" s="6">
        <v>400</v>
      </c>
      <c r="E2023" s="8">
        <v>450</v>
      </c>
      <c r="F2023" t="s">
        <v>8218</v>
      </c>
      <c r="G2023" t="s">
        <v>8224</v>
      </c>
      <c r="H2023" t="s">
        <v>8246</v>
      </c>
      <c r="I2023">
        <v>1428256277</v>
      </c>
      <c r="J2023">
        <v>1425235877</v>
      </c>
      <c r="K2023" t="b">
        <v>0</v>
      </c>
      <c r="L2023">
        <v>15</v>
      </c>
      <c r="M2023" t="b">
        <v>1</v>
      </c>
      <c r="N2023" t="s">
        <v>8269</v>
      </c>
      <c r="O2023">
        <f>ROUND(E2023/D2023*100,0)</f>
        <v>113</v>
      </c>
      <c r="P2023">
        <f>IFERROR(ROUND(E2023/L2023,2),0)</f>
        <v>30</v>
      </c>
      <c r="Q2023" t="s">
        <v>8315</v>
      </c>
      <c r="R2023" t="s">
        <v>8316</v>
      </c>
      <c r="S2023" s="12">
        <f>(((J2023/60)/60)/24)+DATE(1970,1,1)</f>
        <v>42064.785613425927</v>
      </c>
      <c r="T2023" s="12">
        <f>(((I2023/60)/60)/24)+DATE(1970,1,1)</f>
        <v>42099.743946759263</v>
      </c>
      <c r="U2023">
        <f>YEAR(S2023)</f>
        <v>2015</v>
      </c>
    </row>
    <row r="2024" spans="1:21" ht="48" x14ac:dyDescent="0.2">
      <c r="A2024">
        <v>3326</v>
      </c>
      <c r="B2024" s="3" t="s">
        <v>3326</v>
      </c>
      <c r="C2024" s="3" t="s">
        <v>7436</v>
      </c>
      <c r="D2024" s="6">
        <v>8000</v>
      </c>
      <c r="E2024" s="8">
        <v>8110</v>
      </c>
      <c r="F2024" t="s">
        <v>8218</v>
      </c>
      <c r="G2024" t="s">
        <v>8223</v>
      </c>
      <c r="H2024" t="s">
        <v>8245</v>
      </c>
      <c r="I2024">
        <v>1425830905</v>
      </c>
      <c r="J2024">
        <v>1423242505</v>
      </c>
      <c r="K2024" t="b">
        <v>0</v>
      </c>
      <c r="L2024">
        <v>57</v>
      </c>
      <c r="M2024" t="b">
        <v>1</v>
      </c>
      <c r="N2024" t="s">
        <v>8269</v>
      </c>
      <c r="O2024">
        <f>ROUND(E2024/D2024*100,0)</f>
        <v>101</v>
      </c>
      <c r="P2024">
        <f>IFERROR(ROUND(E2024/L2024,2),0)</f>
        <v>142.28</v>
      </c>
      <c r="Q2024" t="s">
        <v>8315</v>
      </c>
      <c r="R2024" t="s">
        <v>8316</v>
      </c>
      <c r="S2024" s="12">
        <f>(((J2024/60)/60)/24)+DATE(1970,1,1)</f>
        <v>42041.714178240742</v>
      </c>
      <c r="T2024" s="12">
        <f>(((I2024/60)/60)/24)+DATE(1970,1,1)</f>
        <v>42071.67251157407</v>
      </c>
      <c r="U2024">
        <f>YEAR(S2024)</f>
        <v>2015</v>
      </c>
    </row>
    <row r="2025" spans="1:21" ht="48" x14ac:dyDescent="0.2">
      <c r="A2025">
        <v>3327</v>
      </c>
      <c r="B2025" s="3" t="s">
        <v>3327</v>
      </c>
      <c r="C2025" s="3" t="s">
        <v>7437</v>
      </c>
      <c r="D2025" s="6">
        <v>800</v>
      </c>
      <c r="E2025" s="8">
        <v>810</v>
      </c>
      <c r="F2025" t="s">
        <v>8218</v>
      </c>
      <c r="G2025" t="s">
        <v>8224</v>
      </c>
      <c r="H2025" t="s">
        <v>8246</v>
      </c>
      <c r="I2025">
        <v>1462697966</v>
      </c>
      <c r="J2025">
        <v>1460105966</v>
      </c>
      <c r="K2025" t="b">
        <v>0</v>
      </c>
      <c r="L2025">
        <v>33</v>
      </c>
      <c r="M2025" t="b">
        <v>1</v>
      </c>
      <c r="N2025" t="s">
        <v>8269</v>
      </c>
      <c r="O2025">
        <f>ROUND(E2025/D2025*100,0)</f>
        <v>101</v>
      </c>
      <c r="P2025">
        <f>IFERROR(ROUND(E2025/L2025,2),0)</f>
        <v>24.55</v>
      </c>
      <c r="Q2025" t="s">
        <v>8315</v>
      </c>
      <c r="R2025" t="s">
        <v>8316</v>
      </c>
      <c r="S2025" s="12">
        <f>(((J2025/60)/60)/24)+DATE(1970,1,1)</f>
        <v>42468.374606481477</v>
      </c>
      <c r="T2025" s="12">
        <f>(((I2025/60)/60)/24)+DATE(1970,1,1)</f>
        <v>42498.374606481477</v>
      </c>
      <c r="U2025">
        <f>YEAR(S2025)</f>
        <v>2016</v>
      </c>
    </row>
    <row r="2026" spans="1:21" ht="48" x14ac:dyDescent="0.2">
      <c r="A2026">
        <v>3328</v>
      </c>
      <c r="B2026" s="3" t="s">
        <v>3328</v>
      </c>
      <c r="C2026" s="3" t="s">
        <v>7438</v>
      </c>
      <c r="D2026" s="6">
        <v>1800</v>
      </c>
      <c r="E2026" s="8">
        <v>2635</v>
      </c>
      <c r="F2026" t="s">
        <v>8218</v>
      </c>
      <c r="G2026" t="s">
        <v>8223</v>
      </c>
      <c r="H2026" t="s">
        <v>8245</v>
      </c>
      <c r="I2026">
        <v>1404522000</v>
      </c>
      <c r="J2026">
        <v>1404308883</v>
      </c>
      <c r="K2026" t="b">
        <v>0</v>
      </c>
      <c r="L2026">
        <v>9</v>
      </c>
      <c r="M2026" t="b">
        <v>1</v>
      </c>
      <c r="N2026" t="s">
        <v>8269</v>
      </c>
      <c r="O2026">
        <f>ROUND(E2026/D2026*100,0)</f>
        <v>146</v>
      </c>
      <c r="P2026">
        <f>IFERROR(ROUND(E2026/L2026,2),0)</f>
        <v>292.77999999999997</v>
      </c>
      <c r="Q2026" t="s">
        <v>8315</v>
      </c>
      <c r="R2026" t="s">
        <v>8316</v>
      </c>
      <c r="S2026" s="12">
        <f>(((J2026/60)/60)/24)+DATE(1970,1,1)</f>
        <v>41822.57503472222</v>
      </c>
      <c r="T2026" s="12">
        <f>(((I2026/60)/60)/24)+DATE(1970,1,1)</f>
        <v>41825.041666666664</v>
      </c>
      <c r="U2026">
        <f>YEAR(S2026)</f>
        <v>2014</v>
      </c>
    </row>
    <row r="2027" spans="1:21" ht="48" x14ac:dyDescent="0.2">
      <c r="A2027">
        <v>3329</v>
      </c>
      <c r="B2027" s="3" t="s">
        <v>3329</v>
      </c>
      <c r="C2027" s="3" t="s">
        <v>7439</v>
      </c>
      <c r="D2027" s="6">
        <v>1000</v>
      </c>
      <c r="E2027" s="8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>
        <f>ROUND(E2027/D2027*100,0)</f>
        <v>117</v>
      </c>
      <c r="P2027">
        <f>IFERROR(ROUND(E2027/L2027,2),0)</f>
        <v>44.92</v>
      </c>
      <c r="Q2027" t="s">
        <v>8315</v>
      </c>
      <c r="R2027" t="s">
        <v>8316</v>
      </c>
      <c r="S2027" s="12">
        <f>(((J2027/60)/60)/24)+DATE(1970,1,1)</f>
        <v>41837.323009259257</v>
      </c>
      <c r="T2027" s="12">
        <f>(((I2027/60)/60)/24)+DATE(1970,1,1)</f>
        <v>41847.958333333336</v>
      </c>
      <c r="U2027">
        <f>YEAR(S2027)</f>
        <v>2014</v>
      </c>
    </row>
    <row r="2028" spans="1:21" ht="48" x14ac:dyDescent="0.2">
      <c r="A2028">
        <v>3330</v>
      </c>
      <c r="B2028" s="3" t="s">
        <v>3330</v>
      </c>
      <c r="C2028" s="3" t="s">
        <v>7440</v>
      </c>
      <c r="D2028" s="6">
        <v>1500</v>
      </c>
      <c r="E2028" s="8">
        <v>1594</v>
      </c>
      <c r="F2028" t="s">
        <v>8218</v>
      </c>
      <c r="G2028" t="s">
        <v>8224</v>
      </c>
      <c r="H2028" t="s">
        <v>8246</v>
      </c>
      <c r="I2028">
        <v>1427919468</v>
      </c>
      <c r="J2028">
        <v>1425331068</v>
      </c>
      <c r="K2028" t="b">
        <v>0</v>
      </c>
      <c r="L2028">
        <v>69</v>
      </c>
      <c r="M2028" t="b">
        <v>1</v>
      </c>
      <c r="N2028" t="s">
        <v>8269</v>
      </c>
      <c r="O2028">
        <f>ROUND(E2028/D2028*100,0)</f>
        <v>106</v>
      </c>
      <c r="P2028">
        <f>IFERROR(ROUND(E2028/L2028,2),0)</f>
        <v>23.1</v>
      </c>
      <c r="Q2028" t="s">
        <v>8315</v>
      </c>
      <c r="R2028" t="s">
        <v>8316</v>
      </c>
      <c r="S2028" s="12">
        <f>(((J2028/60)/60)/24)+DATE(1970,1,1)</f>
        <v>42065.887361111112</v>
      </c>
      <c r="T2028" s="12">
        <f>(((I2028/60)/60)/24)+DATE(1970,1,1)</f>
        <v>42095.845694444448</v>
      </c>
      <c r="U2028">
        <f>YEAR(S2028)</f>
        <v>2015</v>
      </c>
    </row>
    <row r="2029" spans="1:21" ht="48" x14ac:dyDescent="0.2">
      <c r="A2029">
        <v>3331</v>
      </c>
      <c r="B2029" s="3" t="s">
        <v>3331</v>
      </c>
      <c r="C2029" s="3" t="s">
        <v>7441</v>
      </c>
      <c r="D2029" s="6">
        <v>5000</v>
      </c>
      <c r="E2029" s="8">
        <v>5226</v>
      </c>
      <c r="F2029" t="s">
        <v>8218</v>
      </c>
      <c r="G2029" t="s">
        <v>8223</v>
      </c>
      <c r="H2029" t="s">
        <v>8245</v>
      </c>
      <c r="I2029">
        <v>1444149886</v>
      </c>
      <c r="J2029">
        <v>1441125886</v>
      </c>
      <c r="K2029" t="b">
        <v>0</v>
      </c>
      <c r="L2029">
        <v>65</v>
      </c>
      <c r="M2029" t="b">
        <v>1</v>
      </c>
      <c r="N2029" t="s">
        <v>8269</v>
      </c>
      <c r="O2029">
        <f>ROUND(E2029/D2029*100,0)</f>
        <v>105</v>
      </c>
      <c r="P2029">
        <f>IFERROR(ROUND(E2029/L2029,2),0)</f>
        <v>80.400000000000006</v>
      </c>
      <c r="Q2029" t="s">
        <v>8315</v>
      </c>
      <c r="R2029" t="s">
        <v>8316</v>
      </c>
      <c r="S2029" s="12">
        <f>(((J2029/60)/60)/24)+DATE(1970,1,1)</f>
        <v>42248.697754629626</v>
      </c>
      <c r="T2029" s="12">
        <f>(((I2029/60)/60)/24)+DATE(1970,1,1)</f>
        <v>42283.697754629626</v>
      </c>
      <c r="U2029">
        <f>YEAR(S2029)</f>
        <v>2015</v>
      </c>
    </row>
    <row r="2030" spans="1:21" ht="48" x14ac:dyDescent="0.2">
      <c r="A2030">
        <v>3332</v>
      </c>
      <c r="B2030" s="3" t="s">
        <v>3332</v>
      </c>
      <c r="C2030" s="3" t="s">
        <v>7442</v>
      </c>
      <c r="D2030" s="6">
        <v>6000</v>
      </c>
      <c r="E2030" s="8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72.290000000000006</v>
      </c>
      <c r="Q2030" t="s">
        <v>8315</v>
      </c>
      <c r="R2030" t="s">
        <v>8316</v>
      </c>
      <c r="S2030" s="12">
        <f>(((J2030/60)/60)/24)+DATE(1970,1,1)</f>
        <v>41809.860300925924</v>
      </c>
      <c r="T2030" s="12">
        <f>(((I2030/60)/60)/24)+DATE(1970,1,1)</f>
        <v>41839.860300925924</v>
      </c>
      <c r="U2030">
        <f>YEAR(S2030)</f>
        <v>2014</v>
      </c>
    </row>
    <row r="2031" spans="1:21" ht="48" x14ac:dyDescent="0.2">
      <c r="A2031">
        <v>3333</v>
      </c>
      <c r="B2031" s="3" t="s">
        <v>3333</v>
      </c>
      <c r="C2031" s="3" t="s">
        <v>7443</v>
      </c>
      <c r="D2031" s="6">
        <v>3500</v>
      </c>
      <c r="E2031" s="8">
        <v>3660</v>
      </c>
      <c r="F2031" t="s">
        <v>8218</v>
      </c>
      <c r="G2031" t="s">
        <v>8223</v>
      </c>
      <c r="H2031" t="s">
        <v>8245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8269</v>
      </c>
      <c r="O2031">
        <f>ROUND(E2031/D2031*100,0)</f>
        <v>105</v>
      </c>
      <c r="P2031">
        <f>IFERROR(ROUND(E2031/L2031,2),0)</f>
        <v>32.97</v>
      </c>
      <c r="Q2031" t="s">
        <v>8315</v>
      </c>
      <c r="R2031" t="s">
        <v>8316</v>
      </c>
      <c r="S2031" s="12">
        <f>(((J2031/60)/60)/24)+DATE(1970,1,1)</f>
        <v>42148.676851851851</v>
      </c>
      <c r="T2031" s="12">
        <f>(((I2031/60)/60)/24)+DATE(1970,1,1)</f>
        <v>42170.676851851851</v>
      </c>
      <c r="U2031">
        <f>YEAR(S2031)</f>
        <v>2015</v>
      </c>
    </row>
    <row r="2032" spans="1:21" ht="32" x14ac:dyDescent="0.2">
      <c r="A2032">
        <v>3334</v>
      </c>
      <c r="B2032" s="3" t="s">
        <v>3334</v>
      </c>
      <c r="C2032" s="3" t="s">
        <v>7444</v>
      </c>
      <c r="D2032" s="6">
        <v>3871</v>
      </c>
      <c r="E2032" s="8">
        <v>5366</v>
      </c>
      <c r="F2032" t="s">
        <v>8218</v>
      </c>
      <c r="G2032" t="s">
        <v>8223</v>
      </c>
      <c r="H2032" t="s">
        <v>8245</v>
      </c>
      <c r="I2032">
        <v>1438259422</v>
      </c>
      <c r="J2032">
        <v>1435667422</v>
      </c>
      <c r="K2032" t="b">
        <v>0</v>
      </c>
      <c r="L2032">
        <v>46</v>
      </c>
      <c r="M2032" t="b">
        <v>1</v>
      </c>
      <c r="N2032" t="s">
        <v>8269</v>
      </c>
      <c r="O2032">
        <f>ROUND(E2032/D2032*100,0)</f>
        <v>139</v>
      </c>
      <c r="P2032">
        <f>IFERROR(ROUND(E2032/L2032,2),0)</f>
        <v>116.65</v>
      </c>
      <c r="Q2032" t="s">
        <v>8315</v>
      </c>
      <c r="R2032" t="s">
        <v>8316</v>
      </c>
      <c r="S2032" s="12">
        <f>(((J2032/60)/60)/24)+DATE(1970,1,1)</f>
        <v>42185.521087962959</v>
      </c>
      <c r="T2032" s="12">
        <f>(((I2032/60)/60)/24)+DATE(1970,1,1)</f>
        <v>42215.521087962959</v>
      </c>
      <c r="U2032">
        <f>YEAR(S2032)</f>
        <v>2015</v>
      </c>
    </row>
    <row r="2033" spans="1:21" ht="48" x14ac:dyDescent="0.2">
      <c r="A2033">
        <v>3335</v>
      </c>
      <c r="B2033" s="3" t="s">
        <v>3335</v>
      </c>
      <c r="C2033" s="3" t="s">
        <v>7445</v>
      </c>
      <c r="D2033" s="6">
        <v>5000</v>
      </c>
      <c r="E2033" s="8">
        <v>5016</v>
      </c>
      <c r="F2033" t="s">
        <v>8218</v>
      </c>
      <c r="G2033" t="s">
        <v>8224</v>
      </c>
      <c r="H2033" t="s">
        <v>8246</v>
      </c>
      <c r="I2033">
        <v>1407106800</v>
      </c>
      <c r="J2033">
        <v>1404749446</v>
      </c>
      <c r="K2033" t="b">
        <v>0</v>
      </c>
      <c r="L2033">
        <v>63</v>
      </c>
      <c r="M2033" t="b">
        <v>1</v>
      </c>
      <c r="N2033" t="s">
        <v>8269</v>
      </c>
      <c r="O2033">
        <f>ROUND(E2033/D2033*100,0)</f>
        <v>100</v>
      </c>
      <c r="P2033">
        <f>IFERROR(ROUND(E2033/L2033,2),0)</f>
        <v>79.62</v>
      </c>
      <c r="Q2033" t="s">
        <v>8315</v>
      </c>
      <c r="R2033" t="s">
        <v>8316</v>
      </c>
      <c r="S2033" s="12">
        <f>(((J2033/60)/60)/24)+DATE(1970,1,1)</f>
        <v>41827.674143518518</v>
      </c>
      <c r="T2033" s="12">
        <f>(((I2033/60)/60)/24)+DATE(1970,1,1)</f>
        <v>41854.958333333336</v>
      </c>
      <c r="U2033">
        <f>YEAR(S2033)</f>
        <v>2014</v>
      </c>
    </row>
    <row r="2034" spans="1:21" ht="48" x14ac:dyDescent="0.2">
      <c r="A2034">
        <v>3336</v>
      </c>
      <c r="B2034" s="3" t="s">
        <v>3336</v>
      </c>
      <c r="C2034" s="3" t="s">
        <v>7446</v>
      </c>
      <c r="D2034" s="6">
        <v>250</v>
      </c>
      <c r="E2034" s="8">
        <v>250</v>
      </c>
      <c r="F2034" t="s">
        <v>8218</v>
      </c>
      <c r="G2034" t="s">
        <v>8224</v>
      </c>
      <c r="H2034" t="s">
        <v>8246</v>
      </c>
      <c r="I2034">
        <v>1459845246</v>
      </c>
      <c r="J2034">
        <v>1457429646</v>
      </c>
      <c r="K2034" t="b">
        <v>0</v>
      </c>
      <c r="L2034">
        <v>9</v>
      </c>
      <c r="M2034" t="b">
        <v>1</v>
      </c>
      <c r="N2034" t="s">
        <v>8269</v>
      </c>
      <c r="O2034">
        <f>ROUND(E2034/D2034*100,0)</f>
        <v>100</v>
      </c>
      <c r="P2034">
        <f>IFERROR(ROUND(E2034/L2034,2),0)</f>
        <v>27.78</v>
      </c>
      <c r="Q2034" t="s">
        <v>8315</v>
      </c>
      <c r="R2034" t="s">
        <v>8316</v>
      </c>
      <c r="S2034" s="12">
        <f>(((J2034/60)/60)/24)+DATE(1970,1,1)</f>
        <v>42437.398680555561</v>
      </c>
      <c r="T2034" s="12">
        <f>(((I2034/60)/60)/24)+DATE(1970,1,1)</f>
        <v>42465.35701388889</v>
      </c>
      <c r="U2034">
        <f>YEAR(S2034)</f>
        <v>2016</v>
      </c>
    </row>
    <row r="2035" spans="1:21" ht="48" x14ac:dyDescent="0.2">
      <c r="A2035">
        <v>3337</v>
      </c>
      <c r="B2035" s="3" t="s">
        <v>3337</v>
      </c>
      <c r="C2035" s="3" t="s">
        <v>7447</v>
      </c>
      <c r="D2035" s="6">
        <v>2500</v>
      </c>
      <c r="E2035" s="8">
        <v>2755</v>
      </c>
      <c r="F2035" t="s">
        <v>8218</v>
      </c>
      <c r="G2035" t="s">
        <v>8224</v>
      </c>
      <c r="H2035" t="s">
        <v>8246</v>
      </c>
      <c r="I2035">
        <v>1412974800</v>
      </c>
      <c r="J2035">
        <v>1411109167</v>
      </c>
      <c r="K2035" t="b">
        <v>0</v>
      </c>
      <c r="L2035">
        <v>34</v>
      </c>
      <c r="M2035" t="b">
        <v>1</v>
      </c>
      <c r="N2035" t="s">
        <v>8269</v>
      </c>
      <c r="O2035">
        <f>ROUND(E2035/D2035*100,0)</f>
        <v>110</v>
      </c>
      <c r="P2035">
        <f>IFERROR(ROUND(E2035/L2035,2),0)</f>
        <v>81.03</v>
      </c>
      <c r="Q2035" t="s">
        <v>8315</v>
      </c>
      <c r="R2035" t="s">
        <v>8316</v>
      </c>
      <c r="S2035" s="12">
        <f>(((J2035/60)/60)/24)+DATE(1970,1,1)</f>
        <v>41901.282025462962</v>
      </c>
      <c r="T2035" s="12">
        <f>(((I2035/60)/60)/24)+DATE(1970,1,1)</f>
        <v>41922.875</v>
      </c>
      <c r="U2035">
        <f>YEAR(S2035)</f>
        <v>2014</v>
      </c>
    </row>
    <row r="2036" spans="1:21" ht="32" x14ac:dyDescent="0.2">
      <c r="A2036">
        <v>3338</v>
      </c>
      <c r="B2036" s="3" t="s">
        <v>3338</v>
      </c>
      <c r="C2036" s="3" t="s">
        <v>7448</v>
      </c>
      <c r="D2036" s="6">
        <v>15000</v>
      </c>
      <c r="E2036" s="8">
        <v>15327</v>
      </c>
      <c r="F2036" t="s">
        <v>8218</v>
      </c>
      <c r="G2036" t="s">
        <v>8223</v>
      </c>
      <c r="H2036" t="s">
        <v>8245</v>
      </c>
      <c r="I2036">
        <v>1487944080</v>
      </c>
      <c r="J2036">
        <v>1486129680</v>
      </c>
      <c r="K2036" t="b">
        <v>0</v>
      </c>
      <c r="L2036">
        <v>112</v>
      </c>
      <c r="M2036" t="b">
        <v>1</v>
      </c>
      <c r="N2036" t="s">
        <v>8269</v>
      </c>
      <c r="O2036">
        <f>ROUND(E2036/D2036*100,0)</f>
        <v>102</v>
      </c>
      <c r="P2036">
        <f>IFERROR(ROUND(E2036/L2036,2),0)</f>
        <v>136.85</v>
      </c>
      <c r="Q2036" t="s">
        <v>8315</v>
      </c>
      <c r="R2036" t="s">
        <v>8316</v>
      </c>
      <c r="S2036" s="12">
        <f>(((J2036/60)/60)/24)+DATE(1970,1,1)</f>
        <v>42769.574999999997</v>
      </c>
      <c r="T2036" s="12">
        <f>(((I2036/60)/60)/24)+DATE(1970,1,1)</f>
        <v>42790.574999999997</v>
      </c>
      <c r="U2036">
        <f>YEAR(S2036)</f>
        <v>2017</v>
      </c>
    </row>
    <row r="2037" spans="1:21" ht="32" x14ac:dyDescent="0.2">
      <c r="A2037">
        <v>3339</v>
      </c>
      <c r="B2037" s="3" t="s">
        <v>3339</v>
      </c>
      <c r="C2037" s="3" t="s">
        <v>7449</v>
      </c>
      <c r="D2037" s="6">
        <v>8000</v>
      </c>
      <c r="E2037" s="8">
        <v>8348</v>
      </c>
      <c r="F2037" t="s">
        <v>8218</v>
      </c>
      <c r="G2037" t="s">
        <v>8223</v>
      </c>
      <c r="H2037" t="s">
        <v>8245</v>
      </c>
      <c r="I2037">
        <v>1469721518</v>
      </c>
      <c r="J2037">
        <v>1467129518</v>
      </c>
      <c r="K2037" t="b">
        <v>0</v>
      </c>
      <c r="L2037">
        <v>47</v>
      </c>
      <c r="M2037" t="b">
        <v>1</v>
      </c>
      <c r="N2037" t="s">
        <v>8269</v>
      </c>
      <c r="O2037">
        <f>ROUND(E2037/D2037*100,0)</f>
        <v>104</v>
      </c>
      <c r="P2037">
        <f>IFERROR(ROUND(E2037/L2037,2),0)</f>
        <v>177.62</v>
      </c>
      <c r="Q2037" t="s">
        <v>8315</v>
      </c>
      <c r="R2037" t="s">
        <v>8316</v>
      </c>
      <c r="S2037" s="12">
        <f>(((J2037/60)/60)/24)+DATE(1970,1,1)</f>
        <v>42549.665717592594</v>
      </c>
      <c r="T2037" s="12">
        <f>(((I2037/60)/60)/24)+DATE(1970,1,1)</f>
        <v>42579.665717592594</v>
      </c>
      <c r="U2037">
        <f>YEAR(S2037)</f>
        <v>2016</v>
      </c>
    </row>
    <row r="2038" spans="1:21" ht="48" x14ac:dyDescent="0.2">
      <c r="A2038">
        <v>3340</v>
      </c>
      <c r="B2038" s="3" t="s">
        <v>3340</v>
      </c>
      <c r="C2038" s="3" t="s">
        <v>7450</v>
      </c>
      <c r="D2038" s="6">
        <v>3000</v>
      </c>
      <c r="E2038" s="8">
        <v>4145</v>
      </c>
      <c r="F2038" t="s">
        <v>8218</v>
      </c>
      <c r="G2038" t="s">
        <v>8223</v>
      </c>
      <c r="H2038" t="s">
        <v>8245</v>
      </c>
      <c r="I2038">
        <v>1481066554</v>
      </c>
      <c r="J2038">
        <v>1478906554</v>
      </c>
      <c r="K2038" t="b">
        <v>0</v>
      </c>
      <c r="L2038">
        <v>38</v>
      </c>
      <c r="M2038" t="b">
        <v>1</v>
      </c>
      <c r="N2038" t="s">
        <v>8269</v>
      </c>
      <c r="O2038">
        <f>ROUND(E2038/D2038*100,0)</f>
        <v>138</v>
      </c>
      <c r="P2038">
        <f>IFERROR(ROUND(E2038/L2038,2),0)</f>
        <v>109.08</v>
      </c>
      <c r="Q2038" t="s">
        <v>8315</v>
      </c>
      <c r="R2038" t="s">
        <v>8316</v>
      </c>
      <c r="S2038" s="12">
        <f>(((J2038/60)/60)/24)+DATE(1970,1,1)</f>
        <v>42685.974004629628</v>
      </c>
      <c r="T2038" s="12">
        <f>(((I2038/60)/60)/24)+DATE(1970,1,1)</f>
        <v>42710.974004629628</v>
      </c>
      <c r="U2038">
        <f>YEAR(S2038)</f>
        <v>2016</v>
      </c>
    </row>
    <row r="2039" spans="1:21" ht="48" x14ac:dyDescent="0.2">
      <c r="A2039">
        <v>3341</v>
      </c>
      <c r="B2039" s="3" t="s">
        <v>3341</v>
      </c>
      <c r="C2039" s="3" t="s">
        <v>7451</v>
      </c>
      <c r="D2039" s="6">
        <v>3350</v>
      </c>
      <c r="E2039" s="8">
        <v>3350</v>
      </c>
      <c r="F2039" t="s">
        <v>8218</v>
      </c>
      <c r="G2039" t="s">
        <v>8224</v>
      </c>
      <c r="H2039" t="s">
        <v>8246</v>
      </c>
      <c r="I2039">
        <v>1465750800</v>
      </c>
      <c r="J2039">
        <v>1463771421</v>
      </c>
      <c r="K2039" t="b">
        <v>0</v>
      </c>
      <c r="L2039">
        <v>28</v>
      </c>
      <c r="M2039" t="b">
        <v>1</v>
      </c>
      <c r="N2039" t="s">
        <v>8269</v>
      </c>
      <c r="O2039">
        <f>ROUND(E2039/D2039*100,0)</f>
        <v>100</v>
      </c>
      <c r="P2039">
        <f>IFERROR(ROUND(E2039/L2039,2),0)</f>
        <v>119.64</v>
      </c>
      <c r="Q2039" t="s">
        <v>8315</v>
      </c>
      <c r="R2039" t="s">
        <v>8316</v>
      </c>
      <c r="S2039" s="12">
        <f>(((J2039/60)/60)/24)+DATE(1970,1,1)</f>
        <v>42510.798854166671</v>
      </c>
      <c r="T2039" s="12">
        <f>(((I2039/60)/60)/24)+DATE(1970,1,1)</f>
        <v>42533.708333333328</v>
      </c>
      <c r="U2039">
        <f>YEAR(S2039)</f>
        <v>2016</v>
      </c>
    </row>
    <row r="2040" spans="1:21" ht="32" x14ac:dyDescent="0.2">
      <c r="A2040">
        <v>3342</v>
      </c>
      <c r="B2040" s="3" t="s">
        <v>3342</v>
      </c>
      <c r="C2040" s="3" t="s">
        <v>7452</v>
      </c>
      <c r="D2040" s="6">
        <v>6000</v>
      </c>
      <c r="E2040" s="8">
        <v>6100</v>
      </c>
      <c r="F2040" t="s">
        <v>8218</v>
      </c>
      <c r="G2040" t="s">
        <v>8223</v>
      </c>
      <c r="H2040" t="s">
        <v>8245</v>
      </c>
      <c r="I2040">
        <v>1427864340</v>
      </c>
      <c r="J2040">
        <v>1425020810</v>
      </c>
      <c r="K2040" t="b">
        <v>0</v>
      </c>
      <c r="L2040">
        <v>78</v>
      </c>
      <c r="M2040" t="b">
        <v>1</v>
      </c>
      <c r="N2040" t="s">
        <v>8269</v>
      </c>
      <c r="O2040">
        <f>ROUND(E2040/D2040*100,0)</f>
        <v>102</v>
      </c>
      <c r="P2040">
        <f>IFERROR(ROUND(E2040/L2040,2),0)</f>
        <v>78.209999999999994</v>
      </c>
      <c r="Q2040" t="s">
        <v>8315</v>
      </c>
      <c r="R2040" t="s">
        <v>8316</v>
      </c>
      <c r="S2040" s="12">
        <f>(((J2040/60)/60)/24)+DATE(1970,1,1)</f>
        <v>42062.296412037031</v>
      </c>
      <c r="T2040" s="12">
        <f>(((I2040/60)/60)/24)+DATE(1970,1,1)</f>
        <v>42095.207638888889</v>
      </c>
      <c r="U2040">
        <f>YEAR(S2040)</f>
        <v>2015</v>
      </c>
    </row>
    <row r="2041" spans="1:21" ht="48" x14ac:dyDescent="0.2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>ROUND(E2041/D2041*100,0)</f>
        <v>171</v>
      </c>
      <c r="P2041">
        <f>IFERROR(ROUND(E2041/L2041,2),0)</f>
        <v>52.17</v>
      </c>
      <c r="Q2041" t="s">
        <v>8315</v>
      </c>
      <c r="R2041" t="s">
        <v>8316</v>
      </c>
      <c r="S2041" s="12">
        <f>(((J2041/60)/60)/24)+DATE(1970,1,1)</f>
        <v>42452.916481481487</v>
      </c>
      <c r="T2041" s="12">
        <f>(((I2041/60)/60)/24)+DATE(1970,1,1)</f>
        <v>42473.554166666669</v>
      </c>
      <c r="U2041">
        <f>YEAR(S2041)</f>
        <v>2016</v>
      </c>
    </row>
    <row r="2042" spans="1:21" ht="48" x14ac:dyDescent="0.2">
      <c r="A2042">
        <v>3344</v>
      </c>
      <c r="B2042" s="3" t="s">
        <v>3344</v>
      </c>
      <c r="C2042" s="3" t="s">
        <v>7454</v>
      </c>
      <c r="D2042" s="6">
        <v>4500</v>
      </c>
      <c r="E2042" s="8">
        <v>4565</v>
      </c>
      <c r="F2042" t="s">
        <v>8218</v>
      </c>
      <c r="G2042" t="s">
        <v>8223</v>
      </c>
      <c r="H2042" t="s">
        <v>8245</v>
      </c>
      <c r="I2042">
        <v>1409374093</v>
      </c>
      <c r="J2042">
        <v>1406782093</v>
      </c>
      <c r="K2042" t="b">
        <v>0</v>
      </c>
      <c r="L2042">
        <v>40</v>
      </c>
      <c r="M2042" t="b">
        <v>1</v>
      </c>
      <c r="N2042" t="s">
        <v>8269</v>
      </c>
      <c r="O2042">
        <f>ROUND(E2042/D2042*100,0)</f>
        <v>101</v>
      </c>
      <c r="P2042">
        <f>IFERROR(ROUND(E2042/L2042,2),0)</f>
        <v>114.13</v>
      </c>
      <c r="Q2042" t="s">
        <v>8315</v>
      </c>
      <c r="R2042" t="s">
        <v>8316</v>
      </c>
      <c r="S2042" s="12">
        <f>(((J2042/60)/60)/24)+DATE(1970,1,1)</f>
        <v>41851.200150462959</v>
      </c>
      <c r="T2042" s="12">
        <f>(((I2042/60)/60)/24)+DATE(1970,1,1)</f>
        <v>41881.200150462959</v>
      </c>
      <c r="U2042">
        <f>YEAR(S2042)</f>
        <v>2014</v>
      </c>
    </row>
    <row r="2043" spans="1:21" ht="48" x14ac:dyDescent="0.2">
      <c r="A2043">
        <v>3345</v>
      </c>
      <c r="B2043" s="3" t="s">
        <v>3345</v>
      </c>
      <c r="C2043" s="3" t="s">
        <v>7455</v>
      </c>
      <c r="D2043" s="6">
        <v>500</v>
      </c>
      <c r="E2043" s="8">
        <v>650</v>
      </c>
      <c r="F2043" t="s">
        <v>8218</v>
      </c>
      <c r="G2043" t="s">
        <v>8223</v>
      </c>
      <c r="H2043" t="s">
        <v>8245</v>
      </c>
      <c r="I2043">
        <v>1429317420</v>
      </c>
      <c r="J2043">
        <v>1424226768</v>
      </c>
      <c r="K2043" t="b">
        <v>0</v>
      </c>
      <c r="L2043">
        <v>13</v>
      </c>
      <c r="M2043" t="b">
        <v>1</v>
      </c>
      <c r="N2043" t="s">
        <v>8269</v>
      </c>
      <c r="O2043">
        <f>ROUND(E2043/D2043*100,0)</f>
        <v>130</v>
      </c>
      <c r="P2043">
        <f>IFERROR(ROUND(E2043/L2043,2),0)</f>
        <v>50</v>
      </c>
      <c r="Q2043" t="s">
        <v>8315</v>
      </c>
      <c r="R2043" t="s">
        <v>8316</v>
      </c>
      <c r="S2043" s="12">
        <f>(((J2043/60)/60)/24)+DATE(1970,1,1)</f>
        <v>42053.106111111112</v>
      </c>
      <c r="T2043" s="12">
        <f>(((I2043/60)/60)/24)+DATE(1970,1,1)</f>
        <v>42112.025694444441</v>
      </c>
      <c r="U2043">
        <f>YEAR(S2043)</f>
        <v>2015</v>
      </c>
    </row>
    <row r="2044" spans="1:21" ht="48" x14ac:dyDescent="0.2">
      <c r="A2044">
        <v>3346</v>
      </c>
      <c r="B2044" s="3" t="s">
        <v>3346</v>
      </c>
      <c r="C2044" s="3" t="s">
        <v>7456</v>
      </c>
      <c r="D2044" s="6">
        <v>1500</v>
      </c>
      <c r="E2044" s="8">
        <v>1650</v>
      </c>
      <c r="F2044" t="s">
        <v>8218</v>
      </c>
      <c r="G2044" t="s">
        <v>8223</v>
      </c>
      <c r="H2044" t="s">
        <v>8245</v>
      </c>
      <c r="I2044">
        <v>1424910910</v>
      </c>
      <c r="J2044">
        <v>1424306110</v>
      </c>
      <c r="K2044" t="b">
        <v>0</v>
      </c>
      <c r="L2044">
        <v>18</v>
      </c>
      <c r="M2044" t="b">
        <v>1</v>
      </c>
      <c r="N2044" t="s">
        <v>8269</v>
      </c>
      <c r="O2044">
        <f>ROUND(E2044/D2044*100,0)</f>
        <v>110</v>
      </c>
      <c r="P2044">
        <f>IFERROR(ROUND(E2044/L2044,2),0)</f>
        <v>91.67</v>
      </c>
      <c r="Q2044" t="s">
        <v>8315</v>
      </c>
      <c r="R2044" t="s">
        <v>8316</v>
      </c>
      <c r="S2044" s="12">
        <f>(((J2044/60)/60)/24)+DATE(1970,1,1)</f>
        <v>42054.024421296301</v>
      </c>
      <c r="T2044" s="12">
        <f>(((I2044/60)/60)/24)+DATE(1970,1,1)</f>
        <v>42061.024421296301</v>
      </c>
      <c r="U2044">
        <f>YEAR(S2044)</f>
        <v>2015</v>
      </c>
    </row>
    <row r="2045" spans="1:21" ht="48" x14ac:dyDescent="0.2">
      <c r="A2045">
        <v>3347</v>
      </c>
      <c r="B2045" s="3" t="s">
        <v>3347</v>
      </c>
      <c r="C2045" s="3" t="s">
        <v>7457</v>
      </c>
      <c r="D2045" s="6">
        <v>2000</v>
      </c>
      <c r="E2045" s="8">
        <v>2389</v>
      </c>
      <c r="F2045" t="s">
        <v>8218</v>
      </c>
      <c r="G2045" t="s">
        <v>8224</v>
      </c>
      <c r="H2045" t="s">
        <v>8246</v>
      </c>
      <c r="I2045">
        <v>1462741200</v>
      </c>
      <c r="J2045">
        <v>1461503654</v>
      </c>
      <c r="K2045" t="b">
        <v>0</v>
      </c>
      <c r="L2045">
        <v>22</v>
      </c>
      <c r="M2045" t="b">
        <v>1</v>
      </c>
      <c r="N2045" t="s">
        <v>8269</v>
      </c>
      <c r="O2045">
        <f>ROUND(E2045/D2045*100,0)</f>
        <v>119</v>
      </c>
      <c r="P2045">
        <f>IFERROR(ROUND(E2045/L2045,2),0)</f>
        <v>108.59</v>
      </c>
      <c r="Q2045" t="s">
        <v>8315</v>
      </c>
      <c r="R2045" t="s">
        <v>8316</v>
      </c>
      <c r="S2045" s="12">
        <f>(((J2045/60)/60)/24)+DATE(1970,1,1)</f>
        <v>42484.551550925928</v>
      </c>
      <c r="T2045" s="12">
        <f>(((I2045/60)/60)/24)+DATE(1970,1,1)</f>
        <v>42498.875</v>
      </c>
      <c r="U2045">
        <f>YEAR(S2045)</f>
        <v>2016</v>
      </c>
    </row>
    <row r="2046" spans="1:21" ht="48" x14ac:dyDescent="0.2">
      <c r="A2046">
        <v>3348</v>
      </c>
      <c r="B2046" s="3" t="s">
        <v>3266</v>
      </c>
      <c r="C2046" s="3" t="s">
        <v>7458</v>
      </c>
      <c r="D2046" s="6">
        <v>5500</v>
      </c>
      <c r="E2046" s="8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>
        <f>ROUND(E2046/D2046*100,0)</f>
        <v>100</v>
      </c>
      <c r="P2046">
        <f>IFERROR(ROUND(E2046/L2046,2),0)</f>
        <v>69.819999999999993</v>
      </c>
      <c r="Q2046" t="s">
        <v>8315</v>
      </c>
      <c r="R2046" t="s">
        <v>8316</v>
      </c>
      <c r="S2046" s="12">
        <f>(((J2046/60)/60)/24)+DATE(1970,1,1)</f>
        <v>42466.558796296296</v>
      </c>
      <c r="T2046" s="12">
        <f>(((I2046/60)/60)/24)+DATE(1970,1,1)</f>
        <v>42490.165972222225</v>
      </c>
      <c r="U2046">
        <f>YEAR(S2046)</f>
        <v>2016</v>
      </c>
    </row>
    <row r="2047" spans="1:21" ht="48" x14ac:dyDescent="0.2">
      <c r="A2047">
        <v>3349</v>
      </c>
      <c r="B2047" s="3" t="s">
        <v>3348</v>
      </c>
      <c r="C2047" s="3" t="s">
        <v>7459</v>
      </c>
      <c r="D2047" s="6">
        <v>1000</v>
      </c>
      <c r="E2047" s="8">
        <v>1534</v>
      </c>
      <c r="F2047" t="s">
        <v>8218</v>
      </c>
      <c r="G2047" t="s">
        <v>8223</v>
      </c>
      <c r="H2047" t="s">
        <v>8245</v>
      </c>
      <c r="I2047">
        <v>1465837200</v>
      </c>
      <c r="J2047">
        <v>1463971172</v>
      </c>
      <c r="K2047" t="b">
        <v>0</v>
      </c>
      <c r="L2047">
        <v>14</v>
      </c>
      <c r="M2047" t="b">
        <v>1</v>
      </c>
      <c r="N2047" t="s">
        <v>8269</v>
      </c>
      <c r="O2047">
        <f>ROUND(E2047/D2047*100,0)</f>
        <v>153</v>
      </c>
      <c r="P2047">
        <f>IFERROR(ROUND(E2047/L2047,2),0)</f>
        <v>109.57</v>
      </c>
      <c r="Q2047" t="s">
        <v>8315</v>
      </c>
      <c r="R2047" t="s">
        <v>8316</v>
      </c>
      <c r="S2047" s="12">
        <f>(((J2047/60)/60)/24)+DATE(1970,1,1)</f>
        <v>42513.110787037032</v>
      </c>
      <c r="T2047" s="12">
        <f>(((I2047/60)/60)/24)+DATE(1970,1,1)</f>
        <v>42534.708333333328</v>
      </c>
      <c r="U2047">
        <f>YEAR(S2047)</f>
        <v>2016</v>
      </c>
    </row>
    <row r="2048" spans="1:21" ht="48" x14ac:dyDescent="0.2">
      <c r="A2048">
        <v>3350</v>
      </c>
      <c r="B2048" s="3" t="s">
        <v>3349</v>
      </c>
      <c r="C2048" s="3" t="s">
        <v>7460</v>
      </c>
      <c r="D2048" s="6">
        <v>3500</v>
      </c>
      <c r="E2048" s="8">
        <v>3655</v>
      </c>
      <c r="F2048" t="s">
        <v>8218</v>
      </c>
      <c r="G2048" t="s">
        <v>8242</v>
      </c>
      <c r="H2048" t="s">
        <v>8248</v>
      </c>
      <c r="I2048">
        <v>1448838000</v>
      </c>
      <c r="J2048">
        <v>1445791811</v>
      </c>
      <c r="K2048" t="b">
        <v>0</v>
      </c>
      <c r="L2048">
        <v>51</v>
      </c>
      <c r="M2048" t="b">
        <v>1</v>
      </c>
      <c r="N2048" t="s">
        <v>8269</v>
      </c>
      <c r="O2048">
        <f>ROUND(E2048/D2048*100,0)</f>
        <v>104</v>
      </c>
      <c r="P2048">
        <f>IFERROR(ROUND(E2048/L2048,2),0)</f>
        <v>71.67</v>
      </c>
      <c r="Q2048" t="s">
        <v>8315</v>
      </c>
      <c r="R2048" t="s">
        <v>8316</v>
      </c>
      <c r="S2048" s="12">
        <f>(((J2048/60)/60)/24)+DATE(1970,1,1)</f>
        <v>42302.701516203699</v>
      </c>
      <c r="T2048" s="12">
        <f>(((I2048/60)/60)/24)+DATE(1970,1,1)</f>
        <v>42337.958333333328</v>
      </c>
      <c r="U2048">
        <f>YEAR(S2048)</f>
        <v>2015</v>
      </c>
    </row>
    <row r="2049" spans="1:21" ht="48" x14ac:dyDescent="0.2">
      <c r="A2049">
        <v>3351</v>
      </c>
      <c r="B2049" s="3" t="s">
        <v>3350</v>
      </c>
      <c r="C2049" s="3" t="s">
        <v>7461</v>
      </c>
      <c r="D2049" s="6">
        <v>5000</v>
      </c>
      <c r="E2049" s="8">
        <v>5055</v>
      </c>
      <c r="F2049" t="s">
        <v>8218</v>
      </c>
      <c r="G2049" t="s">
        <v>8224</v>
      </c>
      <c r="H2049" t="s">
        <v>8246</v>
      </c>
      <c r="I2049">
        <v>1406113200</v>
      </c>
      <c r="J2049">
        <v>1402910965</v>
      </c>
      <c r="K2049" t="b">
        <v>0</v>
      </c>
      <c r="L2049">
        <v>54</v>
      </c>
      <c r="M2049" t="b">
        <v>1</v>
      </c>
      <c r="N2049" t="s">
        <v>8269</v>
      </c>
      <c r="O2049">
        <f>ROUND(E2049/D2049*100,0)</f>
        <v>101</v>
      </c>
      <c r="P2049">
        <f>IFERROR(ROUND(E2049/L2049,2),0)</f>
        <v>93.61</v>
      </c>
      <c r="Q2049" t="s">
        <v>8315</v>
      </c>
      <c r="R2049" t="s">
        <v>8316</v>
      </c>
      <c r="S2049" s="12">
        <f>(((J2049/60)/60)/24)+DATE(1970,1,1)</f>
        <v>41806.395428240743</v>
      </c>
      <c r="T2049" s="12">
        <f>(((I2049/60)/60)/24)+DATE(1970,1,1)</f>
        <v>41843.458333333336</v>
      </c>
      <c r="U2049">
        <f>YEAR(S2049)</f>
        <v>2014</v>
      </c>
    </row>
    <row r="2050" spans="1:21" ht="48" x14ac:dyDescent="0.2">
      <c r="A2050">
        <v>3352</v>
      </c>
      <c r="B2050" s="3" t="s">
        <v>3351</v>
      </c>
      <c r="C2050" s="3" t="s">
        <v>7462</v>
      </c>
      <c r="D2050" s="6">
        <v>5000</v>
      </c>
      <c r="E2050" s="8">
        <v>5376</v>
      </c>
      <c r="F2050" t="s">
        <v>8218</v>
      </c>
      <c r="G2050" t="s">
        <v>8224</v>
      </c>
      <c r="H2050" t="s">
        <v>8246</v>
      </c>
      <c r="I2050">
        <v>1467414000</v>
      </c>
      <c r="J2050">
        <v>1462492178</v>
      </c>
      <c r="K2050" t="b">
        <v>0</v>
      </c>
      <c r="L2050">
        <v>70</v>
      </c>
      <c r="M2050" t="b">
        <v>1</v>
      </c>
      <c r="N2050" t="s">
        <v>8269</v>
      </c>
      <c r="O2050">
        <f>ROUND(E2050/D2050*100,0)</f>
        <v>108</v>
      </c>
      <c r="P2050">
        <f>IFERROR(ROUND(E2050/L2050,2),0)</f>
        <v>76.8</v>
      </c>
      <c r="Q2050" t="s">
        <v>8315</v>
      </c>
      <c r="R2050" t="s">
        <v>8316</v>
      </c>
      <c r="S2050" s="12">
        <f>(((J2050/60)/60)/24)+DATE(1970,1,1)</f>
        <v>42495.992800925931</v>
      </c>
      <c r="T2050" s="12">
        <f>(((I2050/60)/60)/24)+DATE(1970,1,1)</f>
        <v>42552.958333333328</v>
      </c>
      <c r="U2050">
        <f>YEAR(S2050)</f>
        <v>2016</v>
      </c>
    </row>
    <row r="2051" spans="1:21" ht="48" x14ac:dyDescent="0.2">
      <c r="A2051">
        <v>3353</v>
      </c>
      <c r="B2051" s="3" t="s">
        <v>3352</v>
      </c>
      <c r="C2051" s="3" t="s">
        <v>7463</v>
      </c>
      <c r="D2051" s="6">
        <v>500</v>
      </c>
      <c r="E2051" s="8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>
        <f>ROUND(E2051/D2051*100,0)</f>
        <v>315</v>
      </c>
      <c r="P2051">
        <f>IFERROR(ROUND(E2051/L2051,2),0)</f>
        <v>35.799999999999997</v>
      </c>
      <c r="Q2051" t="s">
        <v>8315</v>
      </c>
      <c r="R2051" t="s">
        <v>8316</v>
      </c>
      <c r="S2051" s="12">
        <f>(((J2051/60)/60)/24)+DATE(1970,1,1)</f>
        <v>42479.432291666672</v>
      </c>
      <c r="T2051" s="12">
        <f>(((I2051/60)/60)/24)+DATE(1970,1,1)</f>
        <v>42492.958333333328</v>
      </c>
      <c r="U2051">
        <f>YEAR(S2051)</f>
        <v>2016</v>
      </c>
    </row>
    <row r="2052" spans="1:21" ht="32" x14ac:dyDescent="0.2">
      <c r="A2052">
        <v>3354</v>
      </c>
      <c r="B2052" s="3" t="s">
        <v>3353</v>
      </c>
      <c r="C2052" s="3" t="s">
        <v>7464</v>
      </c>
      <c r="D2052" s="6">
        <v>3000</v>
      </c>
      <c r="E2052" s="8">
        <v>3058</v>
      </c>
      <c r="F2052" t="s">
        <v>8218</v>
      </c>
      <c r="G2052" t="s">
        <v>8223</v>
      </c>
      <c r="H2052" t="s">
        <v>8245</v>
      </c>
      <c r="I2052">
        <v>1446091260</v>
      </c>
      <c r="J2052">
        <v>1443029206</v>
      </c>
      <c r="K2052" t="b">
        <v>0</v>
      </c>
      <c r="L2052">
        <v>55</v>
      </c>
      <c r="M2052" t="b">
        <v>1</v>
      </c>
      <c r="N2052" t="s">
        <v>8269</v>
      </c>
      <c r="O2052">
        <f>ROUND(E2052/D2052*100,0)</f>
        <v>102</v>
      </c>
      <c r="P2052">
        <f>IFERROR(ROUND(E2052/L2052,2),0)</f>
        <v>55.6</v>
      </c>
      <c r="Q2052" t="s">
        <v>8315</v>
      </c>
      <c r="R2052" t="s">
        <v>8316</v>
      </c>
      <c r="S2052" s="12">
        <f>(((J2052/60)/60)/24)+DATE(1970,1,1)</f>
        <v>42270.7269212963</v>
      </c>
      <c r="T2052" s="12">
        <f>(((I2052/60)/60)/24)+DATE(1970,1,1)</f>
        <v>42306.167361111111</v>
      </c>
      <c r="U2052">
        <f>YEAR(S2052)</f>
        <v>2015</v>
      </c>
    </row>
    <row r="2053" spans="1:21" ht="48" x14ac:dyDescent="0.2">
      <c r="A2053">
        <v>3355</v>
      </c>
      <c r="B2053" s="3" t="s">
        <v>3354</v>
      </c>
      <c r="C2053" s="3" t="s">
        <v>7465</v>
      </c>
      <c r="D2053" s="6">
        <v>1750</v>
      </c>
      <c r="E2053" s="8">
        <v>2210</v>
      </c>
      <c r="F2053" t="s">
        <v>8218</v>
      </c>
      <c r="G2053" t="s">
        <v>8224</v>
      </c>
      <c r="H2053" t="s">
        <v>8246</v>
      </c>
      <c r="I2053">
        <v>1462879020</v>
      </c>
      <c r="J2053">
        <v>1461941527</v>
      </c>
      <c r="K2053" t="b">
        <v>0</v>
      </c>
      <c r="L2053">
        <v>15</v>
      </c>
      <c r="M2053" t="b">
        <v>1</v>
      </c>
      <c r="N2053" t="s">
        <v>8269</v>
      </c>
      <c r="O2053">
        <f>ROUND(E2053/D2053*100,0)</f>
        <v>126</v>
      </c>
      <c r="P2053">
        <f>IFERROR(ROUND(E2053/L2053,2),0)</f>
        <v>147.33000000000001</v>
      </c>
      <c r="Q2053" t="s">
        <v>8315</v>
      </c>
      <c r="R2053" t="s">
        <v>8316</v>
      </c>
      <c r="S2053" s="12">
        <f>(((J2053/60)/60)/24)+DATE(1970,1,1)</f>
        <v>42489.619525462964</v>
      </c>
      <c r="T2053" s="12">
        <f>(((I2053/60)/60)/24)+DATE(1970,1,1)</f>
        <v>42500.470138888893</v>
      </c>
      <c r="U2053">
        <f>YEAR(S2053)</f>
        <v>2016</v>
      </c>
    </row>
    <row r="2054" spans="1:21" ht="48" x14ac:dyDescent="0.2">
      <c r="A2054">
        <v>3356</v>
      </c>
      <c r="B2054" s="3" t="s">
        <v>3355</v>
      </c>
      <c r="C2054" s="3" t="s">
        <v>7466</v>
      </c>
      <c r="D2054" s="6">
        <v>1500</v>
      </c>
      <c r="E2054" s="8">
        <v>1521</v>
      </c>
      <c r="F2054" t="s">
        <v>8218</v>
      </c>
      <c r="G2054" t="s">
        <v>8224</v>
      </c>
      <c r="H2054" t="s">
        <v>8246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8269</v>
      </c>
      <c r="O2054">
        <f>ROUND(E2054/D2054*100,0)</f>
        <v>101</v>
      </c>
      <c r="P2054">
        <f>IFERROR(ROUND(E2054/L2054,2),0)</f>
        <v>56.33</v>
      </c>
      <c r="Q2054" t="s">
        <v>8315</v>
      </c>
      <c r="R2054" t="s">
        <v>8316</v>
      </c>
      <c r="S2054" s="12">
        <f>(((J2054/60)/60)/24)+DATE(1970,1,1)</f>
        <v>42536.815648148149</v>
      </c>
      <c r="T2054" s="12">
        <f>(((I2054/60)/60)/24)+DATE(1970,1,1)</f>
        <v>42566.815648148149</v>
      </c>
      <c r="U2054">
        <f>YEAR(S2054)</f>
        <v>2016</v>
      </c>
    </row>
    <row r="2055" spans="1:21" ht="48" x14ac:dyDescent="0.2">
      <c r="A2055">
        <v>3357</v>
      </c>
      <c r="B2055" s="3" t="s">
        <v>3356</v>
      </c>
      <c r="C2055" s="3" t="s">
        <v>7467</v>
      </c>
      <c r="D2055" s="6">
        <v>2000</v>
      </c>
      <c r="E2055" s="8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>
        <f>ROUND(E2055/D2055*100,0)</f>
        <v>101</v>
      </c>
      <c r="P2055">
        <f>IFERROR(ROUND(E2055/L2055,2),0)</f>
        <v>96.19</v>
      </c>
      <c r="Q2055" t="s">
        <v>8315</v>
      </c>
      <c r="R2055" t="s">
        <v>8316</v>
      </c>
      <c r="S2055" s="12">
        <f>(((J2055/60)/60)/24)+DATE(1970,1,1)</f>
        <v>41822.417939814812</v>
      </c>
      <c r="T2055" s="12">
        <f>(((I2055/60)/60)/24)+DATE(1970,1,1)</f>
        <v>41852.417939814812</v>
      </c>
      <c r="U2055">
        <f>YEAR(S2055)</f>
        <v>2014</v>
      </c>
    </row>
    <row r="2056" spans="1:21" ht="48" x14ac:dyDescent="0.2">
      <c r="A2056">
        <v>3358</v>
      </c>
      <c r="B2056" s="3" t="s">
        <v>3357</v>
      </c>
      <c r="C2056" s="3" t="s">
        <v>7468</v>
      </c>
      <c r="D2056" s="6">
        <v>10000</v>
      </c>
      <c r="E2056" s="8">
        <v>10299</v>
      </c>
      <c r="F2056" t="s">
        <v>8218</v>
      </c>
      <c r="G2056" t="s">
        <v>8223</v>
      </c>
      <c r="H2056" t="s">
        <v>8245</v>
      </c>
      <c r="I2056">
        <v>1416385679</v>
      </c>
      <c r="J2056">
        <v>1413790079</v>
      </c>
      <c r="K2056" t="b">
        <v>0</v>
      </c>
      <c r="L2056">
        <v>162</v>
      </c>
      <c r="M2056" t="b">
        <v>1</v>
      </c>
      <c r="N2056" t="s">
        <v>8269</v>
      </c>
      <c r="O2056">
        <f>ROUND(E2056/D2056*100,0)</f>
        <v>103</v>
      </c>
      <c r="P2056">
        <f>IFERROR(ROUND(E2056/L2056,2),0)</f>
        <v>63.57</v>
      </c>
      <c r="Q2056" t="s">
        <v>8315</v>
      </c>
      <c r="R2056" t="s">
        <v>8316</v>
      </c>
      <c r="S2056" s="12">
        <f>(((J2056/60)/60)/24)+DATE(1970,1,1)</f>
        <v>41932.311099537037</v>
      </c>
      <c r="T2056" s="12">
        <f>(((I2056/60)/60)/24)+DATE(1970,1,1)</f>
        <v>41962.352766203709</v>
      </c>
      <c r="U2056">
        <f>YEAR(S2056)</f>
        <v>2014</v>
      </c>
    </row>
    <row r="2057" spans="1:21" ht="32" x14ac:dyDescent="0.2">
      <c r="A2057">
        <v>3359</v>
      </c>
      <c r="B2057" s="3" t="s">
        <v>3358</v>
      </c>
      <c r="C2057" s="3" t="s">
        <v>7469</v>
      </c>
      <c r="D2057" s="6">
        <v>4000</v>
      </c>
      <c r="E2057" s="8">
        <v>4250</v>
      </c>
      <c r="F2057" t="s">
        <v>8218</v>
      </c>
      <c r="G2057" t="s">
        <v>8223</v>
      </c>
      <c r="H2057" t="s">
        <v>8245</v>
      </c>
      <c r="I2057">
        <v>1487985734</v>
      </c>
      <c r="J2057">
        <v>1484097734</v>
      </c>
      <c r="K2057" t="b">
        <v>0</v>
      </c>
      <c r="L2057">
        <v>23</v>
      </c>
      <c r="M2057" t="b">
        <v>1</v>
      </c>
      <c r="N2057" t="s">
        <v>8269</v>
      </c>
      <c r="O2057">
        <f>ROUND(E2057/D2057*100,0)</f>
        <v>106</v>
      </c>
      <c r="P2057">
        <f>IFERROR(ROUND(E2057/L2057,2),0)</f>
        <v>184.78</v>
      </c>
      <c r="Q2057" t="s">
        <v>8315</v>
      </c>
      <c r="R2057" t="s">
        <v>8316</v>
      </c>
      <c r="S2057" s="12">
        <f>(((J2057/60)/60)/24)+DATE(1970,1,1)</f>
        <v>42746.057106481487</v>
      </c>
      <c r="T2057" s="12">
        <f>(((I2057/60)/60)/24)+DATE(1970,1,1)</f>
        <v>42791.057106481487</v>
      </c>
      <c r="U2057">
        <f>YEAR(S2057)</f>
        <v>2017</v>
      </c>
    </row>
    <row r="2058" spans="1:21" ht="32" x14ac:dyDescent="0.2">
      <c r="A2058">
        <v>3360</v>
      </c>
      <c r="B2058" s="3" t="s">
        <v>3359</v>
      </c>
      <c r="C2058" s="3" t="s">
        <v>7470</v>
      </c>
      <c r="D2058" s="6">
        <v>9000</v>
      </c>
      <c r="E2058" s="8">
        <v>9124</v>
      </c>
      <c r="F2058" t="s">
        <v>8218</v>
      </c>
      <c r="G2058" t="s">
        <v>8243</v>
      </c>
      <c r="H2058" t="s">
        <v>8257</v>
      </c>
      <c r="I2058">
        <v>1481731140</v>
      </c>
      <c r="J2058">
        <v>1479866343</v>
      </c>
      <c r="K2058" t="b">
        <v>0</v>
      </c>
      <c r="L2058">
        <v>72</v>
      </c>
      <c r="M2058" t="b">
        <v>1</v>
      </c>
      <c r="N2058" t="s">
        <v>8269</v>
      </c>
      <c r="O2058">
        <f>ROUND(E2058/D2058*100,0)</f>
        <v>101</v>
      </c>
      <c r="P2058">
        <f>IFERROR(ROUND(E2058/L2058,2),0)</f>
        <v>126.72</v>
      </c>
      <c r="Q2058" t="s">
        <v>8315</v>
      </c>
      <c r="R2058" t="s">
        <v>8316</v>
      </c>
      <c r="S2058" s="12">
        <f>(((J2058/60)/60)/24)+DATE(1970,1,1)</f>
        <v>42697.082673611112</v>
      </c>
      <c r="T2058" s="12">
        <f>(((I2058/60)/60)/24)+DATE(1970,1,1)</f>
        <v>42718.665972222225</v>
      </c>
      <c r="U2058">
        <f>YEAR(S2058)</f>
        <v>2016</v>
      </c>
    </row>
    <row r="2059" spans="1:21" ht="48" x14ac:dyDescent="0.2">
      <c r="A2059">
        <v>3361</v>
      </c>
      <c r="B2059" s="3" t="s">
        <v>3360</v>
      </c>
      <c r="C2059" s="3" t="s">
        <v>7471</v>
      </c>
      <c r="D2059" s="6">
        <v>5000</v>
      </c>
      <c r="E2059" s="8">
        <v>5673</v>
      </c>
      <c r="F2059" t="s">
        <v>8218</v>
      </c>
      <c r="G2059" t="s">
        <v>8223</v>
      </c>
      <c r="H2059" t="s">
        <v>8245</v>
      </c>
      <c r="I2059">
        <v>1409587140</v>
      </c>
      <c r="J2059">
        <v>1408062990</v>
      </c>
      <c r="K2059" t="b">
        <v>0</v>
      </c>
      <c r="L2059">
        <v>68</v>
      </c>
      <c r="M2059" t="b">
        <v>1</v>
      </c>
      <c r="N2059" t="s">
        <v>8269</v>
      </c>
      <c r="O2059">
        <f>ROUND(E2059/D2059*100,0)</f>
        <v>113</v>
      </c>
      <c r="P2059">
        <f>IFERROR(ROUND(E2059/L2059,2),0)</f>
        <v>83.43</v>
      </c>
      <c r="Q2059" t="s">
        <v>8315</v>
      </c>
      <c r="R2059" t="s">
        <v>8316</v>
      </c>
      <c r="S2059" s="12">
        <f>(((J2059/60)/60)/24)+DATE(1970,1,1)</f>
        <v>41866.025347222225</v>
      </c>
      <c r="T2059" s="12">
        <f>(((I2059/60)/60)/24)+DATE(1970,1,1)</f>
        <v>41883.665972222225</v>
      </c>
      <c r="U2059">
        <f>YEAR(S2059)</f>
        <v>2014</v>
      </c>
    </row>
    <row r="2060" spans="1:21" ht="48" x14ac:dyDescent="0.2">
      <c r="A2060">
        <v>3362</v>
      </c>
      <c r="B2060" s="3" t="s">
        <v>3361</v>
      </c>
      <c r="C2060" s="3" t="s">
        <v>7472</v>
      </c>
      <c r="D2060" s="6">
        <v>500</v>
      </c>
      <c r="E2060" s="8">
        <v>1090</v>
      </c>
      <c r="F2060" t="s">
        <v>8218</v>
      </c>
      <c r="G2060" t="s">
        <v>8223</v>
      </c>
      <c r="H2060" t="s">
        <v>8245</v>
      </c>
      <c r="I2060">
        <v>1425704100</v>
      </c>
      <c r="J2060">
        <v>1424484717</v>
      </c>
      <c r="K2060" t="b">
        <v>0</v>
      </c>
      <c r="L2060">
        <v>20</v>
      </c>
      <c r="M2060" t="b">
        <v>1</v>
      </c>
      <c r="N2060" t="s">
        <v>8269</v>
      </c>
      <c r="O2060">
        <f>ROUND(E2060/D2060*100,0)</f>
        <v>218</v>
      </c>
      <c r="P2060">
        <f>IFERROR(ROUND(E2060/L2060,2),0)</f>
        <v>54.5</v>
      </c>
      <c r="Q2060" t="s">
        <v>8315</v>
      </c>
      <c r="R2060" t="s">
        <v>8316</v>
      </c>
      <c r="S2060" s="12">
        <f>(((J2060/60)/60)/24)+DATE(1970,1,1)</f>
        <v>42056.091631944444</v>
      </c>
      <c r="T2060" s="12">
        <f>(((I2060/60)/60)/24)+DATE(1970,1,1)</f>
        <v>42070.204861111109</v>
      </c>
      <c r="U2060">
        <f>YEAR(S2060)</f>
        <v>2015</v>
      </c>
    </row>
    <row r="2061" spans="1:21" ht="48" x14ac:dyDescent="0.2">
      <c r="A2061">
        <v>3363</v>
      </c>
      <c r="B2061" s="3" t="s">
        <v>3362</v>
      </c>
      <c r="C2061" s="3" t="s">
        <v>7473</v>
      </c>
      <c r="D2061" s="6">
        <v>7750</v>
      </c>
      <c r="E2061" s="8">
        <v>7860</v>
      </c>
      <c r="F2061" t="s">
        <v>8218</v>
      </c>
      <c r="G2061" t="s">
        <v>8223</v>
      </c>
      <c r="H2061" t="s">
        <v>8245</v>
      </c>
      <c r="I2061">
        <v>1408464000</v>
      </c>
      <c r="J2061">
        <v>1406831445</v>
      </c>
      <c r="K2061" t="b">
        <v>0</v>
      </c>
      <c r="L2061">
        <v>26</v>
      </c>
      <c r="M2061" t="b">
        <v>1</v>
      </c>
      <c r="N2061" t="s">
        <v>8269</v>
      </c>
      <c r="O2061">
        <f>ROUND(E2061/D2061*100,0)</f>
        <v>101</v>
      </c>
      <c r="P2061">
        <f>IFERROR(ROUND(E2061/L2061,2),0)</f>
        <v>302.31</v>
      </c>
      <c r="Q2061" t="s">
        <v>8315</v>
      </c>
      <c r="R2061" t="s">
        <v>8316</v>
      </c>
      <c r="S2061" s="12">
        <f>(((J2061/60)/60)/24)+DATE(1970,1,1)</f>
        <v>41851.771354166667</v>
      </c>
      <c r="T2061" s="12">
        <f>(((I2061/60)/60)/24)+DATE(1970,1,1)</f>
        <v>41870.666666666664</v>
      </c>
      <c r="U2061">
        <f>YEAR(S2061)</f>
        <v>2014</v>
      </c>
    </row>
    <row r="2062" spans="1:21" ht="48" x14ac:dyDescent="0.2">
      <c r="A2062">
        <v>3364</v>
      </c>
      <c r="B2062" s="3" t="s">
        <v>3363</v>
      </c>
      <c r="C2062" s="3" t="s">
        <v>7474</v>
      </c>
      <c r="D2062" s="6">
        <v>3000</v>
      </c>
      <c r="E2062" s="8">
        <v>3178</v>
      </c>
      <c r="F2062" t="s">
        <v>8218</v>
      </c>
      <c r="G2062" t="s">
        <v>8224</v>
      </c>
      <c r="H2062" t="s">
        <v>8246</v>
      </c>
      <c r="I2062">
        <v>1458075600</v>
      </c>
      <c r="J2062">
        <v>1456183649</v>
      </c>
      <c r="K2062" t="b">
        <v>0</v>
      </c>
      <c r="L2062">
        <v>72</v>
      </c>
      <c r="M2062" t="b">
        <v>1</v>
      </c>
      <c r="N2062" t="s">
        <v>8269</v>
      </c>
      <c r="O2062">
        <f>ROUND(E2062/D2062*100,0)</f>
        <v>106</v>
      </c>
      <c r="P2062">
        <f>IFERROR(ROUND(E2062/L2062,2),0)</f>
        <v>44.14</v>
      </c>
      <c r="Q2062" t="s">
        <v>8315</v>
      </c>
      <c r="R2062" t="s">
        <v>8316</v>
      </c>
      <c r="S2062" s="12">
        <f>(((J2062/60)/60)/24)+DATE(1970,1,1)</f>
        <v>42422.977418981478</v>
      </c>
      <c r="T2062" s="12">
        <f>(((I2062/60)/60)/24)+DATE(1970,1,1)</f>
        <v>42444.875</v>
      </c>
      <c r="U2062">
        <f>YEAR(S2062)</f>
        <v>2016</v>
      </c>
    </row>
    <row r="2063" spans="1:21" ht="48" x14ac:dyDescent="0.2">
      <c r="A2063">
        <v>3365</v>
      </c>
      <c r="B2063" s="3" t="s">
        <v>3364</v>
      </c>
      <c r="C2063" s="3" t="s">
        <v>7475</v>
      </c>
      <c r="D2063" s="6">
        <v>2500</v>
      </c>
      <c r="E2063" s="8">
        <v>2600</v>
      </c>
      <c r="F2063" t="s">
        <v>8218</v>
      </c>
      <c r="G2063" t="s">
        <v>8223</v>
      </c>
      <c r="H2063" t="s">
        <v>8245</v>
      </c>
      <c r="I2063">
        <v>1449973592</v>
      </c>
      <c r="J2063">
        <v>1447381592</v>
      </c>
      <c r="K2063" t="b">
        <v>0</v>
      </c>
      <c r="L2063">
        <v>3</v>
      </c>
      <c r="M2063" t="b">
        <v>1</v>
      </c>
      <c r="N2063" t="s">
        <v>8269</v>
      </c>
      <c r="O2063">
        <f>ROUND(E2063/D2063*100,0)</f>
        <v>104</v>
      </c>
      <c r="P2063">
        <f>IFERROR(ROUND(E2063/L2063,2),0)</f>
        <v>866.67</v>
      </c>
      <c r="Q2063" t="s">
        <v>8315</v>
      </c>
      <c r="R2063" t="s">
        <v>8316</v>
      </c>
      <c r="S2063" s="12">
        <f>(((J2063/60)/60)/24)+DATE(1970,1,1)</f>
        <v>42321.101759259262</v>
      </c>
      <c r="T2063" s="12">
        <f>(((I2063/60)/60)/24)+DATE(1970,1,1)</f>
        <v>42351.101759259262</v>
      </c>
      <c r="U2063">
        <f>YEAR(S2063)</f>
        <v>2015</v>
      </c>
    </row>
    <row r="2064" spans="1:21" ht="48" x14ac:dyDescent="0.2">
      <c r="A2064">
        <v>3366</v>
      </c>
      <c r="B2064" s="3" t="s">
        <v>3365</v>
      </c>
      <c r="C2064" s="3" t="s">
        <v>7476</v>
      </c>
      <c r="D2064" s="6">
        <v>500</v>
      </c>
      <c r="E2064" s="8">
        <v>1105</v>
      </c>
      <c r="F2064" t="s">
        <v>8218</v>
      </c>
      <c r="G2064" t="s">
        <v>8223</v>
      </c>
      <c r="H2064" t="s">
        <v>8245</v>
      </c>
      <c r="I2064">
        <v>1431481037</v>
      </c>
      <c r="J2064">
        <v>1428889037</v>
      </c>
      <c r="K2064" t="b">
        <v>0</v>
      </c>
      <c r="L2064">
        <v>18</v>
      </c>
      <c r="M2064" t="b">
        <v>1</v>
      </c>
      <c r="N2064" t="s">
        <v>8269</v>
      </c>
      <c r="O2064">
        <f>ROUND(E2064/D2064*100,0)</f>
        <v>221</v>
      </c>
      <c r="P2064">
        <f>IFERROR(ROUND(E2064/L2064,2),0)</f>
        <v>61.39</v>
      </c>
      <c r="Q2064" t="s">
        <v>8315</v>
      </c>
      <c r="R2064" t="s">
        <v>8316</v>
      </c>
      <c r="S2064" s="12">
        <f>(((J2064/60)/60)/24)+DATE(1970,1,1)</f>
        <v>42107.067557870367</v>
      </c>
      <c r="T2064" s="12">
        <f>(((I2064/60)/60)/24)+DATE(1970,1,1)</f>
        <v>42137.067557870367</v>
      </c>
      <c r="U2064">
        <f>YEAR(S2064)</f>
        <v>2015</v>
      </c>
    </row>
    <row r="2065" spans="1:21" ht="48" x14ac:dyDescent="0.2">
      <c r="A2065">
        <v>3367</v>
      </c>
      <c r="B2065" s="3" t="s">
        <v>3366</v>
      </c>
      <c r="C2065" s="3" t="s">
        <v>7477</v>
      </c>
      <c r="D2065" s="6">
        <v>750</v>
      </c>
      <c r="E2065" s="8">
        <v>890</v>
      </c>
      <c r="F2065" t="s">
        <v>8218</v>
      </c>
      <c r="G2065" t="s">
        <v>8224</v>
      </c>
      <c r="H2065" t="s">
        <v>8246</v>
      </c>
      <c r="I2065">
        <v>1438467894</v>
      </c>
      <c r="J2065">
        <v>1436307894</v>
      </c>
      <c r="K2065" t="b">
        <v>0</v>
      </c>
      <c r="L2065">
        <v>30</v>
      </c>
      <c r="M2065" t="b">
        <v>1</v>
      </c>
      <c r="N2065" t="s">
        <v>8269</v>
      </c>
      <c r="O2065">
        <f>ROUND(E2065/D2065*100,0)</f>
        <v>119</v>
      </c>
      <c r="P2065">
        <f>IFERROR(ROUND(E2065/L2065,2),0)</f>
        <v>29.67</v>
      </c>
      <c r="Q2065" t="s">
        <v>8315</v>
      </c>
      <c r="R2065" t="s">
        <v>8316</v>
      </c>
      <c r="S2065" s="12">
        <f>(((J2065/60)/60)/24)+DATE(1970,1,1)</f>
        <v>42192.933958333335</v>
      </c>
      <c r="T2065" s="12">
        <f>(((I2065/60)/60)/24)+DATE(1970,1,1)</f>
        <v>42217.933958333335</v>
      </c>
      <c r="U2065">
        <f>YEAR(S2065)</f>
        <v>2015</v>
      </c>
    </row>
    <row r="2066" spans="1:21" ht="48" x14ac:dyDescent="0.2">
      <c r="A2066">
        <v>3368</v>
      </c>
      <c r="B2066" s="3" t="s">
        <v>3367</v>
      </c>
      <c r="C2066" s="3" t="s">
        <v>7478</v>
      </c>
      <c r="D2066" s="6">
        <v>1000</v>
      </c>
      <c r="E2066" s="8">
        <v>1046</v>
      </c>
      <c r="F2066" t="s">
        <v>8218</v>
      </c>
      <c r="G2066" t="s">
        <v>8223</v>
      </c>
      <c r="H2066" t="s">
        <v>8245</v>
      </c>
      <c r="I2066">
        <v>1420088400</v>
      </c>
      <c r="J2066">
        <v>1416977259</v>
      </c>
      <c r="K2066" t="b">
        <v>0</v>
      </c>
      <c r="L2066">
        <v>23</v>
      </c>
      <c r="M2066" t="b">
        <v>1</v>
      </c>
      <c r="N2066" t="s">
        <v>8269</v>
      </c>
      <c r="O2066">
        <f>ROUND(E2066/D2066*100,0)</f>
        <v>105</v>
      </c>
      <c r="P2066">
        <f>IFERROR(ROUND(E2066/L2066,2),0)</f>
        <v>45.48</v>
      </c>
      <c r="Q2066" t="s">
        <v>8315</v>
      </c>
      <c r="R2066" t="s">
        <v>8316</v>
      </c>
      <c r="S2066" s="12">
        <f>(((J2066/60)/60)/24)+DATE(1970,1,1)</f>
        <v>41969.199756944443</v>
      </c>
      <c r="T2066" s="12">
        <f>(((I2066/60)/60)/24)+DATE(1970,1,1)</f>
        <v>42005.208333333328</v>
      </c>
      <c r="U2066">
        <f>YEAR(S2066)</f>
        <v>2014</v>
      </c>
    </row>
    <row r="2067" spans="1:21" ht="48" x14ac:dyDescent="0.2">
      <c r="A2067">
        <v>3369</v>
      </c>
      <c r="B2067" s="3" t="s">
        <v>3368</v>
      </c>
      <c r="C2067" s="3" t="s">
        <v>7479</v>
      </c>
      <c r="D2067" s="6">
        <v>5000</v>
      </c>
      <c r="E2067" s="8">
        <v>5195</v>
      </c>
      <c r="F2067" t="s">
        <v>8218</v>
      </c>
      <c r="G2067" t="s">
        <v>8240</v>
      </c>
      <c r="H2067" t="s">
        <v>8248</v>
      </c>
      <c r="I2067">
        <v>1484441980</v>
      </c>
      <c r="J2067">
        <v>1479257980</v>
      </c>
      <c r="K2067" t="b">
        <v>0</v>
      </c>
      <c r="L2067">
        <v>54</v>
      </c>
      <c r="M2067" t="b">
        <v>1</v>
      </c>
      <c r="N2067" t="s">
        <v>8269</v>
      </c>
      <c r="O2067">
        <f>ROUND(E2067/D2067*100,0)</f>
        <v>104</v>
      </c>
      <c r="P2067">
        <f>IFERROR(ROUND(E2067/L2067,2),0)</f>
        <v>96.2</v>
      </c>
      <c r="Q2067" t="s">
        <v>8315</v>
      </c>
      <c r="R2067" t="s">
        <v>8316</v>
      </c>
      <c r="S2067" s="12">
        <f>(((J2067/60)/60)/24)+DATE(1970,1,1)</f>
        <v>42690.041435185187</v>
      </c>
      <c r="T2067" s="12">
        <f>(((I2067/60)/60)/24)+DATE(1970,1,1)</f>
        <v>42750.041435185187</v>
      </c>
      <c r="U2067">
        <f>YEAR(S2067)</f>
        <v>2016</v>
      </c>
    </row>
    <row r="2068" spans="1:21" ht="32" x14ac:dyDescent="0.2">
      <c r="A2068">
        <v>3370</v>
      </c>
      <c r="B2068" s="3" t="s">
        <v>3369</v>
      </c>
      <c r="C2068" s="3" t="s">
        <v>7480</v>
      </c>
      <c r="D2068" s="6">
        <v>1500</v>
      </c>
      <c r="E2068" s="8">
        <v>1766</v>
      </c>
      <c r="F2068" t="s">
        <v>8218</v>
      </c>
      <c r="G2068" t="s">
        <v>8223</v>
      </c>
      <c r="H2068" t="s">
        <v>8245</v>
      </c>
      <c r="I2068">
        <v>1481961600</v>
      </c>
      <c r="J2068">
        <v>1479283285</v>
      </c>
      <c r="K2068" t="b">
        <v>0</v>
      </c>
      <c r="L2068">
        <v>26</v>
      </c>
      <c r="M2068" t="b">
        <v>1</v>
      </c>
      <c r="N2068" t="s">
        <v>8269</v>
      </c>
      <c r="O2068">
        <f>ROUND(E2068/D2068*100,0)</f>
        <v>118</v>
      </c>
      <c r="P2068">
        <f>IFERROR(ROUND(E2068/L2068,2),0)</f>
        <v>67.92</v>
      </c>
      <c r="Q2068" t="s">
        <v>8315</v>
      </c>
      <c r="R2068" t="s">
        <v>8316</v>
      </c>
      <c r="S2068" s="12">
        <f>(((J2068/60)/60)/24)+DATE(1970,1,1)</f>
        <v>42690.334317129629</v>
      </c>
      <c r="T2068" s="12">
        <f>(((I2068/60)/60)/24)+DATE(1970,1,1)</f>
        <v>42721.333333333328</v>
      </c>
      <c r="U2068">
        <f>YEAR(S2068)</f>
        <v>2016</v>
      </c>
    </row>
    <row r="2069" spans="1:21" ht="32" x14ac:dyDescent="0.2">
      <c r="A2069">
        <v>3371</v>
      </c>
      <c r="B2069" s="3" t="s">
        <v>3370</v>
      </c>
      <c r="C2069" s="3" t="s">
        <v>7481</v>
      </c>
      <c r="D2069" s="6">
        <v>200</v>
      </c>
      <c r="E2069" s="8">
        <v>277</v>
      </c>
      <c r="F2069" t="s">
        <v>8218</v>
      </c>
      <c r="G2069" t="s">
        <v>8223</v>
      </c>
      <c r="H2069" t="s">
        <v>8245</v>
      </c>
      <c r="I2069">
        <v>1449089965</v>
      </c>
      <c r="J2069">
        <v>1446670765</v>
      </c>
      <c r="K2069" t="b">
        <v>0</v>
      </c>
      <c r="L2069">
        <v>9</v>
      </c>
      <c r="M2069" t="b">
        <v>1</v>
      </c>
      <c r="N2069" t="s">
        <v>8269</v>
      </c>
      <c r="O2069">
        <f>ROUND(E2069/D2069*100,0)</f>
        <v>139</v>
      </c>
      <c r="P2069">
        <f>IFERROR(ROUND(E2069/L2069,2),0)</f>
        <v>30.78</v>
      </c>
      <c r="Q2069" t="s">
        <v>8315</v>
      </c>
      <c r="R2069" t="s">
        <v>8316</v>
      </c>
      <c r="S2069" s="12">
        <f>(((J2069/60)/60)/24)+DATE(1970,1,1)</f>
        <v>42312.874594907407</v>
      </c>
      <c r="T2069" s="12">
        <f>(((I2069/60)/60)/24)+DATE(1970,1,1)</f>
        <v>42340.874594907407</v>
      </c>
      <c r="U2069">
        <f>YEAR(S2069)</f>
        <v>2015</v>
      </c>
    </row>
    <row r="2070" spans="1:21" ht="48" x14ac:dyDescent="0.2">
      <c r="A2070">
        <v>3372</v>
      </c>
      <c r="B2070" s="3" t="s">
        <v>3371</v>
      </c>
      <c r="C2070" s="3" t="s">
        <v>7482</v>
      </c>
      <c r="D2070" s="6">
        <v>1000</v>
      </c>
      <c r="E2070" s="8">
        <v>1035</v>
      </c>
      <c r="F2070" t="s">
        <v>8218</v>
      </c>
      <c r="G2070" t="s">
        <v>8223</v>
      </c>
      <c r="H2070" t="s">
        <v>8245</v>
      </c>
      <c r="I2070">
        <v>1408942740</v>
      </c>
      <c r="J2070">
        <v>1407157756</v>
      </c>
      <c r="K2070" t="b">
        <v>0</v>
      </c>
      <c r="L2070">
        <v>27</v>
      </c>
      <c r="M2070" t="b">
        <v>1</v>
      </c>
      <c r="N2070" t="s">
        <v>8269</v>
      </c>
      <c r="O2070">
        <f>ROUND(E2070/D2070*100,0)</f>
        <v>104</v>
      </c>
      <c r="P2070">
        <f>IFERROR(ROUND(E2070/L2070,2),0)</f>
        <v>38.33</v>
      </c>
      <c r="Q2070" t="s">
        <v>8315</v>
      </c>
      <c r="R2070" t="s">
        <v>8316</v>
      </c>
      <c r="S2070" s="12">
        <f>(((J2070/60)/60)/24)+DATE(1970,1,1)</f>
        <v>41855.548101851848</v>
      </c>
      <c r="T2070" s="12">
        <f>(((I2070/60)/60)/24)+DATE(1970,1,1)</f>
        <v>41876.207638888889</v>
      </c>
      <c r="U2070">
        <f>YEAR(S2070)</f>
        <v>2014</v>
      </c>
    </row>
    <row r="2071" spans="1:21" ht="48" x14ac:dyDescent="0.2">
      <c r="A2071">
        <v>3373</v>
      </c>
      <c r="B2071" s="3" t="s">
        <v>3372</v>
      </c>
      <c r="C2071" s="3" t="s">
        <v>7483</v>
      </c>
      <c r="D2071" s="6">
        <v>2000</v>
      </c>
      <c r="E2071" s="8">
        <v>2005</v>
      </c>
      <c r="F2071" t="s">
        <v>8218</v>
      </c>
      <c r="G2071" t="s">
        <v>8224</v>
      </c>
      <c r="H2071" t="s">
        <v>8246</v>
      </c>
      <c r="I2071">
        <v>1437235200</v>
      </c>
      <c r="J2071">
        <v>1435177840</v>
      </c>
      <c r="K2071" t="b">
        <v>0</v>
      </c>
      <c r="L2071">
        <v>30</v>
      </c>
      <c r="M2071" t="b">
        <v>1</v>
      </c>
      <c r="N2071" t="s">
        <v>8269</v>
      </c>
      <c r="O2071">
        <f>ROUND(E2071/D2071*100,0)</f>
        <v>100</v>
      </c>
      <c r="P2071">
        <f>IFERROR(ROUND(E2071/L2071,2),0)</f>
        <v>66.83</v>
      </c>
      <c r="Q2071" t="s">
        <v>8315</v>
      </c>
      <c r="R2071" t="s">
        <v>8316</v>
      </c>
      <c r="S2071" s="12">
        <f>(((J2071/60)/60)/24)+DATE(1970,1,1)</f>
        <v>42179.854629629626</v>
      </c>
      <c r="T2071" s="12">
        <f>(((I2071/60)/60)/24)+DATE(1970,1,1)</f>
        <v>42203.666666666672</v>
      </c>
      <c r="U2071">
        <f>YEAR(S2071)</f>
        <v>2015</v>
      </c>
    </row>
    <row r="2072" spans="1:21" ht="48" x14ac:dyDescent="0.2">
      <c r="A2072">
        <v>3374</v>
      </c>
      <c r="B2072" s="3" t="s">
        <v>3373</v>
      </c>
      <c r="C2072" s="3" t="s">
        <v>7484</v>
      </c>
      <c r="D2072" s="6">
        <v>3500</v>
      </c>
      <c r="E2072" s="8">
        <v>3730</v>
      </c>
      <c r="F2072" t="s">
        <v>8218</v>
      </c>
      <c r="G2072" t="s">
        <v>8228</v>
      </c>
      <c r="H2072" t="s">
        <v>8250</v>
      </c>
      <c r="I2072">
        <v>1446053616</v>
      </c>
      <c r="J2072">
        <v>1443461616</v>
      </c>
      <c r="K2072" t="b">
        <v>0</v>
      </c>
      <c r="L2072">
        <v>52</v>
      </c>
      <c r="M2072" t="b">
        <v>1</v>
      </c>
      <c r="N2072" t="s">
        <v>8269</v>
      </c>
      <c r="O2072">
        <f>ROUND(E2072/D2072*100,0)</f>
        <v>107</v>
      </c>
      <c r="P2072">
        <f>IFERROR(ROUND(E2072/L2072,2),0)</f>
        <v>71.73</v>
      </c>
      <c r="Q2072" t="s">
        <v>8315</v>
      </c>
      <c r="R2072" t="s">
        <v>8316</v>
      </c>
      <c r="S2072" s="12">
        <f>(((J2072/60)/60)/24)+DATE(1970,1,1)</f>
        <v>42275.731666666667</v>
      </c>
      <c r="T2072" s="12">
        <f>(((I2072/60)/60)/24)+DATE(1970,1,1)</f>
        <v>42305.731666666667</v>
      </c>
      <c r="U2072">
        <f>YEAR(S2072)</f>
        <v>2015</v>
      </c>
    </row>
    <row r="2073" spans="1:21" ht="48" x14ac:dyDescent="0.2">
      <c r="A2073">
        <v>3375</v>
      </c>
      <c r="B2073" s="3" t="s">
        <v>3374</v>
      </c>
      <c r="C2073" s="3" t="s">
        <v>7485</v>
      </c>
      <c r="D2073" s="6">
        <v>3000</v>
      </c>
      <c r="E2073" s="8">
        <v>3000</v>
      </c>
      <c r="F2073" t="s">
        <v>8218</v>
      </c>
      <c r="G2073" t="s">
        <v>8224</v>
      </c>
      <c r="H2073" t="s">
        <v>8246</v>
      </c>
      <c r="I2073">
        <v>1400423973</v>
      </c>
      <c r="J2073">
        <v>1399387173</v>
      </c>
      <c r="K2073" t="b">
        <v>0</v>
      </c>
      <c r="L2073">
        <v>17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176.47</v>
      </c>
      <c r="Q2073" t="s">
        <v>8315</v>
      </c>
      <c r="R2073" t="s">
        <v>8316</v>
      </c>
      <c r="S2073" s="12">
        <f>(((J2073/60)/60)/24)+DATE(1970,1,1)</f>
        <v>41765.610798611109</v>
      </c>
      <c r="T2073" s="12">
        <f>(((I2073/60)/60)/24)+DATE(1970,1,1)</f>
        <v>41777.610798611109</v>
      </c>
      <c r="U2073">
        <f>YEAR(S2073)</f>
        <v>2014</v>
      </c>
    </row>
    <row r="2074" spans="1:21" ht="48" x14ac:dyDescent="0.2">
      <c r="A2074">
        <v>3376</v>
      </c>
      <c r="B2074" s="3" t="s">
        <v>3375</v>
      </c>
      <c r="C2074" s="3" t="s">
        <v>7486</v>
      </c>
      <c r="D2074" s="6">
        <v>8000</v>
      </c>
      <c r="E2074" s="8">
        <v>8001</v>
      </c>
      <c r="F2074" t="s">
        <v>8218</v>
      </c>
      <c r="G2074" t="s">
        <v>8223</v>
      </c>
      <c r="H2074" t="s">
        <v>8245</v>
      </c>
      <c r="I2074">
        <v>1429976994</v>
      </c>
      <c r="J2074">
        <v>1424796594</v>
      </c>
      <c r="K2074" t="b">
        <v>0</v>
      </c>
      <c r="L2074">
        <v>19</v>
      </c>
      <c r="M2074" t="b">
        <v>1</v>
      </c>
      <c r="N2074" t="s">
        <v>8269</v>
      </c>
      <c r="O2074">
        <f>ROUND(E2074/D2074*100,0)</f>
        <v>100</v>
      </c>
      <c r="P2074">
        <f>IFERROR(ROUND(E2074/L2074,2),0)</f>
        <v>421.11</v>
      </c>
      <c r="Q2074" t="s">
        <v>8315</v>
      </c>
      <c r="R2074" t="s">
        <v>8316</v>
      </c>
      <c r="S2074" s="12">
        <f>(((J2074/60)/60)/24)+DATE(1970,1,1)</f>
        <v>42059.701319444444</v>
      </c>
      <c r="T2074" s="12">
        <f>(((I2074/60)/60)/24)+DATE(1970,1,1)</f>
        <v>42119.659652777773</v>
      </c>
      <c r="U2074">
        <f>YEAR(S2074)</f>
        <v>2015</v>
      </c>
    </row>
    <row r="2075" spans="1:21" ht="48" x14ac:dyDescent="0.2">
      <c r="A2075">
        <v>3377</v>
      </c>
      <c r="B2075" s="3" t="s">
        <v>3376</v>
      </c>
      <c r="C2075" s="3" t="s">
        <v>7487</v>
      </c>
      <c r="D2075" s="6">
        <v>8000</v>
      </c>
      <c r="E2075" s="8">
        <v>8084</v>
      </c>
      <c r="F2075" t="s">
        <v>8218</v>
      </c>
      <c r="G2075" t="s">
        <v>8224</v>
      </c>
      <c r="H2075" t="s">
        <v>8246</v>
      </c>
      <c r="I2075">
        <v>1426870560</v>
      </c>
      <c r="J2075">
        <v>1424280899</v>
      </c>
      <c r="K2075" t="b">
        <v>0</v>
      </c>
      <c r="L2075">
        <v>77</v>
      </c>
      <c r="M2075" t="b">
        <v>1</v>
      </c>
      <c r="N2075" t="s">
        <v>8269</v>
      </c>
      <c r="O2075">
        <f>ROUND(E2075/D2075*100,0)</f>
        <v>101</v>
      </c>
      <c r="P2075">
        <f>IFERROR(ROUND(E2075/L2075,2),0)</f>
        <v>104.99</v>
      </c>
      <c r="Q2075" t="s">
        <v>8315</v>
      </c>
      <c r="R2075" t="s">
        <v>8316</v>
      </c>
      <c r="S2075" s="12">
        <f>(((J2075/60)/60)/24)+DATE(1970,1,1)</f>
        <v>42053.732627314821</v>
      </c>
      <c r="T2075" s="12">
        <f>(((I2075/60)/60)/24)+DATE(1970,1,1)</f>
        <v>42083.705555555556</v>
      </c>
      <c r="U2075">
        <f>YEAR(S2075)</f>
        <v>2015</v>
      </c>
    </row>
    <row r="2076" spans="1:21" ht="48" x14ac:dyDescent="0.2">
      <c r="A2076">
        <v>3378</v>
      </c>
      <c r="B2076" s="3" t="s">
        <v>3377</v>
      </c>
      <c r="C2076" s="3" t="s">
        <v>7488</v>
      </c>
      <c r="D2076" s="6">
        <v>550</v>
      </c>
      <c r="E2076" s="8">
        <v>592</v>
      </c>
      <c r="F2076" t="s">
        <v>8218</v>
      </c>
      <c r="G2076" t="s">
        <v>8224</v>
      </c>
      <c r="H2076" t="s">
        <v>8246</v>
      </c>
      <c r="I2076">
        <v>1409490480</v>
      </c>
      <c r="J2076">
        <v>1407400306</v>
      </c>
      <c r="K2076" t="b">
        <v>0</v>
      </c>
      <c r="L2076">
        <v>21</v>
      </c>
      <c r="M2076" t="b">
        <v>1</v>
      </c>
      <c r="N2076" t="s">
        <v>8269</v>
      </c>
      <c r="O2076">
        <f>ROUND(E2076/D2076*100,0)</f>
        <v>108</v>
      </c>
      <c r="P2076">
        <f>IFERROR(ROUND(E2076/L2076,2),0)</f>
        <v>28.19</v>
      </c>
      <c r="Q2076" t="s">
        <v>8315</v>
      </c>
      <c r="R2076" t="s">
        <v>8316</v>
      </c>
      <c r="S2076" s="12">
        <f>(((J2076/60)/60)/24)+DATE(1970,1,1)</f>
        <v>41858.355393518519</v>
      </c>
      <c r="T2076" s="12">
        <f>(((I2076/60)/60)/24)+DATE(1970,1,1)</f>
        <v>41882.547222222223</v>
      </c>
      <c r="U2076">
        <f>YEAR(S2076)</f>
        <v>2014</v>
      </c>
    </row>
    <row r="2077" spans="1:21" ht="48" x14ac:dyDescent="0.2">
      <c r="A2077">
        <v>3379</v>
      </c>
      <c r="B2077" s="3" t="s">
        <v>3378</v>
      </c>
      <c r="C2077" s="3" t="s">
        <v>7489</v>
      </c>
      <c r="D2077" s="6">
        <v>2000</v>
      </c>
      <c r="E2077" s="8">
        <v>2073</v>
      </c>
      <c r="F2077" t="s">
        <v>8218</v>
      </c>
      <c r="G2077" t="s">
        <v>8224</v>
      </c>
      <c r="H2077" t="s">
        <v>8246</v>
      </c>
      <c r="I2077">
        <v>1440630000</v>
      </c>
      <c r="J2077">
        <v>1439122800</v>
      </c>
      <c r="K2077" t="b">
        <v>0</v>
      </c>
      <c r="L2077">
        <v>38</v>
      </c>
      <c r="M2077" t="b">
        <v>1</v>
      </c>
      <c r="N2077" t="s">
        <v>8269</v>
      </c>
      <c r="O2077">
        <f>ROUND(E2077/D2077*100,0)</f>
        <v>104</v>
      </c>
      <c r="P2077">
        <f>IFERROR(ROUND(E2077/L2077,2),0)</f>
        <v>54.55</v>
      </c>
      <c r="Q2077" t="s">
        <v>8315</v>
      </c>
      <c r="R2077" t="s">
        <v>8316</v>
      </c>
      <c r="S2077" s="12">
        <f>(((J2077/60)/60)/24)+DATE(1970,1,1)</f>
        <v>42225.513888888891</v>
      </c>
      <c r="T2077" s="12">
        <f>(((I2077/60)/60)/24)+DATE(1970,1,1)</f>
        <v>42242.958333333328</v>
      </c>
      <c r="U2077">
        <f>YEAR(S2077)</f>
        <v>2015</v>
      </c>
    </row>
    <row r="2078" spans="1:21" ht="48" x14ac:dyDescent="0.2">
      <c r="A2078">
        <v>3380</v>
      </c>
      <c r="B2078" s="3" t="s">
        <v>3379</v>
      </c>
      <c r="C2078" s="3" t="s">
        <v>7490</v>
      </c>
      <c r="D2078" s="6">
        <v>3000</v>
      </c>
      <c r="E2078" s="8">
        <v>3133</v>
      </c>
      <c r="F2078" t="s">
        <v>8218</v>
      </c>
      <c r="G2078" t="s">
        <v>8223</v>
      </c>
      <c r="H2078" t="s">
        <v>8245</v>
      </c>
      <c r="I2078">
        <v>1417305178</v>
      </c>
      <c r="J2078">
        <v>1414277578</v>
      </c>
      <c r="K2078" t="b">
        <v>0</v>
      </c>
      <c r="L2078">
        <v>28</v>
      </c>
      <c r="M2078" t="b">
        <v>1</v>
      </c>
      <c r="N2078" t="s">
        <v>8269</v>
      </c>
      <c r="O2078">
        <f>ROUND(E2078/D2078*100,0)</f>
        <v>104</v>
      </c>
      <c r="P2078">
        <f>IFERROR(ROUND(E2078/L2078,2),0)</f>
        <v>111.89</v>
      </c>
      <c r="Q2078" t="s">
        <v>8315</v>
      </c>
      <c r="R2078" t="s">
        <v>8316</v>
      </c>
      <c r="S2078" s="12">
        <f>(((J2078/60)/60)/24)+DATE(1970,1,1)</f>
        <v>41937.95344907407</v>
      </c>
      <c r="T2078" s="12">
        <f>(((I2078/60)/60)/24)+DATE(1970,1,1)</f>
        <v>41972.995115740734</v>
      </c>
      <c r="U2078">
        <f>YEAR(S2078)</f>
        <v>2014</v>
      </c>
    </row>
    <row r="2079" spans="1:21" ht="48" x14ac:dyDescent="0.2">
      <c r="A2079">
        <v>3381</v>
      </c>
      <c r="B2079" s="3" t="s">
        <v>3380</v>
      </c>
      <c r="C2079" s="3" t="s">
        <v>7491</v>
      </c>
      <c r="D2079" s="6">
        <v>4000</v>
      </c>
      <c r="E2079" s="8">
        <v>4090</v>
      </c>
      <c r="F2079" t="s">
        <v>8218</v>
      </c>
      <c r="G2079" t="s">
        <v>8223</v>
      </c>
      <c r="H2079" t="s">
        <v>8245</v>
      </c>
      <c r="I2079">
        <v>1426044383</v>
      </c>
      <c r="J2079">
        <v>1423455983</v>
      </c>
      <c r="K2079" t="b">
        <v>0</v>
      </c>
      <c r="L2079">
        <v>48</v>
      </c>
      <c r="M2079" t="b">
        <v>1</v>
      </c>
      <c r="N2079" t="s">
        <v>8269</v>
      </c>
      <c r="O2079">
        <f>ROUND(E2079/D2079*100,0)</f>
        <v>102</v>
      </c>
      <c r="P2079">
        <f>IFERROR(ROUND(E2079/L2079,2),0)</f>
        <v>85.21</v>
      </c>
      <c r="Q2079" t="s">
        <v>8315</v>
      </c>
      <c r="R2079" t="s">
        <v>8316</v>
      </c>
      <c r="S2079" s="12">
        <f>(((J2079/60)/60)/24)+DATE(1970,1,1)</f>
        <v>42044.184988425928</v>
      </c>
      <c r="T2079" s="12">
        <f>(((I2079/60)/60)/24)+DATE(1970,1,1)</f>
        <v>42074.143321759257</v>
      </c>
      <c r="U2079">
        <f>YEAR(S2079)</f>
        <v>2015</v>
      </c>
    </row>
    <row r="2080" spans="1:21" ht="48" x14ac:dyDescent="0.2">
      <c r="A2080">
        <v>3382</v>
      </c>
      <c r="B2080" s="3" t="s">
        <v>3381</v>
      </c>
      <c r="C2080" s="3" t="s">
        <v>7492</v>
      </c>
      <c r="D2080" s="6">
        <v>3500</v>
      </c>
      <c r="E2080" s="8">
        <v>3526</v>
      </c>
      <c r="F2080" t="s">
        <v>8218</v>
      </c>
      <c r="G2080" t="s">
        <v>8224</v>
      </c>
      <c r="H2080" t="s">
        <v>8246</v>
      </c>
      <c r="I2080">
        <v>1470092340</v>
      </c>
      <c r="J2080">
        <v>1467973256</v>
      </c>
      <c r="K2080" t="b">
        <v>0</v>
      </c>
      <c r="L2080">
        <v>46</v>
      </c>
      <c r="M2080" t="b">
        <v>1</v>
      </c>
      <c r="N2080" t="s">
        <v>8269</v>
      </c>
      <c r="O2080">
        <f>ROUND(E2080/D2080*100,0)</f>
        <v>101</v>
      </c>
      <c r="P2080">
        <f>IFERROR(ROUND(E2080/L2080,2),0)</f>
        <v>76.650000000000006</v>
      </c>
      <c r="Q2080" t="s">
        <v>8315</v>
      </c>
      <c r="R2080" t="s">
        <v>8316</v>
      </c>
      <c r="S2080" s="12">
        <f>(((J2080/60)/60)/24)+DATE(1970,1,1)</f>
        <v>42559.431203703702</v>
      </c>
      <c r="T2080" s="12">
        <f>(((I2080/60)/60)/24)+DATE(1970,1,1)</f>
        <v>42583.957638888889</v>
      </c>
      <c r="U2080">
        <f>YEAR(S2080)</f>
        <v>2016</v>
      </c>
    </row>
    <row r="2081" spans="1:21" ht="48" x14ac:dyDescent="0.2">
      <c r="A2081">
        <v>3383</v>
      </c>
      <c r="B2081" s="3" t="s">
        <v>3382</v>
      </c>
      <c r="C2081" s="3" t="s">
        <v>7493</v>
      </c>
      <c r="D2081" s="6">
        <v>1750</v>
      </c>
      <c r="E2081" s="8">
        <v>1955</v>
      </c>
      <c r="F2081" t="s">
        <v>8218</v>
      </c>
      <c r="G2081" t="s">
        <v>8223</v>
      </c>
      <c r="H2081" t="s">
        <v>8245</v>
      </c>
      <c r="I2081">
        <v>1466707620</v>
      </c>
      <c r="J2081">
        <v>1464979620</v>
      </c>
      <c r="K2081" t="b">
        <v>0</v>
      </c>
      <c r="L2081">
        <v>30</v>
      </c>
      <c r="M2081" t="b">
        <v>1</v>
      </c>
      <c r="N2081" t="s">
        <v>8269</v>
      </c>
      <c r="O2081">
        <f>ROUND(E2081/D2081*100,0)</f>
        <v>112</v>
      </c>
      <c r="P2081">
        <f>IFERROR(ROUND(E2081/L2081,2),0)</f>
        <v>65.17</v>
      </c>
      <c r="Q2081" t="s">
        <v>8315</v>
      </c>
      <c r="R2081" t="s">
        <v>8316</v>
      </c>
      <c r="S2081" s="12">
        <f>(((J2081/60)/60)/24)+DATE(1970,1,1)</f>
        <v>42524.782638888893</v>
      </c>
      <c r="T2081" s="12">
        <f>(((I2081/60)/60)/24)+DATE(1970,1,1)</f>
        <v>42544.782638888893</v>
      </c>
      <c r="U2081">
        <f>YEAR(S2081)</f>
        <v>2016</v>
      </c>
    </row>
    <row r="2082" spans="1:21" ht="48" x14ac:dyDescent="0.2">
      <c r="A2082">
        <v>3384</v>
      </c>
      <c r="B2082" s="3" t="s">
        <v>3383</v>
      </c>
      <c r="C2082" s="3" t="s">
        <v>7494</v>
      </c>
      <c r="D2082" s="6">
        <v>6000</v>
      </c>
      <c r="E2082" s="8">
        <v>6000.66</v>
      </c>
      <c r="F2082" t="s">
        <v>8218</v>
      </c>
      <c r="G2082" t="s">
        <v>8223</v>
      </c>
      <c r="H2082" t="s">
        <v>8245</v>
      </c>
      <c r="I2082">
        <v>1448074800</v>
      </c>
      <c r="J2082">
        <v>1444874768</v>
      </c>
      <c r="K2082" t="b">
        <v>0</v>
      </c>
      <c r="L2082">
        <v>64</v>
      </c>
      <c r="M2082" t="b">
        <v>1</v>
      </c>
      <c r="N2082" t="s">
        <v>8269</v>
      </c>
      <c r="O2082">
        <f>ROUND(E2082/D2082*100,0)</f>
        <v>100</v>
      </c>
      <c r="P2082">
        <f>IFERROR(ROUND(E2082/L2082,2),0)</f>
        <v>93.76</v>
      </c>
      <c r="Q2082" t="s">
        <v>8315</v>
      </c>
      <c r="R2082" t="s">
        <v>8316</v>
      </c>
      <c r="S2082" s="12">
        <f>(((J2082/60)/60)/24)+DATE(1970,1,1)</f>
        <v>42292.087592592594</v>
      </c>
      <c r="T2082" s="12">
        <f>(((I2082/60)/60)/24)+DATE(1970,1,1)</f>
        <v>42329.125</v>
      </c>
      <c r="U2082">
        <f>YEAR(S2082)</f>
        <v>2015</v>
      </c>
    </row>
    <row r="2083" spans="1:21" ht="48" x14ac:dyDescent="0.2">
      <c r="A2083">
        <v>3385</v>
      </c>
      <c r="B2083" s="3" t="s">
        <v>3384</v>
      </c>
      <c r="C2083" s="3" t="s">
        <v>7495</v>
      </c>
      <c r="D2083" s="6">
        <v>2000</v>
      </c>
      <c r="E2083" s="8">
        <v>2000</v>
      </c>
      <c r="F2083" t="s">
        <v>8218</v>
      </c>
      <c r="G2083" t="s">
        <v>8223</v>
      </c>
      <c r="H2083" t="s">
        <v>8245</v>
      </c>
      <c r="I2083">
        <v>1418244552</v>
      </c>
      <c r="J2083">
        <v>1415652552</v>
      </c>
      <c r="K2083" t="b">
        <v>0</v>
      </c>
      <c r="L2083">
        <v>15</v>
      </c>
      <c r="M2083" t="b">
        <v>1</v>
      </c>
      <c r="N2083" t="s">
        <v>8269</v>
      </c>
      <c r="O2083">
        <f>ROUND(E2083/D2083*100,0)</f>
        <v>100</v>
      </c>
      <c r="P2083">
        <f>IFERROR(ROUND(E2083/L2083,2),0)</f>
        <v>133.33000000000001</v>
      </c>
      <c r="Q2083" t="s">
        <v>8315</v>
      </c>
      <c r="R2083" t="s">
        <v>8316</v>
      </c>
      <c r="S2083" s="12">
        <f>(((J2083/60)/60)/24)+DATE(1970,1,1)</f>
        <v>41953.8675</v>
      </c>
      <c r="T2083" s="12">
        <f>(((I2083/60)/60)/24)+DATE(1970,1,1)</f>
        <v>41983.8675</v>
      </c>
      <c r="U2083">
        <f>YEAR(S2083)</f>
        <v>2014</v>
      </c>
    </row>
    <row r="2084" spans="1:21" ht="48" x14ac:dyDescent="0.2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>ROUND(E2084/D2084*100,0)</f>
        <v>105</v>
      </c>
      <c r="P2084">
        <f>IFERROR(ROUND(E2084/L2084,2),0)</f>
        <v>51.22</v>
      </c>
      <c r="Q2084" t="s">
        <v>8315</v>
      </c>
      <c r="R2084" t="s">
        <v>8316</v>
      </c>
      <c r="S2084" s="12">
        <f>(((J2084/60)/60)/24)+DATE(1970,1,1)</f>
        <v>41946.644745370373</v>
      </c>
      <c r="T2084" s="12">
        <f>(((I2084/60)/60)/24)+DATE(1970,1,1)</f>
        <v>41976.644745370373</v>
      </c>
      <c r="U2084">
        <f>YEAR(S2084)</f>
        <v>2014</v>
      </c>
    </row>
    <row r="2085" spans="1:21" ht="48" x14ac:dyDescent="0.2">
      <c r="A2085">
        <v>3387</v>
      </c>
      <c r="B2085" s="3" t="s">
        <v>3386</v>
      </c>
      <c r="C2085" s="3" t="s">
        <v>7497</v>
      </c>
      <c r="D2085" s="6">
        <v>3000</v>
      </c>
      <c r="E2085" s="8">
        <v>3506</v>
      </c>
      <c r="F2085" t="s">
        <v>8218</v>
      </c>
      <c r="G2085" t="s">
        <v>8223</v>
      </c>
      <c r="H2085" t="s">
        <v>8245</v>
      </c>
      <c r="I2085">
        <v>1418581088</v>
      </c>
      <c r="J2085">
        <v>1415125088</v>
      </c>
      <c r="K2085" t="b">
        <v>0</v>
      </c>
      <c r="L2085">
        <v>35</v>
      </c>
      <c r="M2085" t="b">
        <v>1</v>
      </c>
      <c r="N2085" t="s">
        <v>8269</v>
      </c>
      <c r="O2085">
        <f>ROUND(E2085/D2085*100,0)</f>
        <v>117</v>
      </c>
      <c r="P2085">
        <f>IFERROR(ROUND(E2085/L2085,2),0)</f>
        <v>100.17</v>
      </c>
      <c r="Q2085" t="s">
        <v>8315</v>
      </c>
      <c r="R2085" t="s">
        <v>8316</v>
      </c>
      <c r="S2085" s="12">
        <f>(((J2085/60)/60)/24)+DATE(1970,1,1)</f>
        <v>41947.762592592589</v>
      </c>
      <c r="T2085" s="12">
        <f>(((I2085/60)/60)/24)+DATE(1970,1,1)</f>
        <v>41987.762592592597</v>
      </c>
      <c r="U2085">
        <f>YEAR(S2085)</f>
        <v>2014</v>
      </c>
    </row>
    <row r="2086" spans="1:21" ht="48" x14ac:dyDescent="0.2">
      <c r="A2086">
        <v>3388</v>
      </c>
      <c r="B2086" s="3" t="s">
        <v>3387</v>
      </c>
      <c r="C2086" s="3" t="s">
        <v>7498</v>
      </c>
      <c r="D2086" s="6">
        <v>1500</v>
      </c>
      <c r="E2086" s="8">
        <v>1557</v>
      </c>
      <c r="F2086" t="s">
        <v>8218</v>
      </c>
      <c r="G2086" t="s">
        <v>8224</v>
      </c>
      <c r="H2086" t="s">
        <v>8246</v>
      </c>
      <c r="I2086">
        <v>1434625441</v>
      </c>
      <c r="J2086">
        <v>1432033441</v>
      </c>
      <c r="K2086" t="b">
        <v>0</v>
      </c>
      <c r="L2086">
        <v>45</v>
      </c>
      <c r="M2086" t="b">
        <v>1</v>
      </c>
      <c r="N2086" t="s">
        <v>8269</v>
      </c>
      <c r="O2086">
        <f>ROUND(E2086/D2086*100,0)</f>
        <v>104</v>
      </c>
      <c r="P2086">
        <f>IFERROR(ROUND(E2086/L2086,2),0)</f>
        <v>34.6</v>
      </c>
      <c r="Q2086" t="s">
        <v>8315</v>
      </c>
      <c r="R2086" t="s">
        <v>8316</v>
      </c>
      <c r="S2086" s="12">
        <f>(((J2086/60)/60)/24)+DATE(1970,1,1)</f>
        <v>42143.461122685185</v>
      </c>
      <c r="T2086" s="12">
        <f>(((I2086/60)/60)/24)+DATE(1970,1,1)</f>
        <v>42173.461122685185</v>
      </c>
      <c r="U2086">
        <f>YEAR(S2086)</f>
        <v>2015</v>
      </c>
    </row>
    <row r="2087" spans="1:21" ht="48" x14ac:dyDescent="0.2">
      <c r="A2087">
        <v>3389</v>
      </c>
      <c r="B2087" s="3" t="s">
        <v>3388</v>
      </c>
      <c r="C2087" s="3" t="s">
        <v>7499</v>
      </c>
      <c r="D2087" s="6">
        <v>10000</v>
      </c>
      <c r="E2087" s="8">
        <v>11450</v>
      </c>
      <c r="F2087" t="s">
        <v>8218</v>
      </c>
      <c r="G2087" t="s">
        <v>8223</v>
      </c>
      <c r="H2087" t="s">
        <v>8245</v>
      </c>
      <c r="I2087">
        <v>1464960682</v>
      </c>
      <c r="J2087">
        <v>1462368682</v>
      </c>
      <c r="K2087" t="b">
        <v>0</v>
      </c>
      <c r="L2087">
        <v>62</v>
      </c>
      <c r="M2087" t="b">
        <v>1</v>
      </c>
      <c r="N2087" t="s">
        <v>8269</v>
      </c>
      <c r="O2087">
        <f>ROUND(E2087/D2087*100,0)</f>
        <v>115</v>
      </c>
      <c r="P2087">
        <f>IFERROR(ROUND(E2087/L2087,2),0)</f>
        <v>184.68</v>
      </c>
      <c r="Q2087" t="s">
        <v>8315</v>
      </c>
      <c r="R2087" t="s">
        <v>8316</v>
      </c>
      <c r="S2087" s="12">
        <f>(((J2087/60)/60)/24)+DATE(1970,1,1)</f>
        <v>42494.563449074078</v>
      </c>
      <c r="T2087" s="12">
        <f>(((I2087/60)/60)/24)+DATE(1970,1,1)</f>
        <v>42524.563449074078</v>
      </c>
      <c r="U2087">
        <f>YEAR(S2087)</f>
        <v>2016</v>
      </c>
    </row>
    <row r="2088" spans="1:21" ht="48" x14ac:dyDescent="0.2">
      <c r="A2088">
        <v>3390</v>
      </c>
      <c r="B2088" s="3" t="s">
        <v>3389</v>
      </c>
      <c r="C2088" s="3" t="s">
        <v>7500</v>
      </c>
      <c r="D2088" s="6">
        <v>1500</v>
      </c>
      <c r="E2088" s="8">
        <v>1536</v>
      </c>
      <c r="F2088" t="s">
        <v>8218</v>
      </c>
      <c r="G2088" t="s">
        <v>8223</v>
      </c>
      <c r="H2088" t="s">
        <v>8245</v>
      </c>
      <c r="I2088">
        <v>1405017345</v>
      </c>
      <c r="J2088">
        <v>1403721345</v>
      </c>
      <c r="K2088" t="b">
        <v>0</v>
      </c>
      <c r="L2088">
        <v>22</v>
      </c>
      <c r="M2088" t="b">
        <v>1</v>
      </c>
      <c r="N2088" t="s">
        <v>8269</v>
      </c>
      <c r="O2088">
        <f>ROUND(E2088/D2088*100,0)</f>
        <v>102</v>
      </c>
      <c r="P2088">
        <f>IFERROR(ROUND(E2088/L2088,2),0)</f>
        <v>69.819999999999993</v>
      </c>
      <c r="Q2088" t="s">
        <v>8315</v>
      </c>
      <c r="R2088" t="s">
        <v>8316</v>
      </c>
      <c r="S2088" s="12">
        <f>(((J2088/60)/60)/24)+DATE(1970,1,1)</f>
        <v>41815.774826388886</v>
      </c>
      <c r="T2088" s="12">
        <f>(((I2088/60)/60)/24)+DATE(1970,1,1)</f>
        <v>41830.774826388886</v>
      </c>
      <c r="U2088">
        <f>YEAR(S2088)</f>
        <v>2014</v>
      </c>
    </row>
    <row r="2089" spans="1:21" ht="48" x14ac:dyDescent="0.2">
      <c r="A2089">
        <v>3391</v>
      </c>
      <c r="B2089" s="3" t="s">
        <v>3390</v>
      </c>
      <c r="C2089" s="3" t="s">
        <v>7501</v>
      </c>
      <c r="D2089" s="6">
        <v>500</v>
      </c>
      <c r="E2089" s="8">
        <v>1115</v>
      </c>
      <c r="F2089" t="s">
        <v>8218</v>
      </c>
      <c r="G2089" t="s">
        <v>8223</v>
      </c>
      <c r="H2089" t="s">
        <v>8245</v>
      </c>
      <c r="I2089">
        <v>1407536880</v>
      </c>
      <c r="J2089">
        <v>1404997548</v>
      </c>
      <c r="K2089" t="b">
        <v>0</v>
      </c>
      <c r="L2089">
        <v>18</v>
      </c>
      <c r="M2089" t="b">
        <v>1</v>
      </c>
      <c r="N2089" t="s">
        <v>8269</v>
      </c>
      <c r="O2089">
        <f>ROUND(E2089/D2089*100,0)</f>
        <v>223</v>
      </c>
      <c r="P2089">
        <f>IFERROR(ROUND(E2089/L2089,2),0)</f>
        <v>61.94</v>
      </c>
      <c r="Q2089" t="s">
        <v>8315</v>
      </c>
      <c r="R2089" t="s">
        <v>8316</v>
      </c>
      <c r="S2089" s="12">
        <f>(((J2089/60)/60)/24)+DATE(1970,1,1)</f>
        <v>41830.545694444445</v>
      </c>
      <c r="T2089" s="12">
        <f>(((I2089/60)/60)/24)+DATE(1970,1,1)</f>
        <v>41859.936111111114</v>
      </c>
      <c r="U2089">
        <f>YEAR(S2089)</f>
        <v>2014</v>
      </c>
    </row>
    <row r="2090" spans="1:21" ht="48" x14ac:dyDescent="0.2">
      <c r="A2090">
        <v>3392</v>
      </c>
      <c r="B2090" s="3" t="s">
        <v>3391</v>
      </c>
      <c r="C2090" s="3" t="s">
        <v>7502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>
        <f>ROUND(E2090/D2090*100,0)</f>
        <v>100</v>
      </c>
      <c r="P2090">
        <f>IFERROR(ROUND(E2090/L2090,2),0)</f>
        <v>41.67</v>
      </c>
      <c r="Q2090" t="s">
        <v>8315</v>
      </c>
      <c r="R2090" t="s">
        <v>8316</v>
      </c>
      <c r="S2090" s="12">
        <f>(((J2090/60)/60)/24)+DATE(1970,1,1)</f>
        <v>42446.845543981486</v>
      </c>
      <c r="T2090" s="12">
        <f>(((I2090/60)/60)/24)+DATE(1970,1,1)</f>
        <v>42496.845543981486</v>
      </c>
      <c r="U2090">
        <f>YEAR(S2090)</f>
        <v>2016</v>
      </c>
    </row>
    <row r="2091" spans="1:21" ht="48" x14ac:dyDescent="0.2">
      <c r="A2091">
        <v>3393</v>
      </c>
      <c r="B2091" s="3" t="s">
        <v>3392</v>
      </c>
      <c r="C2091" s="3" t="s">
        <v>7503</v>
      </c>
      <c r="D2091" s="6">
        <v>1500</v>
      </c>
      <c r="E2091" s="8">
        <v>1587</v>
      </c>
      <c r="F2091" t="s">
        <v>8218</v>
      </c>
      <c r="G2091" t="s">
        <v>8223</v>
      </c>
      <c r="H2091" t="s">
        <v>8245</v>
      </c>
      <c r="I2091">
        <v>1415234760</v>
      </c>
      <c r="J2091">
        <v>1413065230</v>
      </c>
      <c r="K2091" t="b">
        <v>0</v>
      </c>
      <c r="L2091">
        <v>44</v>
      </c>
      <c r="M2091" t="b">
        <v>1</v>
      </c>
      <c r="N2091" t="s">
        <v>8269</v>
      </c>
      <c r="O2091">
        <f>ROUND(E2091/D2091*100,0)</f>
        <v>106</v>
      </c>
      <c r="P2091">
        <f>IFERROR(ROUND(E2091/L2091,2),0)</f>
        <v>36.07</v>
      </c>
      <c r="Q2091" t="s">
        <v>8315</v>
      </c>
      <c r="R2091" t="s">
        <v>8316</v>
      </c>
      <c r="S2091" s="12">
        <f>(((J2091/60)/60)/24)+DATE(1970,1,1)</f>
        <v>41923.921643518523</v>
      </c>
      <c r="T2091" s="12">
        <f>(((I2091/60)/60)/24)+DATE(1970,1,1)</f>
        <v>41949.031944444447</v>
      </c>
      <c r="U2091">
        <f>YEAR(S2091)</f>
        <v>2014</v>
      </c>
    </row>
    <row r="2092" spans="1:21" ht="48" x14ac:dyDescent="0.2">
      <c r="A2092">
        <v>3394</v>
      </c>
      <c r="B2092" s="3" t="s">
        <v>3393</v>
      </c>
      <c r="C2092" s="3" t="s">
        <v>7504</v>
      </c>
      <c r="D2092" s="6">
        <v>550</v>
      </c>
      <c r="E2092" s="8">
        <v>783</v>
      </c>
      <c r="F2092" t="s">
        <v>8218</v>
      </c>
      <c r="G2092" t="s">
        <v>8224</v>
      </c>
      <c r="H2092" t="s">
        <v>8246</v>
      </c>
      <c r="I2092">
        <v>1406470645</v>
      </c>
      <c r="J2092">
        <v>1403878645</v>
      </c>
      <c r="K2092" t="b">
        <v>0</v>
      </c>
      <c r="L2092">
        <v>27</v>
      </c>
      <c r="M2092" t="b">
        <v>1</v>
      </c>
      <c r="N2092" t="s">
        <v>8269</v>
      </c>
      <c r="O2092">
        <f>ROUND(E2092/D2092*100,0)</f>
        <v>142</v>
      </c>
      <c r="P2092">
        <f>IFERROR(ROUND(E2092/L2092,2),0)</f>
        <v>29</v>
      </c>
      <c r="Q2092" t="s">
        <v>8315</v>
      </c>
      <c r="R2092" t="s">
        <v>8316</v>
      </c>
      <c r="S2092" s="12">
        <f>(((J2092/60)/60)/24)+DATE(1970,1,1)</f>
        <v>41817.59542824074</v>
      </c>
      <c r="T2092" s="12">
        <f>(((I2092/60)/60)/24)+DATE(1970,1,1)</f>
        <v>41847.59542824074</v>
      </c>
      <c r="U2092">
        <f>YEAR(S2092)</f>
        <v>2014</v>
      </c>
    </row>
    <row r="2093" spans="1:21" ht="32" x14ac:dyDescent="0.2">
      <c r="A2093">
        <v>3395</v>
      </c>
      <c r="B2093" s="3" t="s">
        <v>3394</v>
      </c>
      <c r="C2093" s="3" t="s">
        <v>7505</v>
      </c>
      <c r="D2093" s="6">
        <v>500</v>
      </c>
      <c r="E2093" s="8">
        <v>920</v>
      </c>
      <c r="F2093" t="s">
        <v>8218</v>
      </c>
      <c r="G2093" t="s">
        <v>8224</v>
      </c>
      <c r="H2093" t="s">
        <v>8246</v>
      </c>
      <c r="I2093">
        <v>1433009400</v>
      </c>
      <c r="J2093">
        <v>1431795944</v>
      </c>
      <c r="K2093" t="b">
        <v>0</v>
      </c>
      <c r="L2093">
        <v>38</v>
      </c>
      <c r="M2093" t="b">
        <v>1</v>
      </c>
      <c r="N2093" t="s">
        <v>8269</v>
      </c>
      <c r="O2093">
        <f>ROUND(E2093/D2093*100,0)</f>
        <v>184</v>
      </c>
      <c r="P2093">
        <f>IFERROR(ROUND(E2093/L2093,2),0)</f>
        <v>24.21</v>
      </c>
      <c r="Q2093" t="s">
        <v>8315</v>
      </c>
      <c r="R2093" t="s">
        <v>8316</v>
      </c>
      <c r="S2093" s="12">
        <f>(((J2093/60)/60)/24)+DATE(1970,1,1)</f>
        <v>42140.712314814817</v>
      </c>
      <c r="T2093" s="12">
        <f>(((I2093/60)/60)/24)+DATE(1970,1,1)</f>
        <v>42154.756944444445</v>
      </c>
      <c r="U2093">
        <f>YEAR(S2093)</f>
        <v>2015</v>
      </c>
    </row>
    <row r="2094" spans="1:21" ht="48" x14ac:dyDescent="0.2">
      <c r="A2094">
        <v>3396</v>
      </c>
      <c r="B2094" s="3" t="s">
        <v>3395</v>
      </c>
      <c r="C2094" s="3" t="s">
        <v>7506</v>
      </c>
      <c r="D2094" s="6">
        <v>1500</v>
      </c>
      <c r="E2094" s="8">
        <v>1565</v>
      </c>
      <c r="F2094" t="s">
        <v>8218</v>
      </c>
      <c r="G2094" t="s">
        <v>8223</v>
      </c>
      <c r="H2094" t="s">
        <v>8245</v>
      </c>
      <c r="I2094">
        <v>1401595140</v>
      </c>
      <c r="J2094">
        <v>1399286589</v>
      </c>
      <c r="K2094" t="b">
        <v>0</v>
      </c>
      <c r="L2094">
        <v>28</v>
      </c>
      <c r="M2094" t="b">
        <v>1</v>
      </c>
      <c r="N2094" t="s">
        <v>8269</v>
      </c>
      <c r="O2094">
        <f>ROUND(E2094/D2094*100,0)</f>
        <v>104</v>
      </c>
      <c r="P2094">
        <f>IFERROR(ROUND(E2094/L2094,2),0)</f>
        <v>55.89</v>
      </c>
      <c r="Q2094" t="s">
        <v>8315</v>
      </c>
      <c r="R2094" t="s">
        <v>8316</v>
      </c>
      <c r="S2094" s="12">
        <f>(((J2094/60)/60)/24)+DATE(1970,1,1)</f>
        <v>41764.44663194444</v>
      </c>
      <c r="T2094" s="12">
        <f>(((I2094/60)/60)/24)+DATE(1970,1,1)</f>
        <v>41791.165972222225</v>
      </c>
      <c r="U2094">
        <f>YEAR(S2094)</f>
        <v>2014</v>
      </c>
    </row>
    <row r="2095" spans="1:21" ht="32" x14ac:dyDescent="0.2">
      <c r="A2095">
        <v>3397</v>
      </c>
      <c r="B2095" s="3" t="s">
        <v>3396</v>
      </c>
      <c r="C2095" s="3" t="s">
        <v>7507</v>
      </c>
      <c r="D2095" s="6">
        <v>250</v>
      </c>
      <c r="E2095" s="8">
        <v>280</v>
      </c>
      <c r="F2095" t="s">
        <v>8218</v>
      </c>
      <c r="G2095" t="s">
        <v>8224</v>
      </c>
      <c r="H2095" t="s">
        <v>8246</v>
      </c>
      <c r="I2095">
        <v>1455832800</v>
      </c>
      <c r="J2095">
        <v>1452338929</v>
      </c>
      <c r="K2095" t="b">
        <v>0</v>
      </c>
      <c r="L2095">
        <v>24</v>
      </c>
      <c r="M2095" t="b">
        <v>1</v>
      </c>
      <c r="N2095" t="s">
        <v>8269</v>
      </c>
      <c r="O2095">
        <f>ROUND(E2095/D2095*100,0)</f>
        <v>112</v>
      </c>
      <c r="P2095">
        <f>IFERROR(ROUND(E2095/L2095,2),0)</f>
        <v>11.67</v>
      </c>
      <c r="Q2095" t="s">
        <v>8315</v>
      </c>
      <c r="R2095" t="s">
        <v>8316</v>
      </c>
      <c r="S2095" s="12">
        <f>(((J2095/60)/60)/24)+DATE(1970,1,1)</f>
        <v>42378.478344907402</v>
      </c>
      <c r="T2095" s="12">
        <f>(((I2095/60)/60)/24)+DATE(1970,1,1)</f>
        <v>42418.916666666672</v>
      </c>
      <c r="U2095">
        <f>YEAR(S2095)</f>
        <v>2016</v>
      </c>
    </row>
    <row r="2096" spans="1:21" ht="48" x14ac:dyDescent="0.2">
      <c r="A2096">
        <v>3398</v>
      </c>
      <c r="B2096" s="3" t="s">
        <v>3397</v>
      </c>
      <c r="C2096" s="3" t="s">
        <v>7508</v>
      </c>
      <c r="D2096" s="6">
        <v>4000</v>
      </c>
      <c r="E2096" s="8">
        <v>4443</v>
      </c>
      <c r="F2096" t="s">
        <v>8218</v>
      </c>
      <c r="G2096" t="s">
        <v>8223</v>
      </c>
      <c r="H2096" t="s">
        <v>8245</v>
      </c>
      <c r="I2096">
        <v>1416589200</v>
      </c>
      <c r="J2096">
        <v>1414605776</v>
      </c>
      <c r="K2096" t="b">
        <v>0</v>
      </c>
      <c r="L2096">
        <v>65</v>
      </c>
      <c r="M2096" t="b">
        <v>1</v>
      </c>
      <c r="N2096" t="s">
        <v>8269</v>
      </c>
      <c r="O2096">
        <f>ROUND(E2096/D2096*100,0)</f>
        <v>111</v>
      </c>
      <c r="P2096">
        <f>IFERROR(ROUND(E2096/L2096,2),0)</f>
        <v>68.349999999999994</v>
      </c>
      <c r="Q2096" t="s">
        <v>8315</v>
      </c>
      <c r="R2096" t="s">
        <v>8316</v>
      </c>
      <c r="S2096" s="12">
        <f>(((J2096/60)/60)/24)+DATE(1970,1,1)</f>
        <v>41941.75203703704</v>
      </c>
      <c r="T2096" s="12">
        <f>(((I2096/60)/60)/24)+DATE(1970,1,1)</f>
        <v>41964.708333333328</v>
      </c>
      <c r="U2096">
        <f>YEAR(S2096)</f>
        <v>2014</v>
      </c>
    </row>
    <row r="2097" spans="1:21" ht="48" x14ac:dyDescent="0.2">
      <c r="A2097">
        <v>3399</v>
      </c>
      <c r="B2097" s="3" t="s">
        <v>3398</v>
      </c>
      <c r="C2097" s="3" t="s">
        <v>7509</v>
      </c>
      <c r="D2097" s="6">
        <v>1200</v>
      </c>
      <c r="E2097" s="8">
        <v>1245</v>
      </c>
      <c r="F2097" t="s">
        <v>8218</v>
      </c>
      <c r="G2097" t="s">
        <v>8224</v>
      </c>
      <c r="H2097" t="s">
        <v>8246</v>
      </c>
      <c r="I2097">
        <v>1424556325</v>
      </c>
      <c r="J2097">
        <v>1421964325</v>
      </c>
      <c r="K2097" t="b">
        <v>0</v>
      </c>
      <c r="L2097">
        <v>46</v>
      </c>
      <c r="M2097" t="b">
        <v>1</v>
      </c>
      <c r="N2097" t="s">
        <v>8269</v>
      </c>
      <c r="O2097">
        <f>ROUND(E2097/D2097*100,0)</f>
        <v>104</v>
      </c>
      <c r="P2097">
        <f>IFERROR(ROUND(E2097/L2097,2),0)</f>
        <v>27.07</v>
      </c>
      <c r="Q2097" t="s">
        <v>8315</v>
      </c>
      <c r="R2097" t="s">
        <v>8316</v>
      </c>
      <c r="S2097" s="12">
        <f>(((J2097/60)/60)/24)+DATE(1970,1,1)</f>
        <v>42026.920428240745</v>
      </c>
      <c r="T2097" s="12">
        <f>(((I2097/60)/60)/24)+DATE(1970,1,1)</f>
        <v>42056.920428240745</v>
      </c>
      <c r="U2097">
        <f>YEAR(S2097)</f>
        <v>2015</v>
      </c>
    </row>
    <row r="2098" spans="1:21" ht="48" x14ac:dyDescent="0.2">
      <c r="A2098">
        <v>3400</v>
      </c>
      <c r="B2098" s="3" t="s">
        <v>3399</v>
      </c>
      <c r="C2098" s="3" t="s">
        <v>7510</v>
      </c>
      <c r="D2098" s="6">
        <v>10000</v>
      </c>
      <c r="E2098" s="8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>
        <f>ROUND(E2098/D2098*100,0)</f>
        <v>100</v>
      </c>
      <c r="P2098">
        <f>IFERROR(ROUND(E2098/L2098,2),0)</f>
        <v>118.13</v>
      </c>
      <c r="Q2098" t="s">
        <v>8315</v>
      </c>
      <c r="R2098" t="s">
        <v>8316</v>
      </c>
      <c r="S2098" s="12">
        <f>(((J2098/60)/60)/24)+DATE(1970,1,1)</f>
        <v>41834.953865740739</v>
      </c>
      <c r="T2098" s="12">
        <f>(((I2098/60)/60)/24)+DATE(1970,1,1)</f>
        <v>41879.953865740739</v>
      </c>
      <c r="U2098">
        <f>YEAR(S2098)</f>
        <v>2014</v>
      </c>
    </row>
    <row r="2099" spans="1:21" ht="48" x14ac:dyDescent="0.2">
      <c r="A2099">
        <v>3401</v>
      </c>
      <c r="B2099" s="3" t="s">
        <v>3400</v>
      </c>
      <c r="C2099" s="3" t="s">
        <v>7511</v>
      </c>
      <c r="D2099" s="6">
        <v>2900</v>
      </c>
      <c r="E2099" s="8">
        <v>2954</v>
      </c>
      <c r="F2099" t="s">
        <v>8218</v>
      </c>
      <c r="G2099" t="s">
        <v>8224</v>
      </c>
      <c r="H2099" t="s">
        <v>8246</v>
      </c>
      <c r="I2099">
        <v>1438968146</v>
      </c>
      <c r="J2099">
        <v>1436376146</v>
      </c>
      <c r="K2099" t="b">
        <v>0</v>
      </c>
      <c r="L2099">
        <v>66</v>
      </c>
      <c r="M2099" t="b">
        <v>1</v>
      </c>
      <c r="N2099" t="s">
        <v>8269</v>
      </c>
      <c r="O2099">
        <f>ROUND(E2099/D2099*100,0)</f>
        <v>102</v>
      </c>
      <c r="P2099">
        <f>IFERROR(ROUND(E2099/L2099,2),0)</f>
        <v>44.76</v>
      </c>
      <c r="Q2099" t="s">
        <v>8315</v>
      </c>
      <c r="R2099" t="s">
        <v>8316</v>
      </c>
      <c r="S2099" s="12">
        <f>(((J2099/60)/60)/24)+DATE(1970,1,1)</f>
        <v>42193.723912037036</v>
      </c>
      <c r="T2099" s="12">
        <f>(((I2099/60)/60)/24)+DATE(1970,1,1)</f>
        <v>42223.723912037036</v>
      </c>
      <c r="U2099">
        <f>YEAR(S2099)</f>
        <v>2015</v>
      </c>
    </row>
    <row r="2100" spans="1:21" ht="48" x14ac:dyDescent="0.2">
      <c r="A2100">
        <v>3402</v>
      </c>
      <c r="B2100" s="3" t="s">
        <v>3401</v>
      </c>
      <c r="C2100" s="3" t="s">
        <v>7512</v>
      </c>
      <c r="D2100" s="6">
        <v>15000</v>
      </c>
      <c r="E2100" s="8">
        <v>16465</v>
      </c>
      <c r="F2100" t="s">
        <v>8218</v>
      </c>
      <c r="G2100" t="s">
        <v>8223</v>
      </c>
      <c r="H2100" t="s">
        <v>8245</v>
      </c>
      <c r="I2100">
        <v>1447295460</v>
      </c>
      <c r="J2100">
        <v>1444747843</v>
      </c>
      <c r="K2100" t="b">
        <v>0</v>
      </c>
      <c r="L2100">
        <v>165</v>
      </c>
      <c r="M2100" t="b">
        <v>1</v>
      </c>
      <c r="N2100" t="s">
        <v>8269</v>
      </c>
      <c r="O2100">
        <f>ROUND(E2100/D2100*100,0)</f>
        <v>110</v>
      </c>
      <c r="P2100">
        <f>IFERROR(ROUND(E2100/L2100,2),0)</f>
        <v>99.79</v>
      </c>
      <c r="Q2100" t="s">
        <v>8315</v>
      </c>
      <c r="R2100" t="s">
        <v>8316</v>
      </c>
      <c r="S2100" s="12">
        <f>(((J2100/60)/60)/24)+DATE(1970,1,1)</f>
        <v>42290.61855324074</v>
      </c>
      <c r="T2100" s="12">
        <f>(((I2100/60)/60)/24)+DATE(1970,1,1)</f>
        <v>42320.104861111111</v>
      </c>
      <c r="U2100">
        <f>YEAR(S2100)</f>
        <v>2015</v>
      </c>
    </row>
    <row r="2101" spans="1:21" ht="48" x14ac:dyDescent="0.2">
      <c r="A2101">
        <v>3403</v>
      </c>
      <c r="B2101" s="3" t="s">
        <v>3402</v>
      </c>
      <c r="C2101" s="3" t="s">
        <v>7513</v>
      </c>
      <c r="D2101" s="6">
        <v>2000</v>
      </c>
      <c r="E2101" s="8">
        <v>2000</v>
      </c>
      <c r="F2101" t="s">
        <v>8218</v>
      </c>
      <c r="G2101" t="s">
        <v>8224</v>
      </c>
      <c r="H2101" t="s">
        <v>8246</v>
      </c>
      <c r="I2101">
        <v>1435230324</v>
      </c>
      <c r="J2101">
        <v>1432638324</v>
      </c>
      <c r="K2101" t="b">
        <v>0</v>
      </c>
      <c r="L2101">
        <v>17</v>
      </c>
      <c r="M2101" t="b">
        <v>1</v>
      </c>
      <c r="N2101" t="s">
        <v>8269</v>
      </c>
      <c r="O2101">
        <f>ROUND(E2101/D2101*100,0)</f>
        <v>100</v>
      </c>
      <c r="P2101">
        <f>IFERROR(ROUND(E2101/L2101,2),0)</f>
        <v>117.65</v>
      </c>
      <c r="Q2101" t="s">
        <v>8315</v>
      </c>
      <c r="R2101" t="s">
        <v>8316</v>
      </c>
      <c r="S2101" s="12">
        <f>(((J2101/60)/60)/24)+DATE(1970,1,1)</f>
        <v>42150.462083333332</v>
      </c>
      <c r="T2101" s="12">
        <f>(((I2101/60)/60)/24)+DATE(1970,1,1)</f>
        <v>42180.462083333332</v>
      </c>
      <c r="U2101">
        <f>YEAR(S2101)</f>
        <v>2015</v>
      </c>
    </row>
    <row r="2102" spans="1:21" ht="48" x14ac:dyDescent="0.2">
      <c r="A2102">
        <v>3404</v>
      </c>
      <c r="B2102" s="3" t="s">
        <v>3403</v>
      </c>
      <c r="C2102" s="3" t="s">
        <v>7514</v>
      </c>
      <c r="D2102" s="6">
        <v>500</v>
      </c>
      <c r="E2102" s="8">
        <v>610</v>
      </c>
      <c r="F2102" t="s">
        <v>8218</v>
      </c>
      <c r="G2102" t="s">
        <v>8223</v>
      </c>
      <c r="H2102" t="s">
        <v>8245</v>
      </c>
      <c r="I2102">
        <v>1434542702</v>
      </c>
      <c r="J2102">
        <v>1432814702</v>
      </c>
      <c r="K2102" t="b">
        <v>0</v>
      </c>
      <c r="L2102">
        <v>3</v>
      </c>
      <c r="M2102" t="b">
        <v>1</v>
      </c>
      <c r="N2102" t="s">
        <v>8269</v>
      </c>
      <c r="O2102">
        <f>ROUND(E2102/D2102*100,0)</f>
        <v>122</v>
      </c>
      <c r="P2102">
        <f>IFERROR(ROUND(E2102/L2102,2),0)</f>
        <v>203.33</v>
      </c>
      <c r="Q2102" t="s">
        <v>8315</v>
      </c>
      <c r="R2102" t="s">
        <v>8316</v>
      </c>
      <c r="S2102" s="12">
        <f>(((J2102/60)/60)/24)+DATE(1970,1,1)</f>
        <v>42152.503495370373</v>
      </c>
      <c r="T2102" s="12">
        <f>(((I2102/60)/60)/24)+DATE(1970,1,1)</f>
        <v>42172.503495370373</v>
      </c>
      <c r="U2102">
        <f>YEAR(S2102)</f>
        <v>2015</v>
      </c>
    </row>
    <row r="2103" spans="1:21" ht="48" x14ac:dyDescent="0.2">
      <c r="A2103">
        <v>3405</v>
      </c>
      <c r="B2103" s="3" t="s">
        <v>3404</v>
      </c>
      <c r="C2103" s="3" t="s">
        <v>7515</v>
      </c>
      <c r="D2103" s="6">
        <v>350</v>
      </c>
      <c r="E2103" s="8">
        <v>481.5</v>
      </c>
      <c r="F2103" t="s">
        <v>8218</v>
      </c>
      <c r="G2103" t="s">
        <v>8224</v>
      </c>
      <c r="H2103" t="s">
        <v>8246</v>
      </c>
      <c r="I2103">
        <v>1456876740</v>
      </c>
      <c r="J2103">
        <v>1455063886</v>
      </c>
      <c r="K2103" t="b">
        <v>0</v>
      </c>
      <c r="L2103">
        <v>17</v>
      </c>
      <c r="M2103" t="b">
        <v>1</v>
      </c>
      <c r="N2103" t="s">
        <v>8269</v>
      </c>
      <c r="O2103">
        <f>ROUND(E2103/D2103*100,0)</f>
        <v>138</v>
      </c>
      <c r="P2103">
        <f>IFERROR(ROUND(E2103/L2103,2),0)</f>
        <v>28.32</v>
      </c>
      <c r="Q2103" t="s">
        <v>8315</v>
      </c>
      <c r="R2103" t="s">
        <v>8316</v>
      </c>
      <c r="S2103" s="12">
        <f>(((J2103/60)/60)/24)+DATE(1970,1,1)</f>
        <v>42410.017199074078</v>
      </c>
      <c r="T2103" s="12">
        <f>(((I2103/60)/60)/24)+DATE(1970,1,1)</f>
        <v>42430.999305555553</v>
      </c>
      <c r="U2103">
        <f>YEAR(S2103)</f>
        <v>2016</v>
      </c>
    </row>
    <row r="2104" spans="1:21" ht="32" x14ac:dyDescent="0.2">
      <c r="A2104">
        <v>3406</v>
      </c>
      <c r="B2104" s="3" t="s">
        <v>3405</v>
      </c>
      <c r="C2104" s="3" t="s">
        <v>7516</v>
      </c>
      <c r="D2104" s="6">
        <v>10000</v>
      </c>
      <c r="E2104" s="8">
        <v>10031</v>
      </c>
      <c r="F2104" t="s">
        <v>8218</v>
      </c>
      <c r="G2104" t="s">
        <v>8223</v>
      </c>
      <c r="H2104" t="s">
        <v>8245</v>
      </c>
      <c r="I2104">
        <v>1405511376</v>
      </c>
      <c r="J2104">
        <v>1401623376</v>
      </c>
      <c r="K2104" t="b">
        <v>0</v>
      </c>
      <c r="L2104">
        <v>91</v>
      </c>
      <c r="M2104" t="b">
        <v>1</v>
      </c>
      <c r="N2104" t="s">
        <v>8269</v>
      </c>
      <c r="O2104">
        <f>ROUND(E2104/D2104*100,0)</f>
        <v>100</v>
      </c>
      <c r="P2104">
        <f>IFERROR(ROUND(E2104/L2104,2),0)</f>
        <v>110.23</v>
      </c>
      <c r="Q2104" t="s">
        <v>8315</v>
      </c>
      <c r="R2104" t="s">
        <v>8316</v>
      </c>
      <c r="S2104" s="12">
        <f>(((J2104/60)/60)/24)+DATE(1970,1,1)</f>
        <v>41791.492777777778</v>
      </c>
      <c r="T2104" s="12">
        <f>(((I2104/60)/60)/24)+DATE(1970,1,1)</f>
        <v>41836.492777777778</v>
      </c>
      <c r="U2104">
        <f>YEAR(S2104)</f>
        <v>2014</v>
      </c>
    </row>
    <row r="2105" spans="1:21" ht="64" x14ac:dyDescent="0.2">
      <c r="A2105">
        <v>3407</v>
      </c>
      <c r="B2105" s="3" t="s">
        <v>3406</v>
      </c>
      <c r="C2105" s="3" t="s">
        <v>7517</v>
      </c>
      <c r="D2105" s="6">
        <v>2000</v>
      </c>
      <c r="E2105" s="8">
        <v>2142</v>
      </c>
      <c r="F2105" t="s">
        <v>8218</v>
      </c>
      <c r="G2105" t="s">
        <v>8224</v>
      </c>
      <c r="H2105" t="s">
        <v>8246</v>
      </c>
      <c r="I2105">
        <v>1404641289</v>
      </c>
      <c r="J2105">
        <v>1402049289</v>
      </c>
      <c r="K2105" t="b">
        <v>0</v>
      </c>
      <c r="L2105">
        <v>67</v>
      </c>
      <c r="M2105" t="b">
        <v>1</v>
      </c>
      <c r="N2105" t="s">
        <v>8269</v>
      </c>
      <c r="O2105">
        <f>ROUND(E2105/D2105*100,0)</f>
        <v>107</v>
      </c>
      <c r="P2105">
        <f>IFERROR(ROUND(E2105/L2105,2),0)</f>
        <v>31.97</v>
      </c>
      <c r="Q2105" t="s">
        <v>8315</v>
      </c>
      <c r="R2105" t="s">
        <v>8316</v>
      </c>
      <c r="S2105" s="12">
        <f>(((J2105/60)/60)/24)+DATE(1970,1,1)</f>
        <v>41796.422326388885</v>
      </c>
      <c r="T2105" s="12">
        <f>(((I2105/60)/60)/24)+DATE(1970,1,1)</f>
        <v>41826.422326388885</v>
      </c>
      <c r="U2105">
        <f>YEAR(S2105)</f>
        <v>2014</v>
      </c>
    </row>
    <row r="2106" spans="1:21" ht="48" x14ac:dyDescent="0.2">
      <c r="A2106">
        <v>3408</v>
      </c>
      <c r="B2106" s="3" t="s">
        <v>3407</v>
      </c>
      <c r="C2106" s="3" t="s">
        <v>7518</v>
      </c>
      <c r="D2106" s="6">
        <v>500</v>
      </c>
      <c r="E2106" s="8">
        <v>1055</v>
      </c>
      <c r="F2106" t="s">
        <v>8218</v>
      </c>
      <c r="G2106" t="s">
        <v>8223</v>
      </c>
      <c r="H2106" t="s">
        <v>8245</v>
      </c>
      <c r="I2106">
        <v>1405727304</v>
      </c>
      <c r="J2106">
        <v>1403135304</v>
      </c>
      <c r="K2106" t="b">
        <v>0</v>
      </c>
      <c r="L2106">
        <v>18</v>
      </c>
      <c r="M2106" t="b">
        <v>1</v>
      </c>
      <c r="N2106" t="s">
        <v>8269</v>
      </c>
      <c r="O2106">
        <f>ROUND(E2106/D2106*100,0)</f>
        <v>211</v>
      </c>
      <c r="P2106">
        <f>IFERROR(ROUND(E2106/L2106,2),0)</f>
        <v>58.61</v>
      </c>
      <c r="Q2106" t="s">
        <v>8315</v>
      </c>
      <c r="R2106" t="s">
        <v>8316</v>
      </c>
      <c r="S2106" s="12">
        <f>(((J2106/60)/60)/24)+DATE(1970,1,1)</f>
        <v>41808.991944444446</v>
      </c>
      <c r="T2106" s="12">
        <f>(((I2106/60)/60)/24)+DATE(1970,1,1)</f>
        <v>41838.991944444446</v>
      </c>
      <c r="U2106">
        <f>YEAR(S2106)</f>
        <v>2014</v>
      </c>
    </row>
    <row r="2107" spans="1:21" ht="48" x14ac:dyDescent="0.2">
      <c r="A2107">
        <v>3409</v>
      </c>
      <c r="B2107" s="3" t="s">
        <v>3408</v>
      </c>
      <c r="C2107" s="3" t="s">
        <v>7519</v>
      </c>
      <c r="D2107" s="6">
        <v>500</v>
      </c>
      <c r="E2107" s="8">
        <v>618</v>
      </c>
      <c r="F2107" t="s">
        <v>8218</v>
      </c>
      <c r="G2107" t="s">
        <v>8224</v>
      </c>
      <c r="H2107" t="s">
        <v>8246</v>
      </c>
      <c r="I2107">
        <v>1469998680</v>
      </c>
      <c r="J2107">
        <v>1466710358</v>
      </c>
      <c r="K2107" t="b">
        <v>0</v>
      </c>
      <c r="L2107">
        <v>21</v>
      </c>
      <c r="M2107" t="b">
        <v>1</v>
      </c>
      <c r="N2107" t="s">
        <v>8269</v>
      </c>
      <c r="O2107">
        <f>ROUND(E2107/D2107*100,0)</f>
        <v>124</v>
      </c>
      <c r="P2107">
        <f>IFERROR(ROUND(E2107/L2107,2),0)</f>
        <v>29.43</v>
      </c>
      <c r="Q2107" t="s">
        <v>8315</v>
      </c>
      <c r="R2107" t="s">
        <v>8316</v>
      </c>
      <c r="S2107" s="12">
        <f>(((J2107/60)/60)/24)+DATE(1970,1,1)</f>
        <v>42544.814328703709</v>
      </c>
      <c r="T2107" s="12">
        <f>(((I2107/60)/60)/24)+DATE(1970,1,1)</f>
        <v>42582.873611111107</v>
      </c>
      <c r="U2107">
        <f>YEAR(S2107)</f>
        <v>2016</v>
      </c>
    </row>
    <row r="2108" spans="1:21" ht="48" x14ac:dyDescent="0.2">
      <c r="A2108">
        <v>3410</v>
      </c>
      <c r="B2108" s="3" t="s">
        <v>3409</v>
      </c>
      <c r="C2108" s="3" t="s">
        <v>7520</v>
      </c>
      <c r="D2108" s="6">
        <v>3000</v>
      </c>
      <c r="E2108" s="8">
        <v>3255</v>
      </c>
      <c r="F2108" t="s">
        <v>8218</v>
      </c>
      <c r="G2108" t="s">
        <v>8223</v>
      </c>
      <c r="H2108" t="s">
        <v>8245</v>
      </c>
      <c r="I2108">
        <v>1465196400</v>
      </c>
      <c r="J2108">
        <v>1462841990</v>
      </c>
      <c r="K2108" t="b">
        <v>0</v>
      </c>
      <c r="L2108">
        <v>40</v>
      </c>
      <c r="M2108" t="b">
        <v>1</v>
      </c>
      <c r="N2108" t="s">
        <v>8269</v>
      </c>
      <c r="O2108">
        <f>ROUND(E2108/D2108*100,0)</f>
        <v>109</v>
      </c>
      <c r="P2108">
        <f>IFERROR(ROUND(E2108/L2108,2),0)</f>
        <v>81.38</v>
      </c>
      <c r="Q2108" t="s">
        <v>8315</v>
      </c>
      <c r="R2108" t="s">
        <v>8316</v>
      </c>
      <c r="S2108" s="12">
        <f>(((J2108/60)/60)/24)+DATE(1970,1,1)</f>
        <v>42500.041550925926</v>
      </c>
      <c r="T2108" s="12">
        <f>(((I2108/60)/60)/24)+DATE(1970,1,1)</f>
        <v>42527.291666666672</v>
      </c>
      <c r="U2108">
        <f>YEAR(S2108)</f>
        <v>2016</v>
      </c>
    </row>
    <row r="2109" spans="1:21" ht="48" x14ac:dyDescent="0.2">
      <c r="A2109">
        <v>3411</v>
      </c>
      <c r="B2109" s="3" t="s">
        <v>3410</v>
      </c>
      <c r="C2109" s="3" t="s">
        <v>7521</v>
      </c>
      <c r="D2109" s="6">
        <v>15000</v>
      </c>
      <c r="E2109" s="8">
        <v>15535</v>
      </c>
      <c r="F2109" t="s">
        <v>8218</v>
      </c>
      <c r="G2109" t="s">
        <v>8223</v>
      </c>
      <c r="H2109" t="s">
        <v>8245</v>
      </c>
      <c r="I2109">
        <v>1444264372</v>
      </c>
      <c r="J2109">
        <v>1442536372</v>
      </c>
      <c r="K2109" t="b">
        <v>0</v>
      </c>
      <c r="L2109">
        <v>78</v>
      </c>
      <c r="M2109" t="b">
        <v>1</v>
      </c>
      <c r="N2109" t="s">
        <v>8269</v>
      </c>
      <c r="O2109">
        <f>ROUND(E2109/D2109*100,0)</f>
        <v>104</v>
      </c>
      <c r="P2109">
        <f>IFERROR(ROUND(E2109/L2109,2),0)</f>
        <v>199.17</v>
      </c>
      <c r="Q2109" t="s">
        <v>8315</v>
      </c>
      <c r="R2109" t="s">
        <v>8316</v>
      </c>
      <c r="S2109" s="12">
        <f>(((J2109/60)/60)/24)+DATE(1970,1,1)</f>
        <v>42265.022824074069</v>
      </c>
      <c r="T2109" s="12">
        <f>(((I2109/60)/60)/24)+DATE(1970,1,1)</f>
        <v>42285.022824074069</v>
      </c>
      <c r="U2109">
        <f>YEAR(S2109)</f>
        <v>2015</v>
      </c>
    </row>
    <row r="2110" spans="1:21" ht="48" x14ac:dyDescent="0.2">
      <c r="A2110">
        <v>3412</v>
      </c>
      <c r="B2110" s="3" t="s">
        <v>3411</v>
      </c>
      <c r="C2110" s="3" t="s">
        <v>7522</v>
      </c>
      <c r="D2110" s="6">
        <v>3000</v>
      </c>
      <c r="E2110" s="8">
        <v>3000</v>
      </c>
      <c r="F2110" t="s">
        <v>8218</v>
      </c>
      <c r="G2110" t="s">
        <v>8224</v>
      </c>
      <c r="H2110" t="s">
        <v>8246</v>
      </c>
      <c r="I2110">
        <v>1411858862</v>
      </c>
      <c r="J2110">
        <v>1409266862</v>
      </c>
      <c r="K2110" t="b">
        <v>0</v>
      </c>
      <c r="L2110">
        <v>26</v>
      </c>
      <c r="M2110" t="b">
        <v>1</v>
      </c>
      <c r="N2110" t="s">
        <v>8269</v>
      </c>
      <c r="O2110">
        <f>ROUND(E2110/D2110*100,0)</f>
        <v>100</v>
      </c>
      <c r="P2110">
        <f>IFERROR(ROUND(E2110/L2110,2),0)</f>
        <v>115.38</v>
      </c>
      <c r="Q2110" t="s">
        <v>8315</v>
      </c>
      <c r="R2110" t="s">
        <v>8316</v>
      </c>
      <c r="S2110" s="12">
        <f>(((J2110/60)/60)/24)+DATE(1970,1,1)</f>
        <v>41879.959050925929</v>
      </c>
      <c r="T2110" s="12">
        <f>(((I2110/60)/60)/24)+DATE(1970,1,1)</f>
        <v>41909.959050925929</v>
      </c>
      <c r="U2110">
        <f>YEAR(S2110)</f>
        <v>2014</v>
      </c>
    </row>
    <row r="2111" spans="1:21" ht="48" x14ac:dyDescent="0.2">
      <c r="A2111">
        <v>3413</v>
      </c>
      <c r="B2111" s="3" t="s">
        <v>3412</v>
      </c>
      <c r="C2111" s="3" t="s">
        <v>7523</v>
      </c>
      <c r="D2111" s="6">
        <v>500</v>
      </c>
      <c r="E2111" s="8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>
        <f>ROUND(E2111/D2111*100,0)</f>
        <v>130</v>
      </c>
      <c r="P2111">
        <f>IFERROR(ROUND(E2111/L2111,2),0)</f>
        <v>46.43</v>
      </c>
      <c r="Q2111" t="s">
        <v>8315</v>
      </c>
      <c r="R2111" t="s">
        <v>8316</v>
      </c>
      <c r="S2111" s="12">
        <f>(((J2111/60)/60)/24)+DATE(1970,1,1)</f>
        <v>42053.733078703706</v>
      </c>
      <c r="T2111" s="12">
        <f>(((I2111/60)/60)/24)+DATE(1970,1,1)</f>
        <v>42063.207638888889</v>
      </c>
      <c r="U2111">
        <f>YEAR(S2111)</f>
        <v>2015</v>
      </c>
    </row>
    <row r="2112" spans="1:21" ht="48" x14ac:dyDescent="0.2">
      <c r="A2112">
        <v>3414</v>
      </c>
      <c r="B2112" s="3" t="s">
        <v>3413</v>
      </c>
      <c r="C2112" s="3" t="s">
        <v>7524</v>
      </c>
      <c r="D2112" s="6">
        <v>3000</v>
      </c>
      <c r="E2112" s="8">
        <v>3105</v>
      </c>
      <c r="F2112" t="s">
        <v>8218</v>
      </c>
      <c r="G2112" t="s">
        <v>8223</v>
      </c>
      <c r="H2112" t="s">
        <v>8245</v>
      </c>
      <c r="I2112">
        <v>1480579140</v>
      </c>
      <c r="J2112">
        <v>1478030325</v>
      </c>
      <c r="K2112" t="b">
        <v>0</v>
      </c>
      <c r="L2112">
        <v>44</v>
      </c>
      <c r="M2112" t="b">
        <v>1</v>
      </c>
      <c r="N2112" t="s">
        <v>8269</v>
      </c>
      <c r="O2112">
        <f>ROUND(E2112/D2112*100,0)</f>
        <v>104</v>
      </c>
      <c r="P2112">
        <f>IFERROR(ROUND(E2112/L2112,2),0)</f>
        <v>70.569999999999993</v>
      </c>
      <c r="Q2112" t="s">
        <v>8315</v>
      </c>
      <c r="R2112" t="s">
        <v>8316</v>
      </c>
      <c r="S2112" s="12">
        <f>(((J2112/60)/60)/24)+DATE(1970,1,1)</f>
        <v>42675.832465277781</v>
      </c>
      <c r="T2112" s="12">
        <f>(((I2112/60)/60)/24)+DATE(1970,1,1)</f>
        <v>42705.332638888889</v>
      </c>
      <c r="U2112">
        <f>YEAR(S2112)</f>
        <v>2016</v>
      </c>
    </row>
    <row r="2113" spans="1:21" ht="32" x14ac:dyDescent="0.2">
      <c r="A2113">
        <v>3415</v>
      </c>
      <c r="B2113" s="3" t="s">
        <v>3414</v>
      </c>
      <c r="C2113" s="3" t="s">
        <v>7525</v>
      </c>
      <c r="D2113" s="6">
        <v>200</v>
      </c>
      <c r="E2113" s="8">
        <v>200</v>
      </c>
      <c r="F2113" t="s">
        <v>8218</v>
      </c>
      <c r="G2113" t="s">
        <v>8223</v>
      </c>
      <c r="H2113" t="s">
        <v>8245</v>
      </c>
      <c r="I2113">
        <v>1460935800</v>
      </c>
      <c r="J2113">
        <v>1459999656</v>
      </c>
      <c r="K2113" t="b">
        <v>0</v>
      </c>
      <c r="L2113">
        <v>9</v>
      </c>
      <c r="M2113" t="b">
        <v>1</v>
      </c>
      <c r="N2113" t="s">
        <v>8269</v>
      </c>
      <c r="O2113">
        <f>ROUND(E2113/D2113*100,0)</f>
        <v>100</v>
      </c>
      <c r="P2113">
        <f>IFERROR(ROUND(E2113/L2113,2),0)</f>
        <v>22.22</v>
      </c>
      <c r="Q2113" t="s">
        <v>8315</v>
      </c>
      <c r="R2113" t="s">
        <v>8316</v>
      </c>
      <c r="S2113" s="12">
        <f>(((J2113/60)/60)/24)+DATE(1970,1,1)</f>
        <v>42467.144166666665</v>
      </c>
      <c r="T2113" s="12">
        <f>(((I2113/60)/60)/24)+DATE(1970,1,1)</f>
        <v>42477.979166666672</v>
      </c>
      <c r="U2113">
        <f>YEAR(S2113)</f>
        <v>2016</v>
      </c>
    </row>
    <row r="2114" spans="1:21" ht="48" x14ac:dyDescent="0.2">
      <c r="A2114">
        <v>3416</v>
      </c>
      <c r="B2114" s="3" t="s">
        <v>3415</v>
      </c>
      <c r="C2114" s="3" t="s">
        <v>7526</v>
      </c>
      <c r="D2114" s="6">
        <v>4000</v>
      </c>
      <c r="E2114" s="8">
        <v>4784</v>
      </c>
      <c r="F2114" t="s">
        <v>8218</v>
      </c>
      <c r="G2114" t="s">
        <v>8224</v>
      </c>
      <c r="H2114" t="s">
        <v>8246</v>
      </c>
      <c r="I2114">
        <v>1429813800</v>
      </c>
      <c r="J2114">
        <v>1427363645</v>
      </c>
      <c r="K2114" t="b">
        <v>0</v>
      </c>
      <c r="L2114">
        <v>30</v>
      </c>
      <c r="M2114" t="b">
        <v>1</v>
      </c>
      <c r="N2114" t="s">
        <v>8269</v>
      </c>
      <c r="O2114">
        <f>ROUND(E2114/D2114*100,0)</f>
        <v>120</v>
      </c>
      <c r="P2114">
        <f>IFERROR(ROUND(E2114/L2114,2),0)</f>
        <v>159.47</v>
      </c>
      <c r="Q2114" t="s">
        <v>8315</v>
      </c>
      <c r="R2114" t="s">
        <v>8316</v>
      </c>
      <c r="S2114" s="12">
        <f>(((J2114/60)/60)/24)+DATE(1970,1,1)</f>
        <v>42089.412557870368</v>
      </c>
      <c r="T2114" s="12">
        <f>(((I2114/60)/60)/24)+DATE(1970,1,1)</f>
        <v>42117.770833333328</v>
      </c>
      <c r="U2114">
        <f>YEAR(S2114)</f>
        <v>2015</v>
      </c>
    </row>
    <row r="2115" spans="1:21" ht="48" x14ac:dyDescent="0.2">
      <c r="A2115">
        <v>3417</v>
      </c>
      <c r="B2115" s="3" t="s">
        <v>3416</v>
      </c>
      <c r="C2115" s="3" t="s">
        <v>7527</v>
      </c>
      <c r="D2115" s="6">
        <v>1700</v>
      </c>
      <c r="E2115" s="8">
        <v>1700.01</v>
      </c>
      <c r="F2115" t="s">
        <v>8218</v>
      </c>
      <c r="G2115" t="s">
        <v>8223</v>
      </c>
      <c r="H2115" t="s">
        <v>8245</v>
      </c>
      <c r="I2115">
        <v>1414284180</v>
      </c>
      <c r="J2115">
        <v>1410558948</v>
      </c>
      <c r="K2115" t="b">
        <v>0</v>
      </c>
      <c r="L2115">
        <v>45</v>
      </c>
      <c r="M2115" t="b">
        <v>1</v>
      </c>
      <c r="N2115" t="s">
        <v>8269</v>
      </c>
      <c r="O2115">
        <f>ROUND(E2115/D2115*100,0)</f>
        <v>100</v>
      </c>
      <c r="P2115">
        <f>IFERROR(ROUND(E2115/L2115,2),0)</f>
        <v>37.78</v>
      </c>
      <c r="Q2115" t="s">
        <v>8315</v>
      </c>
      <c r="R2115" t="s">
        <v>8316</v>
      </c>
      <c r="S2115" s="12">
        <f>(((J2115/60)/60)/24)+DATE(1970,1,1)</f>
        <v>41894.91375</v>
      </c>
      <c r="T2115" s="12">
        <f>(((I2115/60)/60)/24)+DATE(1970,1,1)</f>
        <v>41938.029861111114</v>
      </c>
      <c r="U2115">
        <f>YEAR(S2115)</f>
        <v>2014</v>
      </c>
    </row>
    <row r="2116" spans="1:21" ht="48" x14ac:dyDescent="0.2">
      <c r="A2116">
        <v>3418</v>
      </c>
      <c r="B2116" s="3" t="s">
        <v>3417</v>
      </c>
      <c r="C2116" s="3" t="s">
        <v>7528</v>
      </c>
      <c r="D2116" s="6">
        <v>4000</v>
      </c>
      <c r="E2116" s="8">
        <v>4035</v>
      </c>
      <c r="F2116" t="s">
        <v>8218</v>
      </c>
      <c r="G2116" t="s">
        <v>8223</v>
      </c>
      <c r="H2116" t="s">
        <v>8245</v>
      </c>
      <c r="I2116">
        <v>1400875307</v>
      </c>
      <c r="J2116">
        <v>1398283307</v>
      </c>
      <c r="K2116" t="b">
        <v>0</v>
      </c>
      <c r="L2116">
        <v>56</v>
      </c>
      <c r="M2116" t="b">
        <v>1</v>
      </c>
      <c r="N2116" t="s">
        <v>8269</v>
      </c>
      <c r="O2116">
        <f>ROUND(E2116/D2116*100,0)</f>
        <v>101</v>
      </c>
      <c r="P2116">
        <f>IFERROR(ROUND(E2116/L2116,2),0)</f>
        <v>72.05</v>
      </c>
      <c r="Q2116" t="s">
        <v>8315</v>
      </c>
      <c r="R2116" t="s">
        <v>8316</v>
      </c>
      <c r="S2116" s="12">
        <f>(((J2116/60)/60)/24)+DATE(1970,1,1)</f>
        <v>41752.83457175926</v>
      </c>
      <c r="T2116" s="12">
        <f>(((I2116/60)/60)/24)+DATE(1970,1,1)</f>
        <v>41782.83457175926</v>
      </c>
      <c r="U2116">
        <f>YEAR(S2116)</f>
        <v>2014</v>
      </c>
    </row>
    <row r="2117" spans="1:21" ht="64" x14ac:dyDescent="0.2">
      <c r="A2117">
        <v>3419</v>
      </c>
      <c r="B2117" s="3" t="s">
        <v>3418</v>
      </c>
      <c r="C2117" s="3" t="s">
        <v>7529</v>
      </c>
      <c r="D2117" s="6">
        <v>2750</v>
      </c>
      <c r="E2117" s="8">
        <v>2930</v>
      </c>
      <c r="F2117" t="s">
        <v>8218</v>
      </c>
      <c r="G2117" t="s">
        <v>8240</v>
      </c>
      <c r="H2117" t="s">
        <v>8248</v>
      </c>
      <c r="I2117">
        <v>1459978200</v>
      </c>
      <c r="J2117">
        <v>1458416585</v>
      </c>
      <c r="K2117" t="b">
        <v>0</v>
      </c>
      <c r="L2117">
        <v>46</v>
      </c>
      <c r="M2117" t="b">
        <v>1</v>
      </c>
      <c r="N2117" t="s">
        <v>8269</v>
      </c>
      <c r="O2117">
        <f>ROUND(E2117/D2117*100,0)</f>
        <v>107</v>
      </c>
      <c r="P2117">
        <f>IFERROR(ROUND(E2117/L2117,2),0)</f>
        <v>63.7</v>
      </c>
      <c r="Q2117" t="s">
        <v>8315</v>
      </c>
      <c r="R2117" t="s">
        <v>8316</v>
      </c>
      <c r="S2117" s="12">
        <f>(((J2117/60)/60)/24)+DATE(1970,1,1)</f>
        <v>42448.821585648147</v>
      </c>
      <c r="T2117" s="12">
        <f>(((I2117/60)/60)/24)+DATE(1970,1,1)</f>
        <v>42466.895833333328</v>
      </c>
      <c r="U2117">
        <f>YEAR(S2117)</f>
        <v>2016</v>
      </c>
    </row>
    <row r="2118" spans="1:21" ht="48" x14ac:dyDescent="0.2">
      <c r="A2118">
        <v>3420</v>
      </c>
      <c r="B2118" s="3" t="s">
        <v>3419</v>
      </c>
      <c r="C2118" s="3" t="s">
        <v>7530</v>
      </c>
      <c r="D2118" s="6">
        <v>700</v>
      </c>
      <c r="E2118" s="8">
        <v>966</v>
      </c>
      <c r="F2118" t="s">
        <v>8218</v>
      </c>
      <c r="G2118" t="s">
        <v>8224</v>
      </c>
      <c r="H2118" t="s">
        <v>8246</v>
      </c>
      <c r="I2118">
        <v>1455408000</v>
      </c>
      <c r="J2118">
        <v>1454638202</v>
      </c>
      <c r="K2118" t="b">
        <v>0</v>
      </c>
      <c r="L2118">
        <v>34</v>
      </c>
      <c r="M2118" t="b">
        <v>1</v>
      </c>
      <c r="N2118" t="s">
        <v>8269</v>
      </c>
      <c r="O2118">
        <f>ROUND(E2118/D2118*100,0)</f>
        <v>138</v>
      </c>
      <c r="P2118">
        <f>IFERROR(ROUND(E2118/L2118,2),0)</f>
        <v>28.41</v>
      </c>
      <c r="Q2118" t="s">
        <v>8315</v>
      </c>
      <c r="R2118" t="s">
        <v>8316</v>
      </c>
      <c r="S2118" s="12">
        <f>(((J2118/60)/60)/24)+DATE(1970,1,1)</f>
        <v>42405.090300925927</v>
      </c>
      <c r="T2118" s="12">
        <f>(((I2118/60)/60)/24)+DATE(1970,1,1)</f>
        <v>42414</v>
      </c>
      <c r="U2118">
        <f>YEAR(S2118)</f>
        <v>2016</v>
      </c>
    </row>
    <row r="2119" spans="1:21" ht="48" x14ac:dyDescent="0.2">
      <c r="A2119">
        <v>3421</v>
      </c>
      <c r="B2119" s="3" t="s">
        <v>3420</v>
      </c>
      <c r="C2119" s="3" t="s">
        <v>7531</v>
      </c>
      <c r="D2119" s="6">
        <v>10000</v>
      </c>
      <c r="E2119" s="8">
        <v>10115</v>
      </c>
      <c r="F2119" t="s">
        <v>8218</v>
      </c>
      <c r="G2119" t="s">
        <v>8223</v>
      </c>
      <c r="H2119" t="s">
        <v>8245</v>
      </c>
      <c r="I2119">
        <v>1425495563</v>
      </c>
      <c r="J2119">
        <v>1422903563</v>
      </c>
      <c r="K2119" t="b">
        <v>0</v>
      </c>
      <c r="L2119">
        <v>98</v>
      </c>
      <c r="M2119" t="b">
        <v>1</v>
      </c>
      <c r="N2119" t="s">
        <v>8269</v>
      </c>
      <c r="O2119">
        <f>ROUND(E2119/D2119*100,0)</f>
        <v>101</v>
      </c>
      <c r="P2119">
        <f>IFERROR(ROUND(E2119/L2119,2),0)</f>
        <v>103.21</v>
      </c>
      <c r="Q2119" t="s">
        <v>8315</v>
      </c>
      <c r="R2119" t="s">
        <v>8316</v>
      </c>
      <c r="S2119" s="12">
        <f>(((J2119/60)/60)/24)+DATE(1970,1,1)</f>
        <v>42037.791238425925</v>
      </c>
      <c r="T2119" s="12">
        <f>(((I2119/60)/60)/24)+DATE(1970,1,1)</f>
        <v>42067.791238425925</v>
      </c>
      <c r="U2119">
        <f>YEAR(S2119)</f>
        <v>2015</v>
      </c>
    </row>
    <row r="2120" spans="1:21" ht="48" x14ac:dyDescent="0.2">
      <c r="A2120">
        <v>3422</v>
      </c>
      <c r="B2120" s="3" t="s">
        <v>3421</v>
      </c>
      <c r="C2120" s="3" t="s">
        <v>7532</v>
      </c>
      <c r="D2120" s="6">
        <v>3000</v>
      </c>
      <c r="E2120" s="8">
        <v>3273</v>
      </c>
      <c r="F2120" t="s">
        <v>8218</v>
      </c>
      <c r="G2120" t="s">
        <v>8224</v>
      </c>
      <c r="H2120" t="s">
        <v>8246</v>
      </c>
      <c r="I2120">
        <v>1450051200</v>
      </c>
      <c r="J2120">
        <v>1447594176</v>
      </c>
      <c r="K2120" t="b">
        <v>0</v>
      </c>
      <c r="L2120">
        <v>46</v>
      </c>
      <c r="M2120" t="b">
        <v>1</v>
      </c>
      <c r="N2120" t="s">
        <v>8269</v>
      </c>
      <c r="O2120">
        <f>ROUND(E2120/D2120*100,0)</f>
        <v>109</v>
      </c>
      <c r="P2120">
        <f>IFERROR(ROUND(E2120/L2120,2),0)</f>
        <v>71.150000000000006</v>
      </c>
      <c r="Q2120" t="s">
        <v>8315</v>
      </c>
      <c r="R2120" t="s">
        <v>8316</v>
      </c>
      <c r="S2120" s="12">
        <f>(((J2120/60)/60)/24)+DATE(1970,1,1)</f>
        <v>42323.562222222223</v>
      </c>
      <c r="T2120" s="12">
        <f>(((I2120/60)/60)/24)+DATE(1970,1,1)</f>
        <v>42352</v>
      </c>
      <c r="U2120">
        <f>YEAR(S2120)</f>
        <v>2015</v>
      </c>
    </row>
    <row r="2121" spans="1:21" ht="48" x14ac:dyDescent="0.2">
      <c r="A2121">
        <v>3423</v>
      </c>
      <c r="B2121" s="3" t="s">
        <v>3422</v>
      </c>
      <c r="C2121" s="3" t="s">
        <v>7533</v>
      </c>
      <c r="D2121" s="6">
        <v>250</v>
      </c>
      <c r="E2121" s="8">
        <v>350</v>
      </c>
      <c r="F2121" t="s">
        <v>8218</v>
      </c>
      <c r="G2121" t="s">
        <v>8223</v>
      </c>
      <c r="H2121" t="s">
        <v>8245</v>
      </c>
      <c r="I2121">
        <v>1429912341</v>
      </c>
      <c r="J2121">
        <v>1427320341</v>
      </c>
      <c r="K2121" t="b">
        <v>0</v>
      </c>
      <c r="L2121">
        <v>10</v>
      </c>
      <c r="M2121" t="b">
        <v>1</v>
      </c>
      <c r="N2121" t="s">
        <v>8269</v>
      </c>
      <c r="O2121">
        <f>ROUND(E2121/D2121*100,0)</f>
        <v>140</v>
      </c>
      <c r="P2121">
        <f>IFERROR(ROUND(E2121/L2121,2),0)</f>
        <v>35</v>
      </c>
      <c r="Q2121" t="s">
        <v>8315</v>
      </c>
      <c r="R2121" t="s">
        <v>8316</v>
      </c>
      <c r="S2121" s="12">
        <f>(((J2121/60)/60)/24)+DATE(1970,1,1)</f>
        <v>42088.911354166667</v>
      </c>
      <c r="T2121" s="12">
        <f>(((I2121/60)/60)/24)+DATE(1970,1,1)</f>
        <v>42118.911354166667</v>
      </c>
      <c r="U2121">
        <f>YEAR(S2121)</f>
        <v>2015</v>
      </c>
    </row>
    <row r="2122" spans="1:21" ht="48" x14ac:dyDescent="0.2">
      <c r="A2122">
        <v>3424</v>
      </c>
      <c r="B2122" s="3" t="s">
        <v>3423</v>
      </c>
      <c r="C2122" s="3" t="s">
        <v>7534</v>
      </c>
      <c r="D2122" s="6">
        <v>6000</v>
      </c>
      <c r="E2122" s="8">
        <v>6215</v>
      </c>
      <c r="F2122" t="s">
        <v>8218</v>
      </c>
      <c r="G2122" t="s">
        <v>8223</v>
      </c>
      <c r="H2122" t="s">
        <v>8245</v>
      </c>
      <c r="I2122">
        <v>1423119540</v>
      </c>
      <c r="J2122">
        <v>1421252084</v>
      </c>
      <c r="K2122" t="b">
        <v>0</v>
      </c>
      <c r="L2122">
        <v>76</v>
      </c>
      <c r="M2122" t="b">
        <v>1</v>
      </c>
      <c r="N2122" t="s">
        <v>8269</v>
      </c>
      <c r="O2122">
        <f>ROUND(E2122/D2122*100,0)</f>
        <v>104</v>
      </c>
      <c r="P2122">
        <f>IFERROR(ROUND(E2122/L2122,2),0)</f>
        <v>81.78</v>
      </c>
      <c r="Q2122" t="s">
        <v>8315</v>
      </c>
      <c r="R2122" t="s">
        <v>8316</v>
      </c>
      <c r="S2122" s="12">
        <f>(((J2122/60)/60)/24)+DATE(1970,1,1)</f>
        <v>42018.676898148144</v>
      </c>
      <c r="T2122" s="12">
        <f>(((I2122/60)/60)/24)+DATE(1970,1,1)</f>
        <v>42040.290972222225</v>
      </c>
      <c r="U2122">
        <f>YEAR(S2122)</f>
        <v>2015</v>
      </c>
    </row>
    <row r="2123" spans="1:21" ht="48" x14ac:dyDescent="0.2">
      <c r="A2123">
        <v>3425</v>
      </c>
      <c r="B2123" s="3" t="s">
        <v>3424</v>
      </c>
      <c r="C2123" s="3" t="s">
        <v>7535</v>
      </c>
      <c r="D2123" s="6">
        <v>30000</v>
      </c>
      <c r="E2123" s="8">
        <v>30891.1</v>
      </c>
      <c r="F2123" t="s">
        <v>8218</v>
      </c>
      <c r="G2123" t="s">
        <v>8223</v>
      </c>
      <c r="H2123" t="s">
        <v>8245</v>
      </c>
      <c r="I2123">
        <v>1412434136</v>
      </c>
      <c r="J2123">
        <v>1409669336</v>
      </c>
      <c r="K2123" t="b">
        <v>0</v>
      </c>
      <c r="L2123">
        <v>104</v>
      </c>
      <c r="M2123" t="b">
        <v>1</v>
      </c>
      <c r="N2123" t="s">
        <v>8269</v>
      </c>
      <c r="O2123">
        <f>ROUND(E2123/D2123*100,0)</f>
        <v>103</v>
      </c>
      <c r="P2123">
        <f>IFERROR(ROUND(E2123/L2123,2),0)</f>
        <v>297.02999999999997</v>
      </c>
      <c r="Q2123" t="s">
        <v>8315</v>
      </c>
      <c r="R2123" t="s">
        <v>8316</v>
      </c>
      <c r="S2123" s="12">
        <f>(((J2123/60)/60)/24)+DATE(1970,1,1)</f>
        <v>41884.617314814815</v>
      </c>
      <c r="T2123" s="12">
        <f>(((I2123/60)/60)/24)+DATE(1970,1,1)</f>
        <v>41916.617314814815</v>
      </c>
      <c r="U2123">
        <f>YEAR(S2123)</f>
        <v>2014</v>
      </c>
    </row>
    <row r="2124" spans="1:21" ht="48" x14ac:dyDescent="0.2">
      <c r="A2124">
        <v>3426</v>
      </c>
      <c r="B2124" s="3" t="s">
        <v>3425</v>
      </c>
      <c r="C2124" s="3" t="s">
        <v>7536</v>
      </c>
      <c r="D2124" s="6">
        <v>3750</v>
      </c>
      <c r="E2124" s="8">
        <v>4055</v>
      </c>
      <c r="F2124" t="s">
        <v>8218</v>
      </c>
      <c r="G2124" t="s">
        <v>8223</v>
      </c>
      <c r="H2124" t="s">
        <v>8245</v>
      </c>
      <c r="I2124">
        <v>1411264800</v>
      </c>
      <c r="J2124">
        <v>1409620903</v>
      </c>
      <c r="K2124" t="b">
        <v>0</v>
      </c>
      <c r="L2124">
        <v>87</v>
      </c>
      <c r="M2124" t="b">
        <v>1</v>
      </c>
      <c r="N2124" t="s">
        <v>8269</v>
      </c>
      <c r="O2124">
        <f>ROUND(E2124/D2124*100,0)</f>
        <v>108</v>
      </c>
      <c r="P2124">
        <f>IFERROR(ROUND(E2124/L2124,2),0)</f>
        <v>46.61</v>
      </c>
      <c r="Q2124" t="s">
        <v>8315</v>
      </c>
      <c r="R2124" t="s">
        <v>8316</v>
      </c>
      <c r="S2124" s="12">
        <f>(((J2124/60)/60)/24)+DATE(1970,1,1)</f>
        <v>41884.056747685187</v>
      </c>
      <c r="T2124" s="12">
        <f>(((I2124/60)/60)/24)+DATE(1970,1,1)</f>
        <v>41903.083333333336</v>
      </c>
      <c r="U2124">
        <f>YEAR(S2124)</f>
        <v>2014</v>
      </c>
    </row>
    <row r="2125" spans="1:21" ht="48" x14ac:dyDescent="0.2">
      <c r="A2125">
        <v>3427</v>
      </c>
      <c r="B2125" s="3" t="s">
        <v>3426</v>
      </c>
      <c r="C2125" s="3" t="s">
        <v>7537</v>
      </c>
      <c r="D2125" s="6">
        <v>1500</v>
      </c>
      <c r="E2125" s="8">
        <v>1500</v>
      </c>
      <c r="F2125" t="s">
        <v>8218</v>
      </c>
      <c r="G2125" t="s">
        <v>8224</v>
      </c>
      <c r="H2125" t="s">
        <v>8246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8269</v>
      </c>
      <c r="O2125">
        <f>ROUND(E2125/D2125*100,0)</f>
        <v>100</v>
      </c>
      <c r="P2125">
        <f>IFERROR(ROUND(E2125/L2125,2),0)</f>
        <v>51.72</v>
      </c>
      <c r="Q2125" t="s">
        <v>8315</v>
      </c>
      <c r="R2125" t="s">
        <v>8316</v>
      </c>
      <c r="S2125" s="12">
        <f>(((J2125/60)/60)/24)+DATE(1970,1,1)</f>
        <v>41792.645277777774</v>
      </c>
      <c r="T2125" s="12">
        <f>(((I2125/60)/60)/24)+DATE(1970,1,1)</f>
        <v>41822.645277777774</v>
      </c>
      <c r="U2125">
        <f>YEAR(S2125)</f>
        <v>2014</v>
      </c>
    </row>
    <row r="2126" spans="1:21" ht="48" x14ac:dyDescent="0.2">
      <c r="A2126">
        <v>3428</v>
      </c>
      <c r="B2126" s="3" t="s">
        <v>3427</v>
      </c>
      <c r="C2126" s="3" t="s">
        <v>7538</v>
      </c>
      <c r="D2126" s="6">
        <v>2000</v>
      </c>
      <c r="E2126" s="8">
        <v>2055</v>
      </c>
      <c r="F2126" t="s">
        <v>8218</v>
      </c>
      <c r="G2126" t="s">
        <v>8224</v>
      </c>
      <c r="H2126" t="s">
        <v>8246</v>
      </c>
      <c r="I2126">
        <v>1425142800</v>
      </c>
      <c r="J2126">
        <v>1422983847</v>
      </c>
      <c r="K2126" t="b">
        <v>0</v>
      </c>
      <c r="L2126">
        <v>51</v>
      </c>
      <c r="M2126" t="b">
        <v>1</v>
      </c>
      <c r="N2126" t="s">
        <v>8269</v>
      </c>
      <c r="O2126">
        <f>ROUND(E2126/D2126*100,0)</f>
        <v>103</v>
      </c>
      <c r="P2126">
        <f>IFERROR(ROUND(E2126/L2126,2),0)</f>
        <v>40.29</v>
      </c>
      <c r="Q2126" t="s">
        <v>8315</v>
      </c>
      <c r="R2126" t="s">
        <v>8316</v>
      </c>
      <c r="S2126" s="12">
        <f>(((J2126/60)/60)/24)+DATE(1970,1,1)</f>
        <v>42038.720451388886</v>
      </c>
      <c r="T2126" s="12">
        <f>(((I2126/60)/60)/24)+DATE(1970,1,1)</f>
        <v>42063.708333333328</v>
      </c>
      <c r="U2126">
        <f>YEAR(S2126)</f>
        <v>2015</v>
      </c>
    </row>
    <row r="2127" spans="1:21" ht="48" x14ac:dyDescent="0.2">
      <c r="A2127">
        <v>3429</v>
      </c>
      <c r="B2127" s="3" t="s">
        <v>3428</v>
      </c>
      <c r="C2127" s="3" t="s">
        <v>7539</v>
      </c>
      <c r="D2127" s="6">
        <v>150</v>
      </c>
      <c r="E2127" s="8">
        <v>195</v>
      </c>
      <c r="F2127" t="s">
        <v>8218</v>
      </c>
      <c r="G2127" t="s">
        <v>8224</v>
      </c>
      <c r="H2127" t="s">
        <v>8246</v>
      </c>
      <c r="I2127">
        <v>1478046661</v>
      </c>
      <c r="J2127">
        <v>1476837061</v>
      </c>
      <c r="K2127" t="b">
        <v>0</v>
      </c>
      <c r="L2127">
        <v>12</v>
      </c>
      <c r="M2127" t="b">
        <v>1</v>
      </c>
      <c r="N2127" t="s">
        <v>8269</v>
      </c>
      <c r="O2127">
        <f>ROUND(E2127/D2127*100,0)</f>
        <v>130</v>
      </c>
      <c r="P2127">
        <f>IFERROR(ROUND(E2127/L2127,2),0)</f>
        <v>16.25</v>
      </c>
      <c r="Q2127" t="s">
        <v>8315</v>
      </c>
      <c r="R2127" t="s">
        <v>8316</v>
      </c>
      <c r="S2127" s="12">
        <f>(((J2127/60)/60)/24)+DATE(1970,1,1)</f>
        <v>42662.021539351852</v>
      </c>
      <c r="T2127" s="12">
        <f>(((I2127/60)/60)/24)+DATE(1970,1,1)</f>
        <v>42676.021539351852</v>
      </c>
      <c r="U2127">
        <f>YEAR(S2127)</f>
        <v>2016</v>
      </c>
    </row>
    <row r="2128" spans="1:21" ht="48" x14ac:dyDescent="0.2">
      <c r="A2128">
        <v>3430</v>
      </c>
      <c r="B2128" s="3" t="s">
        <v>3429</v>
      </c>
      <c r="C2128" s="3" t="s">
        <v>7540</v>
      </c>
      <c r="D2128" s="6">
        <v>2000</v>
      </c>
      <c r="E2128" s="8">
        <v>2170.9899999999998</v>
      </c>
      <c r="F2128" t="s">
        <v>8218</v>
      </c>
      <c r="G2128" t="s">
        <v>8224</v>
      </c>
      <c r="H2128" t="s">
        <v>8246</v>
      </c>
      <c r="I2128">
        <v>1406760101</v>
      </c>
      <c r="J2128">
        <v>1404168101</v>
      </c>
      <c r="K2128" t="b">
        <v>0</v>
      </c>
      <c r="L2128">
        <v>72</v>
      </c>
      <c r="M2128" t="b">
        <v>1</v>
      </c>
      <c r="N2128" t="s">
        <v>8269</v>
      </c>
      <c r="O2128">
        <f>ROUND(E2128/D2128*100,0)</f>
        <v>109</v>
      </c>
      <c r="P2128">
        <f>IFERROR(ROUND(E2128/L2128,2),0)</f>
        <v>30.15</v>
      </c>
      <c r="Q2128" t="s">
        <v>8315</v>
      </c>
      <c r="R2128" t="s">
        <v>8316</v>
      </c>
      <c r="S2128" s="12">
        <f>(((J2128/60)/60)/24)+DATE(1970,1,1)</f>
        <v>41820.945613425924</v>
      </c>
      <c r="T2128" s="12">
        <f>(((I2128/60)/60)/24)+DATE(1970,1,1)</f>
        <v>41850.945613425924</v>
      </c>
      <c r="U2128">
        <f>YEAR(S2128)</f>
        <v>2014</v>
      </c>
    </row>
    <row r="2129" spans="1:21" ht="48" x14ac:dyDescent="0.2">
      <c r="A2129">
        <v>3431</v>
      </c>
      <c r="B2129" s="3" t="s">
        <v>3430</v>
      </c>
      <c r="C2129" s="3" t="s">
        <v>7541</v>
      </c>
      <c r="D2129" s="6">
        <v>2000</v>
      </c>
      <c r="E2129" s="8">
        <v>2000</v>
      </c>
      <c r="F2129" t="s">
        <v>8218</v>
      </c>
      <c r="G2129" t="s">
        <v>8223</v>
      </c>
      <c r="H2129" t="s">
        <v>8245</v>
      </c>
      <c r="I2129">
        <v>1408383153</v>
      </c>
      <c r="J2129">
        <v>1405791153</v>
      </c>
      <c r="K2129" t="b">
        <v>0</v>
      </c>
      <c r="L2129">
        <v>21</v>
      </c>
      <c r="M2129" t="b">
        <v>1</v>
      </c>
      <c r="N2129" t="s">
        <v>8269</v>
      </c>
      <c r="O2129">
        <f>ROUND(E2129/D2129*100,0)</f>
        <v>100</v>
      </c>
      <c r="P2129">
        <f>IFERROR(ROUND(E2129/L2129,2),0)</f>
        <v>95.24</v>
      </c>
      <c r="Q2129" t="s">
        <v>8315</v>
      </c>
      <c r="R2129" t="s">
        <v>8316</v>
      </c>
      <c r="S2129" s="12">
        <f>(((J2129/60)/60)/24)+DATE(1970,1,1)</f>
        <v>41839.730937500004</v>
      </c>
      <c r="T2129" s="12">
        <f>(((I2129/60)/60)/24)+DATE(1970,1,1)</f>
        <v>41869.730937500004</v>
      </c>
      <c r="U2129">
        <f>YEAR(S2129)</f>
        <v>2014</v>
      </c>
    </row>
    <row r="2130" spans="1:21" ht="48" x14ac:dyDescent="0.2">
      <c r="A2130">
        <v>3432</v>
      </c>
      <c r="B2130" s="3" t="s">
        <v>3431</v>
      </c>
      <c r="C2130" s="3" t="s">
        <v>7542</v>
      </c>
      <c r="D2130" s="6">
        <v>2000</v>
      </c>
      <c r="E2130" s="8">
        <v>2193</v>
      </c>
      <c r="F2130" t="s">
        <v>8218</v>
      </c>
      <c r="G2130" t="s">
        <v>8223</v>
      </c>
      <c r="H2130" t="s">
        <v>8245</v>
      </c>
      <c r="I2130">
        <v>1454709600</v>
      </c>
      <c r="J2130">
        <v>1452520614</v>
      </c>
      <c r="K2130" t="b">
        <v>0</v>
      </c>
      <c r="L2130">
        <v>42</v>
      </c>
      <c r="M2130" t="b">
        <v>1</v>
      </c>
      <c r="N2130" t="s">
        <v>8269</v>
      </c>
      <c r="O2130">
        <f>ROUND(E2130/D2130*100,0)</f>
        <v>110</v>
      </c>
      <c r="P2130">
        <f>IFERROR(ROUND(E2130/L2130,2),0)</f>
        <v>52.21</v>
      </c>
      <c r="Q2130" t="s">
        <v>8315</v>
      </c>
      <c r="R2130" t="s">
        <v>8316</v>
      </c>
      <c r="S2130" s="12">
        <f>(((J2130/60)/60)/24)+DATE(1970,1,1)</f>
        <v>42380.581180555557</v>
      </c>
      <c r="T2130" s="12">
        <f>(((I2130/60)/60)/24)+DATE(1970,1,1)</f>
        <v>42405.916666666672</v>
      </c>
      <c r="U2130">
        <f>YEAR(S2130)</f>
        <v>2016</v>
      </c>
    </row>
    <row r="2131" spans="1:21" ht="48" x14ac:dyDescent="0.2">
      <c r="A2131">
        <v>3433</v>
      </c>
      <c r="B2131" s="3" t="s">
        <v>3432</v>
      </c>
      <c r="C2131" s="3" t="s">
        <v>7543</v>
      </c>
      <c r="D2131" s="6">
        <v>9500</v>
      </c>
      <c r="E2131" s="8">
        <v>9525</v>
      </c>
      <c r="F2131" t="s">
        <v>8218</v>
      </c>
      <c r="G2131" t="s">
        <v>8223</v>
      </c>
      <c r="H2131" t="s">
        <v>8245</v>
      </c>
      <c r="I2131">
        <v>1402974000</v>
      </c>
      <c r="J2131">
        <v>1400290255</v>
      </c>
      <c r="K2131" t="b">
        <v>0</v>
      </c>
      <c r="L2131">
        <v>71</v>
      </c>
      <c r="M2131" t="b">
        <v>1</v>
      </c>
      <c r="N2131" t="s">
        <v>8269</v>
      </c>
      <c r="O2131">
        <f>ROUND(E2131/D2131*100,0)</f>
        <v>100</v>
      </c>
      <c r="P2131">
        <f>IFERROR(ROUND(E2131/L2131,2),0)</f>
        <v>134.15</v>
      </c>
      <c r="Q2131" t="s">
        <v>8315</v>
      </c>
      <c r="R2131" t="s">
        <v>8316</v>
      </c>
      <c r="S2131" s="12">
        <f>(((J2131/60)/60)/24)+DATE(1970,1,1)</f>
        <v>41776.063136574077</v>
      </c>
      <c r="T2131" s="12">
        <f>(((I2131/60)/60)/24)+DATE(1970,1,1)</f>
        <v>41807.125</v>
      </c>
      <c r="U2131">
        <f>YEAR(S2131)</f>
        <v>2014</v>
      </c>
    </row>
    <row r="2132" spans="1:21" ht="48" x14ac:dyDescent="0.2">
      <c r="A2132">
        <v>3434</v>
      </c>
      <c r="B2132" s="3" t="s">
        <v>3433</v>
      </c>
      <c r="C2132" s="3" t="s">
        <v>7544</v>
      </c>
      <c r="D2132" s="6">
        <v>10000</v>
      </c>
      <c r="E2132" s="8">
        <v>10555</v>
      </c>
      <c r="F2132" t="s">
        <v>8218</v>
      </c>
      <c r="G2132" t="s">
        <v>8223</v>
      </c>
      <c r="H2132" t="s">
        <v>8245</v>
      </c>
      <c r="I2132">
        <v>1404983269</v>
      </c>
      <c r="J2132">
        <v>1402391269</v>
      </c>
      <c r="K2132" t="b">
        <v>0</v>
      </c>
      <c r="L2132">
        <v>168</v>
      </c>
      <c r="M2132" t="b">
        <v>1</v>
      </c>
      <c r="N2132" t="s">
        <v>8269</v>
      </c>
      <c r="O2132">
        <f>ROUND(E2132/D2132*100,0)</f>
        <v>106</v>
      </c>
      <c r="P2132">
        <f>IFERROR(ROUND(E2132/L2132,2),0)</f>
        <v>62.83</v>
      </c>
      <c r="Q2132" t="s">
        <v>8315</v>
      </c>
      <c r="R2132" t="s">
        <v>8316</v>
      </c>
      <c r="S2132" s="12">
        <f>(((J2132/60)/60)/24)+DATE(1970,1,1)</f>
        <v>41800.380428240744</v>
      </c>
      <c r="T2132" s="12">
        <f>(((I2132/60)/60)/24)+DATE(1970,1,1)</f>
        <v>41830.380428240744</v>
      </c>
      <c r="U2132">
        <f>YEAR(S2132)</f>
        <v>2014</v>
      </c>
    </row>
    <row r="2133" spans="1:21" ht="48" x14ac:dyDescent="0.2">
      <c r="A2133">
        <v>3435</v>
      </c>
      <c r="B2133" s="3" t="s">
        <v>3434</v>
      </c>
      <c r="C2133" s="3" t="s">
        <v>7545</v>
      </c>
      <c r="D2133" s="6">
        <v>1000</v>
      </c>
      <c r="E2133" s="8">
        <v>1120</v>
      </c>
      <c r="F2133" t="s">
        <v>8218</v>
      </c>
      <c r="G2133" t="s">
        <v>8223</v>
      </c>
      <c r="H2133" t="s">
        <v>8245</v>
      </c>
      <c r="I2133">
        <v>1470538800</v>
      </c>
      <c r="J2133">
        <v>1469112493</v>
      </c>
      <c r="K2133" t="b">
        <v>0</v>
      </c>
      <c r="L2133">
        <v>19</v>
      </c>
      <c r="M2133" t="b">
        <v>1</v>
      </c>
      <c r="N2133" t="s">
        <v>8269</v>
      </c>
      <c r="O2133">
        <f>ROUND(E2133/D2133*100,0)</f>
        <v>112</v>
      </c>
      <c r="P2133">
        <f>IFERROR(ROUND(E2133/L2133,2),0)</f>
        <v>58.95</v>
      </c>
      <c r="Q2133" t="s">
        <v>8315</v>
      </c>
      <c r="R2133" t="s">
        <v>8316</v>
      </c>
      <c r="S2133" s="12">
        <f>(((J2133/60)/60)/24)+DATE(1970,1,1)</f>
        <v>42572.61681712963</v>
      </c>
      <c r="T2133" s="12">
        <f>(((I2133/60)/60)/24)+DATE(1970,1,1)</f>
        <v>42589.125</v>
      </c>
      <c r="U2133">
        <f>YEAR(S2133)</f>
        <v>2016</v>
      </c>
    </row>
    <row r="2134" spans="1:21" ht="48" x14ac:dyDescent="0.2">
      <c r="A2134">
        <v>3436</v>
      </c>
      <c r="B2134" s="3" t="s">
        <v>3435</v>
      </c>
      <c r="C2134" s="3" t="s">
        <v>7546</v>
      </c>
      <c r="D2134" s="6">
        <v>5000</v>
      </c>
      <c r="E2134" s="8">
        <v>5295</v>
      </c>
      <c r="F2134" t="s">
        <v>8218</v>
      </c>
      <c r="G2134" t="s">
        <v>8223</v>
      </c>
      <c r="H2134" t="s">
        <v>8245</v>
      </c>
      <c r="I2134">
        <v>1408638480</v>
      </c>
      <c r="J2134">
        <v>1406811593</v>
      </c>
      <c r="K2134" t="b">
        <v>0</v>
      </c>
      <c r="L2134">
        <v>37</v>
      </c>
      <c r="M2134" t="b">
        <v>1</v>
      </c>
      <c r="N2134" t="s">
        <v>8269</v>
      </c>
      <c r="O2134">
        <f>ROUND(E2134/D2134*100,0)</f>
        <v>106</v>
      </c>
      <c r="P2134">
        <f>IFERROR(ROUND(E2134/L2134,2),0)</f>
        <v>143.11000000000001</v>
      </c>
      <c r="Q2134" t="s">
        <v>8315</v>
      </c>
      <c r="R2134" t="s">
        <v>8316</v>
      </c>
      <c r="S2134" s="12">
        <f>(((J2134/60)/60)/24)+DATE(1970,1,1)</f>
        <v>41851.541585648149</v>
      </c>
      <c r="T2134" s="12">
        <f>(((I2134/60)/60)/24)+DATE(1970,1,1)</f>
        <v>41872.686111111114</v>
      </c>
      <c r="U2134">
        <f>YEAR(S2134)</f>
        <v>2014</v>
      </c>
    </row>
    <row r="2135" spans="1:21" ht="48" x14ac:dyDescent="0.2">
      <c r="A2135">
        <v>3437</v>
      </c>
      <c r="B2135" s="3" t="s">
        <v>3436</v>
      </c>
      <c r="C2135" s="3" t="s">
        <v>7547</v>
      </c>
      <c r="D2135" s="6">
        <v>3000</v>
      </c>
      <c r="E2135" s="8">
        <v>3030</v>
      </c>
      <c r="F2135" t="s">
        <v>8218</v>
      </c>
      <c r="G2135" t="s">
        <v>8223</v>
      </c>
      <c r="H2135" t="s">
        <v>8245</v>
      </c>
      <c r="I2135">
        <v>1440003820</v>
      </c>
      <c r="J2135">
        <v>1437411820</v>
      </c>
      <c r="K2135" t="b">
        <v>0</v>
      </c>
      <c r="L2135">
        <v>36</v>
      </c>
      <c r="M2135" t="b">
        <v>1</v>
      </c>
      <c r="N2135" t="s">
        <v>8269</v>
      </c>
      <c r="O2135">
        <f>ROUND(E2135/D2135*100,0)</f>
        <v>101</v>
      </c>
      <c r="P2135">
        <f>IFERROR(ROUND(E2135/L2135,2),0)</f>
        <v>84.17</v>
      </c>
      <c r="Q2135" t="s">
        <v>8315</v>
      </c>
      <c r="R2135" t="s">
        <v>8316</v>
      </c>
      <c r="S2135" s="12">
        <f>(((J2135/60)/60)/24)+DATE(1970,1,1)</f>
        <v>42205.710879629631</v>
      </c>
      <c r="T2135" s="12">
        <f>(((I2135/60)/60)/24)+DATE(1970,1,1)</f>
        <v>42235.710879629631</v>
      </c>
      <c r="U2135">
        <f>YEAR(S2135)</f>
        <v>2015</v>
      </c>
    </row>
    <row r="2136" spans="1:21" ht="48" x14ac:dyDescent="0.2">
      <c r="A2136">
        <v>3438</v>
      </c>
      <c r="B2136" s="3" t="s">
        <v>3437</v>
      </c>
      <c r="C2136" s="3" t="s">
        <v>7548</v>
      </c>
      <c r="D2136" s="6">
        <v>2500</v>
      </c>
      <c r="E2136" s="8">
        <v>2605</v>
      </c>
      <c r="F2136" t="s">
        <v>8218</v>
      </c>
      <c r="G2136" t="s">
        <v>8224</v>
      </c>
      <c r="H2136" t="s">
        <v>8246</v>
      </c>
      <c r="I2136">
        <v>1430600400</v>
      </c>
      <c r="J2136">
        <v>1428358567</v>
      </c>
      <c r="K2136" t="b">
        <v>0</v>
      </c>
      <c r="L2136">
        <v>14</v>
      </c>
      <c r="M2136" t="b">
        <v>1</v>
      </c>
      <c r="N2136" t="s">
        <v>8269</v>
      </c>
      <c r="O2136">
        <f>ROUND(E2136/D2136*100,0)</f>
        <v>104</v>
      </c>
      <c r="P2136">
        <f>IFERROR(ROUND(E2136/L2136,2),0)</f>
        <v>186.07</v>
      </c>
      <c r="Q2136" t="s">
        <v>8315</v>
      </c>
      <c r="R2136" t="s">
        <v>8316</v>
      </c>
      <c r="S2136" s="12">
        <f>(((J2136/60)/60)/24)+DATE(1970,1,1)</f>
        <v>42100.927858796291</v>
      </c>
      <c r="T2136" s="12">
        <f>(((I2136/60)/60)/24)+DATE(1970,1,1)</f>
        <v>42126.875</v>
      </c>
      <c r="U2136">
        <f>YEAR(S2136)</f>
        <v>2015</v>
      </c>
    </row>
    <row r="2137" spans="1:21" ht="32" x14ac:dyDescent="0.2">
      <c r="A2137">
        <v>3439</v>
      </c>
      <c r="B2137" s="3" t="s">
        <v>3438</v>
      </c>
      <c r="C2137" s="3" t="s">
        <v>7549</v>
      </c>
      <c r="D2137" s="6">
        <v>1200</v>
      </c>
      <c r="E2137" s="8">
        <v>1616.14</v>
      </c>
      <c r="F2137" t="s">
        <v>8218</v>
      </c>
      <c r="G2137" t="s">
        <v>8223</v>
      </c>
      <c r="H2137" t="s">
        <v>8245</v>
      </c>
      <c r="I2137">
        <v>1453179540</v>
      </c>
      <c r="J2137">
        <v>1452030730</v>
      </c>
      <c r="K2137" t="b">
        <v>0</v>
      </c>
      <c r="L2137">
        <v>18</v>
      </c>
      <c r="M2137" t="b">
        <v>1</v>
      </c>
      <c r="N2137" t="s">
        <v>8269</v>
      </c>
      <c r="O2137">
        <f>ROUND(E2137/D2137*100,0)</f>
        <v>135</v>
      </c>
      <c r="P2137">
        <f>IFERROR(ROUND(E2137/L2137,2),0)</f>
        <v>89.79</v>
      </c>
      <c r="Q2137" t="s">
        <v>8315</v>
      </c>
      <c r="R2137" t="s">
        <v>8316</v>
      </c>
      <c r="S2137" s="12">
        <f>(((J2137/60)/60)/24)+DATE(1970,1,1)</f>
        <v>42374.911226851851</v>
      </c>
      <c r="T2137" s="12">
        <f>(((I2137/60)/60)/24)+DATE(1970,1,1)</f>
        <v>42388.207638888889</v>
      </c>
      <c r="U2137">
        <f>YEAR(S2137)</f>
        <v>2016</v>
      </c>
    </row>
    <row r="2138" spans="1:21" ht="48" x14ac:dyDescent="0.2">
      <c r="A2138">
        <v>3440</v>
      </c>
      <c r="B2138" s="3" t="s">
        <v>3439</v>
      </c>
      <c r="C2138" s="3" t="s">
        <v>7550</v>
      </c>
      <c r="D2138" s="6">
        <v>5000</v>
      </c>
      <c r="E2138" s="8">
        <v>5260.92</v>
      </c>
      <c r="F2138" t="s">
        <v>8218</v>
      </c>
      <c r="G2138" t="s">
        <v>8223</v>
      </c>
      <c r="H2138" t="s">
        <v>8245</v>
      </c>
      <c r="I2138">
        <v>1405095300</v>
      </c>
      <c r="J2138">
        <v>1403146628</v>
      </c>
      <c r="K2138" t="b">
        <v>0</v>
      </c>
      <c r="L2138">
        <v>82</v>
      </c>
      <c r="M2138" t="b">
        <v>1</v>
      </c>
      <c r="N2138" t="s">
        <v>8269</v>
      </c>
      <c r="O2138">
        <f>ROUND(E2138/D2138*100,0)</f>
        <v>105</v>
      </c>
      <c r="P2138">
        <f>IFERROR(ROUND(E2138/L2138,2),0)</f>
        <v>64.16</v>
      </c>
      <c r="Q2138" t="s">
        <v>8315</v>
      </c>
      <c r="R2138" t="s">
        <v>8316</v>
      </c>
      <c r="S2138" s="12">
        <f>(((J2138/60)/60)/24)+DATE(1970,1,1)</f>
        <v>41809.12300925926</v>
      </c>
      <c r="T2138" s="12">
        <f>(((I2138/60)/60)/24)+DATE(1970,1,1)</f>
        <v>41831.677083333336</v>
      </c>
      <c r="U2138">
        <f>YEAR(S2138)</f>
        <v>2014</v>
      </c>
    </row>
    <row r="2139" spans="1:21" ht="48" x14ac:dyDescent="0.2">
      <c r="A2139">
        <v>3441</v>
      </c>
      <c r="B2139" s="3" t="s">
        <v>3440</v>
      </c>
      <c r="C2139" s="3" t="s">
        <v>7551</v>
      </c>
      <c r="D2139" s="6">
        <v>2500</v>
      </c>
      <c r="E2139" s="8">
        <v>2565</v>
      </c>
      <c r="F2139" t="s">
        <v>8218</v>
      </c>
      <c r="G2139" t="s">
        <v>8223</v>
      </c>
      <c r="H2139" t="s">
        <v>8245</v>
      </c>
      <c r="I2139">
        <v>1447445820</v>
      </c>
      <c r="J2139">
        <v>1445077121</v>
      </c>
      <c r="K2139" t="b">
        <v>0</v>
      </c>
      <c r="L2139">
        <v>43</v>
      </c>
      <c r="M2139" t="b">
        <v>1</v>
      </c>
      <c r="N2139" t="s">
        <v>8269</v>
      </c>
      <c r="O2139">
        <f>ROUND(E2139/D2139*100,0)</f>
        <v>103</v>
      </c>
      <c r="P2139">
        <f>IFERROR(ROUND(E2139/L2139,2),0)</f>
        <v>59.65</v>
      </c>
      <c r="Q2139" t="s">
        <v>8315</v>
      </c>
      <c r="R2139" t="s">
        <v>8316</v>
      </c>
      <c r="S2139" s="12">
        <f>(((J2139/60)/60)/24)+DATE(1970,1,1)</f>
        <v>42294.429641203707</v>
      </c>
      <c r="T2139" s="12">
        <f>(((I2139/60)/60)/24)+DATE(1970,1,1)</f>
        <v>42321.845138888893</v>
      </c>
      <c r="U2139">
        <f>YEAR(S2139)</f>
        <v>2015</v>
      </c>
    </row>
    <row r="2140" spans="1:21" ht="48" x14ac:dyDescent="0.2">
      <c r="A2140">
        <v>3442</v>
      </c>
      <c r="B2140" s="3" t="s">
        <v>3441</v>
      </c>
      <c r="C2140" s="3" t="s">
        <v>7552</v>
      </c>
      <c r="D2140" s="6">
        <v>250</v>
      </c>
      <c r="E2140" s="8">
        <v>250</v>
      </c>
      <c r="F2140" t="s">
        <v>8218</v>
      </c>
      <c r="G2140" t="s">
        <v>8223</v>
      </c>
      <c r="H2140" t="s">
        <v>8245</v>
      </c>
      <c r="I2140">
        <v>1433016672</v>
      </c>
      <c r="J2140">
        <v>1430424672</v>
      </c>
      <c r="K2140" t="b">
        <v>0</v>
      </c>
      <c r="L2140">
        <v>8</v>
      </c>
      <c r="M2140" t="b">
        <v>1</v>
      </c>
      <c r="N2140" t="s">
        <v>8269</v>
      </c>
      <c r="O2140">
        <f>ROUND(E2140/D2140*100,0)</f>
        <v>100</v>
      </c>
      <c r="P2140">
        <f>IFERROR(ROUND(E2140/L2140,2),0)</f>
        <v>31.25</v>
      </c>
      <c r="Q2140" t="s">
        <v>8315</v>
      </c>
      <c r="R2140" t="s">
        <v>8316</v>
      </c>
      <c r="S2140" s="12">
        <f>(((J2140/60)/60)/24)+DATE(1970,1,1)</f>
        <v>42124.841111111105</v>
      </c>
      <c r="T2140" s="12">
        <f>(((I2140/60)/60)/24)+DATE(1970,1,1)</f>
        <v>42154.841111111105</v>
      </c>
      <c r="U2140">
        <f>YEAR(S2140)</f>
        <v>2015</v>
      </c>
    </row>
    <row r="2141" spans="1:21" ht="48" x14ac:dyDescent="0.2">
      <c r="A2141">
        <v>3443</v>
      </c>
      <c r="B2141" s="3" t="s">
        <v>3442</v>
      </c>
      <c r="C2141" s="3" t="s">
        <v>7553</v>
      </c>
      <c r="D2141" s="6">
        <v>1000</v>
      </c>
      <c r="E2141" s="8">
        <v>1855</v>
      </c>
      <c r="F2141" t="s">
        <v>8218</v>
      </c>
      <c r="G2141" t="s">
        <v>8223</v>
      </c>
      <c r="H2141" t="s">
        <v>8245</v>
      </c>
      <c r="I2141">
        <v>1410266146</v>
      </c>
      <c r="J2141">
        <v>1407674146</v>
      </c>
      <c r="K2141" t="b">
        <v>0</v>
      </c>
      <c r="L2141">
        <v>45</v>
      </c>
      <c r="M2141" t="b">
        <v>1</v>
      </c>
      <c r="N2141" t="s">
        <v>8269</v>
      </c>
      <c r="O2141">
        <f>ROUND(E2141/D2141*100,0)</f>
        <v>186</v>
      </c>
      <c r="P2141">
        <f>IFERROR(ROUND(E2141/L2141,2),0)</f>
        <v>41.22</v>
      </c>
      <c r="Q2141" t="s">
        <v>8315</v>
      </c>
      <c r="R2141" t="s">
        <v>8316</v>
      </c>
      <c r="S2141" s="12">
        <f>(((J2141/60)/60)/24)+DATE(1970,1,1)</f>
        <v>41861.524837962963</v>
      </c>
      <c r="T2141" s="12">
        <f>(((I2141/60)/60)/24)+DATE(1970,1,1)</f>
        <v>41891.524837962963</v>
      </c>
      <c r="U2141">
        <f>YEAR(S2141)</f>
        <v>2014</v>
      </c>
    </row>
    <row r="2142" spans="1:21" ht="48" x14ac:dyDescent="0.2">
      <c r="A2142">
        <v>3444</v>
      </c>
      <c r="B2142" s="3" t="s">
        <v>3443</v>
      </c>
      <c r="C2142" s="3" t="s">
        <v>7554</v>
      </c>
      <c r="D2142" s="6">
        <v>300</v>
      </c>
      <c r="E2142" s="8">
        <v>867</v>
      </c>
      <c r="F2142" t="s">
        <v>8218</v>
      </c>
      <c r="G2142" t="s">
        <v>8225</v>
      </c>
      <c r="H2142" t="s">
        <v>8247</v>
      </c>
      <c r="I2142">
        <v>1465394340</v>
      </c>
      <c r="J2142">
        <v>1464677986</v>
      </c>
      <c r="K2142" t="b">
        <v>0</v>
      </c>
      <c r="L2142">
        <v>20</v>
      </c>
      <c r="M2142" t="b">
        <v>1</v>
      </c>
      <c r="N2142" t="s">
        <v>8269</v>
      </c>
      <c r="O2142">
        <f>ROUND(E2142/D2142*100,0)</f>
        <v>289</v>
      </c>
      <c r="P2142">
        <f>IFERROR(ROUND(E2142/L2142,2),0)</f>
        <v>43.35</v>
      </c>
      <c r="Q2142" t="s">
        <v>8315</v>
      </c>
      <c r="R2142" t="s">
        <v>8316</v>
      </c>
      <c r="S2142" s="12">
        <f>(((J2142/60)/60)/24)+DATE(1970,1,1)</f>
        <v>42521.291504629626</v>
      </c>
      <c r="T2142" s="12">
        <f>(((I2142/60)/60)/24)+DATE(1970,1,1)</f>
        <v>42529.582638888889</v>
      </c>
      <c r="U2142">
        <f>YEAR(S2142)</f>
        <v>2016</v>
      </c>
    </row>
    <row r="2143" spans="1:21" ht="48" x14ac:dyDescent="0.2">
      <c r="A2143">
        <v>3445</v>
      </c>
      <c r="B2143" s="3" t="s">
        <v>3444</v>
      </c>
      <c r="C2143" s="3" t="s">
        <v>7555</v>
      </c>
      <c r="D2143" s="6">
        <v>2000</v>
      </c>
      <c r="E2143" s="8">
        <v>2000</v>
      </c>
      <c r="F2143" t="s">
        <v>8218</v>
      </c>
      <c r="G2143" t="s">
        <v>8224</v>
      </c>
      <c r="H2143" t="s">
        <v>8246</v>
      </c>
      <c r="I2143">
        <v>1445604236</v>
      </c>
      <c r="J2143">
        <v>1443185036</v>
      </c>
      <c r="K2143" t="b">
        <v>0</v>
      </c>
      <c r="L2143">
        <v>31</v>
      </c>
      <c r="M2143" t="b">
        <v>1</v>
      </c>
      <c r="N2143" t="s">
        <v>8269</v>
      </c>
      <c r="O2143">
        <f>ROUND(E2143/D2143*100,0)</f>
        <v>100</v>
      </c>
      <c r="P2143">
        <f>IFERROR(ROUND(E2143/L2143,2),0)</f>
        <v>64.52</v>
      </c>
      <c r="Q2143" t="s">
        <v>8315</v>
      </c>
      <c r="R2143" t="s">
        <v>8316</v>
      </c>
      <c r="S2143" s="12">
        <f>(((J2143/60)/60)/24)+DATE(1970,1,1)</f>
        <v>42272.530509259261</v>
      </c>
      <c r="T2143" s="12">
        <f>(((I2143/60)/60)/24)+DATE(1970,1,1)</f>
        <v>42300.530509259261</v>
      </c>
      <c r="U2143">
        <f>YEAR(S2143)</f>
        <v>2015</v>
      </c>
    </row>
    <row r="2144" spans="1:21" ht="48" x14ac:dyDescent="0.2">
      <c r="A2144">
        <v>3446</v>
      </c>
      <c r="B2144" s="3" t="s">
        <v>3445</v>
      </c>
      <c r="C2144" s="3" t="s">
        <v>7556</v>
      </c>
      <c r="D2144" s="6">
        <v>1000</v>
      </c>
      <c r="E2144" s="8">
        <v>1082</v>
      </c>
      <c r="F2144" t="s">
        <v>8218</v>
      </c>
      <c r="G2144" t="s">
        <v>8224</v>
      </c>
      <c r="H2144" t="s">
        <v>8246</v>
      </c>
      <c r="I2144">
        <v>1423138800</v>
      </c>
      <c r="J2144">
        <v>1421092725</v>
      </c>
      <c r="K2144" t="b">
        <v>0</v>
      </c>
      <c r="L2144">
        <v>25</v>
      </c>
      <c r="M2144" t="b">
        <v>1</v>
      </c>
      <c r="N2144" t="s">
        <v>8269</v>
      </c>
      <c r="O2144">
        <f>ROUND(E2144/D2144*100,0)</f>
        <v>108</v>
      </c>
      <c r="P2144">
        <f>IFERROR(ROUND(E2144/L2144,2),0)</f>
        <v>43.28</v>
      </c>
      <c r="Q2144" t="s">
        <v>8315</v>
      </c>
      <c r="R2144" t="s">
        <v>8316</v>
      </c>
      <c r="S2144" s="12">
        <f>(((J2144/60)/60)/24)+DATE(1970,1,1)</f>
        <v>42016.832465277781</v>
      </c>
      <c r="T2144" s="12">
        <f>(((I2144/60)/60)/24)+DATE(1970,1,1)</f>
        <v>42040.513888888891</v>
      </c>
      <c r="U2144">
        <f>YEAR(S2144)</f>
        <v>2015</v>
      </c>
    </row>
    <row r="2145" spans="1:21" ht="32" x14ac:dyDescent="0.2">
      <c r="A2145">
        <v>3447</v>
      </c>
      <c r="B2145" s="3" t="s">
        <v>3446</v>
      </c>
      <c r="C2145" s="3" t="s">
        <v>7557</v>
      </c>
      <c r="D2145" s="6">
        <v>1000</v>
      </c>
      <c r="E2145" s="8">
        <v>1078</v>
      </c>
      <c r="F2145" t="s">
        <v>8218</v>
      </c>
      <c r="G2145" t="s">
        <v>8223</v>
      </c>
      <c r="H2145" t="s">
        <v>8245</v>
      </c>
      <c r="I2145">
        <v>1458332412</v>
      </c>
      <c r="J2145">
        <v>1454448012</v>
      </c>
      <c r="K2145" t="b">
        <v>0</v>
      </c>
      <c r="L2145">
        <v>14</v>
      </c>
      <c r="M2145" t="b">
        <v>1</v>
      </c>
      <c r="N2145" t="s">
        <v>8269</v>
      </c>
      <c r="O2145">
        <f>ROUND(E2145/D2145*100,0)</f>
        <v>108</v>
      </c>
      <c r="P2145">
        <f>IFERROR(ROUND(E2145/L2145,2),0)</f>
        <v>77</v>
      </c>
      <c r="Q2145" t="s">
        <v>8315</v>
      </c>
      <c r="R2145" t="s">
        <v>8316</v>
      </c>
      <c r="S2145" s="12">
        <f>(((J2145/60)/60)/24)+DATE(1970,1,1)</f>
        <v>42402.889027777783</v>
      </c>
      <c r="T2145" s="12">
        <f>(((I2145/60)/60)/24)+DATE(1970,1,1)</f>
        <v>42447.847361111111</v>
      </c>
      <c r="U2145">
        <f>YEAR(S2145)</f>
        <v>2016</v>
      </c>
    </row>
    <row r="2146" spans="1:21" ht="48" x14ac:dyDescent="0.2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110</v>
      </c>
      <c r="P2146">
        <f>IFERROR(ROUND(E2146/L2146,2),0)</f>
        <v>51.22</v>
      </c>
      <c r="Q2146" t="s">
        <v>8315</v>
      </c>
      <c r="R2146" t="s">
        <v>8316</v>
      </c>
      <c r="S2146" s="12">
        <f>(((J2146/60)/60)/24)+DATE(1970,1,1)</f>
        <v>41960.119085648148</v>
      </c>
      <c r="T2146" s="12">
        <f>(((I2146/60)/60)/24)+DATE(1970,1,1)</f>
        <v>41990.119085648148</v>
      </c>
      <c r="U2146">
        <f>YEAR(S2146)</f>
        <v>2014</v>
      </c>
    </row>
    <row r="2147" spans="1:21" ht="48" x14ac:dyDescent="0.2">
      <c r="A2147">
        <v>3449</v>
      </c>
      <c r="B2147" s="3" t="s">
        <v>3448</v>
      </c>
      <c r="C2147" s="3" t="s">
        <v>7559</v>
      </c>
      <c r="D2147" s="6">
        <v>800</v>
      </c>
      <c r="E2147" s="8">
        <v>1365</v>
      </c>
      <c r="F2147" t="s">
        <v>8218</v>
      </c>
      <c r="G2147" t="s">
        <v>8223</v>
      </c>
      <c r="H2147" t="s">
        <v>8245</v>
      </c>
      <c r="I2147">
        <v>1468036800</v>
      </c>
      <c r="J2147">
        <v>1465607738</v>
      </c>
      <c r="K2147" t="b">
        <v>0</v>
      </c>
      <c r="L2147">
        <v>20</v>
      </c>
      <c r="M2147" t="b">
        <v>1</v>
      </c>
      <c r="N2147" t="s">
        <v>8269</v>
      </c>
      <c r="O2147">
        <f>ROUND(E2147/D2147*100,0)</f>
        <v>171</v>
      </c>
      <c r="P2147">
        <f>IFERROR(ROUND(E2147/L2147,2),0)</f>
        <v>68.25</v>
      </c>
      <c r="Q2147" t="s">
        <v>8315</v>
      </c>
      <c r="R2147" t="s">
        <v>8316</v>
      </c>
      <c r="S2147" s="12">
        <f>(((J2147/60)/60)/24)+DATE(1970,1,1)</f>
        <v>42532.052523148144</v>
      </c>
      <c r="T2147" s="12">
        <f>(((I2147/60)/60)/24)+DATE(1970,1,1)</f>
        <v>42560.166666666672</v>
      </c>
      <c r="U2147">
        <f>YEAR(S2147)</f>
        <v>2016</v>
      </c>
    </row>
    <row r="2148" spans="1:21" ht="48" x14ac:dyDescent="0.2">
      <c r="A2148">
        <v>3450</v>
      </c>
      <c r="B2148" s="3" t="s">
        <v>3449</v>
      </c>
      <c r="C2148" s="3" t="s">
        <v>7560</v>
      </c>
      <c r="D2148" s="6">
        <v>500</v>
      </c>
      <c r="E2148" s="8">
        <v>760</v>
      </c>
      <c r="F2148" t="s">
        <v>8218</v>
      </c>
      <c r="G2148" t="s">
        <v>8224</v>
      </c>
      <c r="H2148" t="s">
        <v>8246</v>
      </c>
      <c r="I2148">
        <v>1427990071</v>
      </c>
      <c r="J2148">
        <v>1422809671</v>
      </c>
      <c r="K2148" t="b">
        <v>0</v>
      </c>
      <c r="L2148">
        <v>39</v>
      </c>
      <c r="M2148" t="b">
        <v>1</v>
      </c>
      <c r="N2148" t="s">
        <v>8269</v>
      </c>
      <c r="O2148">
        <f>ROUND(E2148/D2148*100,0)</f>
        <v>152</v>
      </c>
      <c r="P2148">
        <f>IFERROR(ROUND(E2148/L2148,2),0)</f>
        <v>19.489999999999998</v>
      </c>
      <c r="Q2148" t="s">
        <v>8315</v>
      </c>
      <c r="R2148" t="s">
        <v>8316</v>
      </c>
      <c r="S2148" s="12">
        <f>(((J2148/60)/60)/24)+DATE(1970,1,1)</f>
        <v>42036.704525462963</v>
      </c>
      <c r="T2148" s="12">
        <f>(((I2148/60)/60)/24)+DATE(1970,1,1)</f>
        <v>42096.662858796291</v>
      </c>
      <c r="U2148">
        <f>YEAR(S2148)</f>
        <v>2015</v>
      </c>
    </row>
    <row r="2149" spans="1:21" ht="48" x14ac:dyDescent="0.2">
      <c r="A2149">
        <v>3451</v>
      </c>
      <c r="B2149" s="3" t="s">
        <v>3450</v>
      </c>
      <c r="C2149" s="3" t="s">
        <v>7561</v>
      </c>
      <c r="D2149" s="6">
        <v>650</v>
      </c>
      <c r="E2149" s="8">
        <v>658</v>
      </c>
      <c r="F2149" t="s">
        <v>8218</v>
      </c>
      <c r="G2149" t="s">
        <v>8223</v>
      </c>
      <c r="H2149" t="s">
        <v>8245</v>
      </c>
      <c r="I2149">
        <v>1429636927</v>
      </c>
      <c r="J2149">
        <v>1427304127</v>
      </c>
      <c r="K2149" t="b">
        <v>0</v>
      </c>
      <c r="L2149">
        <v>16</v>
      </c>
      <c r="M2149" t="b">
        <v>1</v>
      </c>
      <c r="N2149" t="s">
        <v>8269</v>
      </c>
      <c r="O2149">
        <f>ROUND(E2149/D2149*100,0)</f>
        <v>101</v>
      </c>
      <c r="P2149">
        <f>IFERROR(ROUND(E2149/L2149,2),0)</f>
        <v>41.13</v>
      </c>
      <c r="Q2149" t="s">
        <v>8315</v>
      </c>
      <c r="R2149" t="s">
        <v>8316</v>
      </c>
      <c r="S2149" s="12">
        <f>(((J2149/60)/60)/24)+DATE(1970,1,1)</f>
        <v>42088.723692129628</v>
      </c>
      <c r="T2149" s="12">
        <f>(((I2149/60)/60)/24)+DATE(1970,1,1)</f>
        <v>42115.723692129628</v>
      </c>
      <c r="U2149">
        <f>YEAR(S2149)</f>
        <v>2015</v>
      </c>
    </row>
    <row r="2150" spans="1:21" ht="48" x14ac:dyDescent="0.2">
      <c r="A2150">
        <v>3452</v>
      </c>
      <c r="B2150" s="3" t="s">
        <v>3451</v>
      </c>
      <c r="C2150" s="3" t="s">
        <v>7562</v>
      </c>
      <c r="D2150" s="6">
        <v>1000</v>
      </c>
      <c r="E2150" s="8">
        <v>1532</v>
      </c>
      <c r="F2150" t="s">
        <v>8218</v>
      </c>
      <c r="G2150" t="s">
        <v>8223</v>
      </c>
      <c r="H2150" t="s">
        <v>8245</v>
      </c>
      <c r="I2150">
        <v>1406087940</v>
      </c>
      <c r="J2150">
        <v>1404141626</v>
      </c>
      <c r="K2150" t="b">
        <v>0</v>
      </c>
      <c r="L2150">
        <v>37</v>
      </c>
      <c r="M2150" t="b">
        <v>1</v>
      </c>
      <c r="N2150" t="s">
        <v>8269</v>
      </c>
      <c r="O2150">
        <f>ROUND(E2150/D2150*100,0)</f>
        <v>153</v>
      </c>
      <c r="P2150">
        <f>IFERROR(ROUND(E2150/L2150,2),0)</f>
        <v>41.41</v>
      </c>
      <c r="Q2150" t="s">
        <v>8315</v>
      </c>
      <c r="R2150" t="s">
        <v>8316</v>
      </c>
      <c r="S2150" s="12">
        <f>(((J2150/60)/60)/24)+DATE(1970,1,1)</f>
        <v>41820.639189814814</v>
      </c>
      <c r="T2150" s="12">
        <f>(((I2150/60)/60)/24)+DATE(1970,1,1)</f>
        <v>41843.165972222225</v>
      </c>
      <c r="U2150">
        <f>YEAR(S2150)</f>
        <v>2014</v>
      </c>
    </row>
    <row r="2151" spans="1:21" ht="48" x14ac:dyDescent="0.2">
      <c r="A2151">
        <v>3453</v>
      </c>
      <c r="B2151" s="3" t="s">
        <v>3452</v>
      </c>
      <c r="C2151" s="3" t="s">
        <v>7563</v>
      </c>
      <c r="D2151" s="6">
        <v>300</v>
      </c>
      <c r="E2151" s="8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8269</v>
      </c>
      <c r="O2151">
        <f>ROUND(E2151/D2151*100,0)</f>
        <v>128</v>
      </c>
      <c r="P2151">
        <f>IFERROR(ROUND(E2151/L2151,2),0)</f>
        <v>27.5</v>
      </c>
      <c r="Q2151" t="s">
        <v>8315</v>
      </c>
      <c r="R2151" t="s">
        <v>8316</v>
      </c>
      <c r="S2151" s="12">
        <f>(((J2151/60)/60)/24)+DATE(1970,1,1)</f>
        <v>42535.97865740741</v>
      </c>
      <c r="T2151" s="12">
        <f>(((I2151/60)/60)/24)+DATE(1970,1,1)</f>
        <v>42595.97865740741</v>
      </c>
      <c r="U2151">
        <f>YEAR(S2151)</f>
        <v>2016</v>
      </c>
    </row>
    <row r="2152" spans="1:21" ht="48" x14ac:dyDescent="0.2">
      <c r="A2152">
        <v>3454</v>
      </c>
      <c r="B2152" s="3" t="s">
        <v>3453</v>
      </c>
      <c r="C2152" s="3" t="s">
        <v>7564</v>
      </c>
      <c r="D2152" s="6">
        <v>700</v>
      </c>
      <c r="E2152" s="8">
        <v>705</v>
      </c>
      <c r="F2152" t="s">
        <v>8218</v>
      </c>
      <c r="G2152" t="s">
        <v>8224</v>
      </c>
      <c r="H2152" t="s">
        <v>8246</v>
      </c>
      <c r="I2152">
        <v>1406825159</v>
      </c>
      <c r="J2152">
        <v>1404233159</v>
      </c>
      <c r="K2152" t="b">
        <v>0</v>
      </c>
      <c r="L2152">
        <v>21</v>
      </c>
      <c r="M2152" t="b">
        <v>1</v>
      </c>
      <c r="N2152" t="s">
        <v>8269</v>
      </c>
      <c r="O2152">
        <f>ROUND(E2152/D2152*100,0)</f>
        <v>101</v>
      </c>
      <c r="P2152">
        <f>IFERROR(ROUND(E2152/L2152,2),0)</f>
        <v>33.57</v>
      </c>
      <c r="Q2152" t="s">
        <v>8315</v>
      </c>
      <c r="R2152" t="s">
        <v>8316</v>
      </c>
      <c r="S2152" s="12">
        <f>(((J2152/60)/60)/24)+DATE(1970,1,1)</f>
        <v>41821.698599537034</v>
      </c>
      <c r="T2152" s="12">
        <f>(((I2152/60)/60)/24)+DATE(1970,1,1)</f>
        <v>41851.698599537034</v>
      </c>
      <c r="U2152">
        <f>YEAR(S2152)</f>
        <v>2014</v>
      </c>
    </row>
    <row r="2153" spans="1:21" ht="48" x14ac:dyDescent="0.2">
      <c r="A2153">
        <v>3455</v>
      </c>
      <c r="B2153" s="3" t="s">
        <v>3454</v>
      </c>
      <c r="C2153" s="3" t="s">
        <v>7565</v>
      </c>
      <c r="D2153" s="6">
        <v>10000</v>
      </c>
      <c r="E2153" s="8">
        <v>10065</v>
      </c>
      <c r="F2153" t="s">
        <v>8218</v>
      </c>
      <c r="G2153" t="s">
        <v>8223</v>
      </c>
      <c r="H2153" t="s">
        <v>8245</v>
      </c>
      <c r="I2153">
        <v>1476381627</v>
      </c>
      <c r="J2153">
        <v>1473789627</v>
      </c>
      <c r="K2153" t="b">
        <v>0</v>
      </c>
      <c r="L2153">
        <v>69</v>
      </c>
      <c r="M2153" t="b">
        <v>1</v>
      </c>
      <c r="N2153" t="s">
        <v>8269</v>
      </c>
      <c r="O2153">
        <f>ROUND(E2153/D2153*100,0)</f>
        <v>101</v>
      </c>
      <c r="P2153">
        <f>IFERROR(ROUND(E2153/L2153,2),0)</f>
        <v>145.87</v>
      </c>
      <c r="Q2153" t="s">
        <v>8315</v>
      </c>
      <c r="R2153" t="s">
        <v>8316</v>
      </c>
      <c r="S2153" s="12">
        <f>(((J2153/60)/60)/24)+DATE(1970,1,1)</f>
        <v>42626.7503125</v>
      </c>
      <c r="T2153" s="12">
        <f>(((I2153/60)/60)/24)+DATE(1970,1,1)</f>
        <v>42656.7503125</v>
      </c>
      <c r="U2153">
        <f>YEAR(S2153)</f>
        <v>2016</v>
      </c>
    </row>
    <row r="2154" spans="1:21" ht="48" x14ac:dyDescent="0.2">
      <c r="A2154">
        <v>3456</v>
      </c>
      <c r="B2154" s="3" t="s">
        <v>3455</v>
      </c>
      <c r="C2154" s="3" t="s">
        <v>7566</v>
      </c>
      <c r="D2154" s="6">
        <v>3000</v>
      </c>
      <c r="E2154" s="8">
        <v>5739</v>
      </c>
      <c r="F2154" t="s">
        <v>8218</v>
      </c>
      <c r="G2154" t="s">
        <v>8223</v>
      </c>
      <c r="H2154" t="s">
        <v>8245</v>
      </c>
      <c r="I2154">
        <v>1406876340</v>
      </c>
      <c r="J2154">
        <v>1404190567</v>
      </c>
      <c r="K2154" t="b">
        <v>0</v>
      </c>
      <c r="L2154">
        <v>16</v>
      </c>
      <c r="M2154" t="b">
        <v>1</v>
      </c>
      <c r="N2154" t="s">
        <v>8269</v>
      </c>
      <c r="O2154">
        <f>ROUND(E2154/D2154*100,0)</f>
        <v>191</v>
      </c>
      <c r="P2154">
        <f>IFERROR(ROUND(E2154/L2154,2),0)</f>
        <v>358.69</v>
      </c>
      <c r="Q2154" t="s">
        <v>8315</v>
      </c>
      <c r="R2154" t="s">
        <v>8316</v>
      </c>
      <c r="S2154" s="12">
        <f>(((J2154/60)/60)/24)+DATE(1970,1,1)</f>
        <v>41821.205636574072</v>
      </c>
      <c r="T2154" s="12">
        <f>(((I2154/60)/60)/24)+DATE(1970,1,1)</f>
        <v>41852.290972222225</v>
      </c>
      <c r="U2154">
        <f>YEAR(S2154)</f>
        <v>2014</v>
      </c>
    </row>
    <row r="2155" spans="1:21" ht="32" x14ac:dyDescent="0.2">
      <c r="A2155">
        <v>3457</v>
      </c>
      <c r="B2155" s="3" t="s">
        <v>3456</v>
      </c>
      <c r="C2155" s="3" t="s">
        <v>7567</v>
      </c>
      <c r="D2155" s="6">
        <v>2000</v>
      </c>
      <c r="E2155" s="8">
        <v>2804</v>
      </c>
      <c r="F2155" t="s">
        <v>8218</v>
      </c>
      <c r="G2155" t="s">
        <v>8223</v>
      </c>
      <c r="H2155" t="s">
        <v>8245</v>
      </c>
      <c r="I2155">
        <v>1423720740</v>
      </c>
      <c r="J2155">
        <v>1421081857</v>
      </c>
      <c r="K2155" t="b">
        <v>0</v>
      </c>
      <c r="L2155">
        <v>55</v>
      </c>
      <c r="M2155" t="b">
        <v>1</v>
      </c>
      <c r="N2155" t="s">
        <v>8269</v>
      </c>
      <c r="O2155">
        <f>ROUND(E2155/D2155*100,0)</f>
        <v>140</v>
      </c>
      <c r="P2155">
        <f>IFERROR(ROUND(E2155/L2155,2),0)</f>
        <v>50.98</v>
      </c>
      <c r="Q2155" t="s">
        <v>8315</v>
      </c>
      <c r="R2155" t="s">
        <v>8316</v>
      </c>
      <c r="S2155" s="12">
        <f>(((J2155/60)/60)/24)+DATE(1970,1,1)</f>
        <v>42016.706678240742</v>
      </c>
      <c r="T2155" s="12">
        <f>(((I2155/60)/60)/24)+DATE(1970,1,1)</f>
        <v>42047.249305555553</v>
      </c>
      <c r="U2155">
        <f>YEAR(S2155)</f>
        <v>2015</v>
      </c>
    </row>
    <row r="2156" spans="1:21" ht="48" x14ac:dyDescent="0.2">
      <c r="A2156">
        <v>3458</v>
      </c>
      <c r="B2156" s="3" t="s">
        <v>3457</v>
      </c>
      <c r="C2156" s="3" t="s">
        <v>7568</v>
      </c>
      <c r="D2156" s="6">
        <v>978</v>
      </c>
      <c r="E2156" s="8">
        <v>1216</v>
      </c>
      <c r="F2156" t="s">
        <v>8218</v>
      </c>
      <c r="G2156" t="s">
        <v>8223</v>
      </c>
      <c r="H2156" t="s">
        <v>8245</v>
      </c>
      <c r="I2156">
        <v>1422937620</v>
      </c>
      <c r="J2156">
        <v>1420606303</v>
      </c>
      <c r="K2156" t="b">
        <v>0</v>
      </c>
      <c r="L2156">
        <v>27</v>
      </c>
      <c r="M2156" t="b">
        <v>1</v>
      </c>
      <c r="N2156" t="s">
        <v>8269</v>
      </c>
      <c r="O2156">
        <f>ROUND(E2156/D2156*100,0)</f>
        <v>124</v>
      </c>
      <c r="P2156">
        <f>IFERROR(ROUND(E2156/L2156,2),0)</f>
        <v>45.04</v>
      </c>
      <c r="Q2156" t="s">
        <v>8315</v>
      </c>
      <c r="R2156" t="s">
        <v>8316</v>
      </c>
      <c r="S2156" s="12">
        <f>(((J2156/60)/60)/24)+DATE(1970,1,1)</f>
        <v>42011.202581018515</v>
      </c>
      <c r="T2156" s="12">
        <f>(((I2156/60)/60)/24)+DATE(1970,1,1)</f>
        <v>42038.185416666667</v>
      </c>
      <c r="U2156">
        <f>YEAR(S2156)</f>
        <v>2015</v>
      </c>
    </row>
    <row r="2157" spans="1:21" ht="48" x14ac:dyDescent="0.2">
      <c r="A2157">
        <v>3459</v>
      </c>
      <c r="B2157" s="3" t="s">
        <v>3458</v>
      </c>
      <c r="C2157" s="3" t="s">
        <v>7569</v>
      </c>
      <c r="D2157" s="6">
        <v>500</v>
      </c>
      <c r="E2157" s="8">
        <v>631</v>
      </c>
      <c r="F2157" t="s">
        <v>8218</v>
      </c>
      <c r="G2157" t="s">
        <v>8224</v>
      </c>
      <c r="H2157" t="s">
        <v>8246</v>
      </c>
      <c r="I2157">
        <v>1463743860</v>
      </c>
      <c r="J2157">
        <v>1461151860</v>
      </c>
      <c r="K2157" t="b">
        <v>0</v>
      </c>
      <c r="L2157">
        <v>36</v>
      </c>
      <c r="M2157" t="b">
        <v>1</v>
      </c>
      <c r="N2157" t="s">
        <v>8269</v>
      </c>
      <c r="O2157">
        <f>ROUND(E2157/D2157*100,0)</f>
        <v>126</v>
      </c>
      <c r="P2157">
        <f>IFERROR(ROUND(E2157/L2157,2),0)</f>
        <v>17.53</v>
      </c>
      <c r="Q2157" t="s">
        <v>8315</v>
      </c>
      <c r="R2157" t="s">
        <v>8316</v>
      </c>
      <c r="S2157" s="12">
        <f>(((J2157/60)/60)/24)+DATE(1970,1,1)</f>
        <v>42480.479861111111</v>
      </c>
      <c r="T2157" s="12">
        <f>(((I2157/60)/60)/24)+DATE(1970,1,1)</f>
        <v>42510.479861111111</v>
      </c>
      <c r="U2157">
        <f>YEAR(S2157)</f>
        <v>2016</v>
      </c>
    </row>
    <row r="2158" spans="1:21" ht="48" x14ac:dyDescent="0.2">
      <c r="A2158">
        <v>3460</v>
      </c>
      <c r="B2158" s="3" t="s">
        <v>3459</v>
      </c>
      <c r="C2158" s="3" t="s">
        <v>7570</v>
      </c>
      <c r="D2158" s="6">
        <v>500</v>
      </c>
      <c r="E2158" s="8">
        <v>950</v>
      </c>
      <c r="F2158" t="s">
        <v>8218</v>
      </c>
      <c r="G2158" t="s">
        <v>8224</v>
      </c>
      <c r="H2158" t="s">
        <v>8246</v>
      </c>
      <c r="I2158">
        <v>1408106352</v>
      </c>
      <c r="J2158">
        <v>1406896752</v>
      </c>
      <c r="K2158" t="b">
        <v>0</v>
      </c>
      <c r="L2158">
        <v>19</v>
      </c>
      <c r="M2158" t="b">
        <v>1</v>
      </c>
      <c r="N2158" t="s">
        <v>8269</v>
      </c>
      <c r="O2158">
        <f>ROUND(E2158/D2158*100,0)</f>
        <v>190</v>
      </c>
      <c r="P2158">
        <f>IFERROR(ROUND(E2158/L2158,2),0)</f>
        <v>50</v>
      </c>
      <c r="Q2158" t="s">
        <v>8315</v>
      </c>
      <c r="R2158" t="s">
        <v>8316</v>
      </c>
      <c r="S2158" s="12">
        <f>(((J2158/60)/60)/24)+DATE(1970,1,1)</f>
        <v>41852.527222222219</v>
      </c>
      <c r="T2158" s="12">
        <f>(((I2158/60)/60)/24)+DATE(1970,1,1)</f>
        <v>41866.527222222219</v>
      </c>
      <c r="U2158">
        <f>YEAR(S2158)</f>
        <v>2014</v>
      </c>
    </row>
    <row r="2159" spans="1:21" ht="48" x14ac:dyDescent="0.2">
      <c r="A2159">
        <v>3461</v>
      </c>
      <c r="B2159" s="3" t="s">
        <v>3460</v>
      </c>
      <c r="C2159" s="3" t="s">
        <v>7571</v>
      </c>
      <c r="D2159" s="6">
        <v>500</v>
      </c>
      <c r="E2159" s="8">
        <v>695</v>
      </c>
      <c r="F2159" t="s">
        <v>8218</v>
      </c>
      <c r="G2159" t="s">
        <v>8223</v>
      </c>
      <c r="H2159" t="s">
        <v>8245</v>
      </c>
      <c r="I2159">
        <v>1477710000</v>
      </c>
      <c r="J2159">
        <v>1475248279</v>
      </c>
      <c r="K2159" t="b">
        <v>0</v>
      </c>
      <c r="L2159">
        <v>12</v>
      </c>
      <c r="M2159" t="b">
        <v>1</v>
      </c>
      <c r="N2159" t="s">
        <v>8269</v>
      </c>
      <c r="O2159">
        <f>ROUND(E2159/D2159*100,0)</f>
        <v>139</v>
      </c>
      <c r="P2159">
        <f>IFERROR(ROUND(E2159/L2159,2),0)</f>
        <v>57.92</v>
      </c>
      <c r="Q2159" t="s">
        <v>8315</v>
      </c>
      <c r="R2159" t="s">
        <v>8316</v>
      </c>
      <c r="S2159" s="12">
        <f>(((J2159/60)/60)/24)+DATE(1970,1,1)</f>
        <v>42643.632858796293</v>
      </c>
      <c r="T2159" s="12">
        <f>(((I2159/60)/60)/24)+DATE(1970,1,1)</f>
        <v>42672.125</v>
      </c>
      <c r="U2159">
        <f>YEAR(S2159)</f>
        <v>2016</v>
      </c>
    </row>
    <row r="2160" spans="1:21" ht="48" x14ac:dyDescent="0.2">
      <c r="A2160">
        <v>3462</v>
      </c>
      <c r="B2160" s="3" t="s">
        <v>3461</v>
      </c>
      <c r="C2160" s="3" t="s">
        <v>7572</v>
      </c>
      <c r="D2160" s="6">
        <v>250</v>
      </c>
      <c r="E2160" s="8">
        <v>505</v>
      </c>
      <c r="F2160" t="s">
        <v>8218</v>
      </c>
      <c r="G2160" t="s">
        <v>8223</v>
      </c>
      <c r="H2160" t="s">
        <v>8245</v>
      </c>
      <c r="I2160">
        <v>1436551200</v>
      </c>
      <c r="J2160">
        <v>1435181628</v>
      </c>
      <c r="K2160" t="b">
        <v>0</v>
      </c>
      <c r="L2160">
        <v>17</v>
      </c>
      <c r="M2160" t="b">
        <v>1</v>
      </c>
      <c r="N2160" t="s">
        <v>8269</v>
      </c>
      <c r="O2160">
        <f>ROUND(E2160/D2160*100,0)</f>
        <v>202</v>
      </c>
      <c r="P2160">
        <f>IFERROR(ROUND(E2160/L2160,2),0)</f>
        <v>29.71</v>
      </c>
      <c r="Q2160" t="s">
        <v>8315</v>
      </c>
      <c r="R2160" t="s">
        <v>8316</v>
      </c>
      <c r="S2160" s="12">
        <f>(((J2160/60)/60)/24)+DATE(1970,1,1)</f>
        <v>42179.898472222223</v>
      </c>
      <c r="T2160" s="12">
        <f>(((I2160/60)/60)/24)+DATE(1970,1,1)</f>
        <v>42195.75</v>
      </c>
      <c r="U2160">
        <f>YEAR(S2160)</f>
        <v>2015</v>
      </c>
    </row>
    <row r="2161" spans="1:21" ht="48" x14ac:dyDescent="0.2">
      <c r="A2161">
        <v>3463</v>
      </c>
      <c r="B2161" s="3" t="s">
        <v>3462</v>
      </c>
      <c r="C2161" s="3" t="s">
        <v>7573</v>
      </c>
      <c r="D2161" s="6">
        <v>10000</v>
      </c>
      <c r="E2161" s="8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>
        <f>ROUND(E2161/D2161*100,0)</f>
        <v>103</v>
      </c>
      <c r="P2161">
        <f>IFERROR(ROUND(E2161/L2161,2),0)</f>
        <v>90.68</v>
      </c>
      <c r="Q2161" t="s">
        <v>8315</v>
      </c>
      <c r="R2161" t="s">
        <v>8316</v>
      </c>
      <c r="S2161" s="12">
        <f>(((J2161/60)/60)/24)+DATE(1970,1,1)</f>
        <v>42612.918807870374</v>
      </c>
      <c r="T2161" s="12">
        <f>(((I2161/60)/60)/24)+DATE(1970,1,1)</f>
        <v>42654.165972222225</v>
      </c>
      <c r="U2161">
        <f>YEAR(S2161)</f>
        <v>2016</v>
      </c>
    </row>
    <row r="2162" spans="1:21" ht="48" x14ac:dyDescent="0.2">
      <c r="A2162">
        <v>3464</v>
      </c>
      <c r="B2162" s="3" t="s">
        <v>3463</v>
      </c>
      <c r="C2162" s="3" t="s">
        <v>7574</v>
      </c>
      <c r="D2162" s="6">
        <v>5000</v>
      </c>
      <c r="E2162" s="8">
        <v>5116.18</v>
      </c>
      <c r="F2162" t="s">
        <v>8218</v>
      </c>
      <c r="G2162" t="s">
        <v>8223</v>
      </c>
      <c r="H2162" t="s">
        <v>8245</v>
      </c>
      <c r="I2162">
        <v>1471921637</v>
      </c>
      <c r="J2162">
        <v>1469329637</v>
      </c>
      <c r="K2162" t="b">
        <v>0</v>
      </c>
      <c r="L2162">
        <v>93</v>
      </c>
      <c r="M2162" t="b">
        <v>1</v>
      </c>
      <c r="N2162" t="s">
        <v>8269</v>
      </c>
      <c r="O2162">
        <f>ROUND(E2162/D2162*100,0)</f>
        <v>102</v>
      </c>
      <c r="P2162">
        <f>IFERROR(ROUND(E2162/L2162,2),0)</f>
        <v>55.01</v>
      </c>
      <c r="Q2162" t="s">
        <v>8315</v>
      </c>
      <c r="R2162" t="s">
        <v>8316</v>
      </c>
      <c r="S2162" s="12">
        <f>(((J2162/60)/60)/24)+DATE(1970,1,1)</f>
        <v>42575.130057870367</v>
      </c>
      <c r="T2162" s="12">
        <f>(((I2162/60)/60)/24)+DATE(1970,1,1)</f>
        <v>42605.130057870367</v>
      </c>
      <c r="U2162">
        <f>YEAR(S2162)</f>
        <v>2016</v>
      </c>
    </row>
    <row r="2163" spans="1:21" ht="48" x14ac:dyDescent="0.2">
      <c r="A2163">
        <v>3465</v>
      </c>
      <c r="B2163" s="3" t="s">
        <v>3464</v>
      </c>
      <c r="C2163" s="3" t="s">
        <v>7575</v>
      </c>
      <c r="D2163" s="6">
        <v>2000</v>
      </c>
      <c r="E2163" s="8">
        <v>2060</v>
      </c>
      <c r="F2163" t="s">
        <v>8218</v>
      </c>
      <c r="G2163" t="s">
        <v>8224</v>
      </c>
      <c r="H2163" t="s">
        <v>8246</v>
      </c>
      <c r="I2163">
        <v>1439136000</v>
      </c>
      <c r="J2163">
        <v>1436972472</v>
      </c>
      <c r="K2163" t="b">
        <v>0</v>
      </c>
      <c r="L2163">
        <v>36</v>
      </c>
      <c r="M2163" t="b">
        <v>1</v>
      </c>
      <c r="N2163" t="s">
        <v>8269</v>
      </c>
      <c r="O2163">
        <f>ROUND(E2163/D2163*100,0)</f>
        <v>103</v>
      </c>
      <c r="P2163">
        <f>IFERROR(ROUND(E2163/L2163,2),0)</f>
        <v>57.22</v>
      </c>
      <c r="Q2163" t="s">
        <v>8315</v>
      </c>
      <c r="R2163" t="s">
        <v>8316</v>
      </c>
      <c r="S2163" s="12">
        <f>(((J2163/60)/60)/24)+DATE(1970,1,1)</f>
        <v>42200.625833333332</v>
      </c>
      <c r="T2163" s="12">
        <f>(((I2163/60)/60)/24)+DATE(1970,1,1)</f>
        <v>42225.666666666672</v>
      </c>
      <c r="U2163">
        <f>YEAR(S2163)</f>
        <v>2015</v>
      </c>
    </row>
    <row r="2164" spans="1:21" ht="32" x14ac:dyDescent="0.2">
      <c r="A2164">
        <v>3466</v>
      </c>
      <c r="B2164" s="3" t="s">
        <v>3465</v>
      </c>
      <c r="C2164" s="3" t="s">
        <v>7576</v>
      </c>
      <c r="D2164" s="6">
        <v>3500</v>
      </c>
      <c r="E2164" s="8">
        <v>4450</v>
      </c>
      <c r="F2164" t="s">
        <v>8218</v>
      </c>
      <c r="G2164" t="s">
        <v>8223</v>
      </c>
      <c r="H2164" t="s">
        <v>8245</v>
      </c>
      <c r="I2164">
        <v>1461108450</v>
      </c>
      <c r="J2164">
        <v>1455928050</v>
      </c>
      <c r="K2164" t="b">
        <v>0</v>
      </c>
      <c r="L2164">
        <v>61</v>
      </c>
      <c r="M2164" t="b">
        <v>1</v>
      </c>
      <c r="N2164" t="s">
        <v>8269</v>
      </c>
      <c r="O2164">
        <f>ROUND(E2164/D2164*100,0)</f>
        <v>127</v>
      </c>
      <c r="P2164">
        <f>IFERROR(ROUND(E2164/L2164,2),0)</f>
        <v>72.95</v>
      </c>
      <c r="Q2164" t="s">
        <v>8315</v>
      </c>
      <c r="R2164" t="s">
        <v>8316</v>
      </c>
      <c r="S2164" s="12">
        <f>(((J2164/60)/60)/24)+DATE(1970,1,1)</f>
        <v>42420.019097222219</v>
      </c>
      <c r="T2164" s="12">
        <f>(((I2164/60)/60)/24)+DATE(1970,1,1)</f>
        <v>42479.977430555555</v>
      </c>
      <c r="U2164">
        <f>YEAR(S2164)</f>
        <v>2016</v>
      </c>
    </row>
    <row r="2165" spans="1:21" ht="16" x14ac:dyDescent="0.2">
      <c r="A2165">
        <v>3467</v>
      </c>
      <c r="B2165" s="3" t="s">
        <v>3466</v>
      </c>
      <c r="C2165" s="3" t="s">
        <v>7577</v>
      </c>
      <c r="D2165" s="6">
        <v>3000</v>
      </c>
      <c r="E2165" s="8">
        <v>3030</v>
      </c>
      <c r="F2165" t="s">
        <v>8218</v>
      </c>
      <c r="G2165" t="s">
        <v>8223</v>
      </c>
      <c r="H2165" t="s">
        <v>8245</v>
      </c>
      <c r="I2165">
        <v>1426864032</v>
      </c>
      <c r="J2165">
        <v>1424275632</v>
      </c>
      <c r="K2165" t="b">
        <v>0</v>
      </c>
      <c r="L2165">
        <v>47</v>
      </c>
      <c r="M2165" t="b">
        <v>1</v>
      </c>
      <c r="N2165" t="s">
        <v>8269</v>
      </c>
      <c r="O2165">
        <f>ROUND(E2165/D2165*100,0)</f>
        <v>101</v>
      </c>
      <c r="P2165">
        <f>IFERROR(ROUND(E2165/L2165,2),0)</f>
        <v>64.47</v>
      </c>
      <c r="Q2165" t="s">
        <v>8315</v>
      </c>
      <c r="R2165" t="s">
        <v>8316</v>
      </c>
      <c r="S2165" s="12">
        <f>(((J2165/60)/60)/24)+DATE(1970,1,1)</f>
        <v>42053.671666666662</v>
      </c>
      <c r="T2165" s="12">
        <f>(((I2165/60)/60)/24)+DATE(1970,1,1)</f>
        <v>42083.630000000005</v>
      </c>
      <c r="U2165">
        <f>YEAR(S2165)</f>
        <v>2015</v>
      </c>
    </row>
    <row r="2166" spans="1:21" ht="48" x14ac:dyDescent="0.2">
      <c r="A2166">
        <v>3468</v>
      </c>
      <c r="B2166" s="3" t="s">
        <v>3467</v>
      </c>
      <c r="C2166" s="3" t="s">
        <v>7578</v>
      </c>
      <c r="D2166" s="6">
        <v>10000</v>
      </c>
      <c r="E2166" s="8">
        <v>12178</v>
      </c>
      <c r="F2166" t="s">
        <v>8218</v>
      </c>
      <c r="G2166" t="s">
        <v>8223</v>
      </c>
      <c r="H2166" t="s">
        <v>8245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8269</v>
      </c>
      <c r="O2166">
        <f>ROUND(E2166/D2166*100,0)</f>
        <v>122</v>
      </c>
      <c r="P2166">
        <f>IFERROR(ROUND(E2166/L2166,2),0)</f>
        <v>716.35</v>
      </c>
      <c r="Q2166" t="s">
        <v>8315</v>
      </c>
      <c r="R2166" t="s">
        <v>8316</v>
      </c>
      <c r="S2166" s="12">
        <f>(((J2166/60)/60)/24)+DATE(1970,1,1)</f>
        <v>42605.765381944439</v>
      </c>
      <c r="T2166" s="12">
        <f>(((I2166/60)/60)/24)+DATE(1970,1,1)</f>
        <v>42634.125</v>
      </c>
      <c r="U2166">
        <f>YEAR(S2166)</f>
        <v>2016</v>
      </c>
    </row>
    <row r="2167" spans="1:21" ht="48" x14ac:dyDescent="0.2">
      <c r="A2167">
        <v>3469</v>
      </c>
      <c r="B2167" s="3" t="s">
        <v>3468</v>
      </c>
      <c r="C2167" s="3" t="s">
        <v>7579</v>
      </c>
      <c r="D2167" s="6">
        <v>2800</v>
      </c>
      <c r="E2167" s="8">
        <v>3175</v>
      </c>
      <c r="F2167" t="s">
        <v>8218</v>
      </c>
      <c r="G2167" t="s">
        <v>8223</v>
      </c>
      <c r="H2167" t="s">
        <v>8245</v>
      </c>
      <c r="I2167">
        <v>1461857045</v>
      </c>
      <c r="J2167">
        <v>1459265045</v>
      </c>
      <c r="K2167" t="b">
        <v>0</v>
      </c>
      <c r="L2167">
        <v>63</v>
      </c>
      <c r="M2167" t="b">
        <v>1</v>
      </c>
      <c r="N2167" t="s">
        <v>8269</v>
      </c>
      <c r="O2167">
        <f>ROUND(E2167/D2167*100,0)</f>
        <v>113</v>
      </c>
      <c r="P2167">
        <f>IFERROR(ROUND(E2167/L2167,2),0)</f>
        <v>50.4</v>
      </c>
      <c r="Q2167" t="s">
        <v>8315</v>
      </c>
      <c r="R2167" t="s">
        <v>8316</v>
      </c>
      <c r="S2167" s="12">
        <f>(((J2167/60)/60)/24)+DATE(1970,1,1)</f>
        <v>42458.641724537039</v>
      </c>
      <c r="T2167" s="12">
        <f>(((I2167/60)/60)/24)+DATE(1970,1,1)</f>
        <v>42488.641724537039</v>
      </c>
      <c r="U2167">
        <f>YEAR(S2167)</f>
        <v>2016</v>
      </c>
    </row>
    <row r="2168" spans="1:21" ht="32" x14ac:dyDescent="0.2">
      <c r="A2168">
        <v>3470</v>
      </c>
      <c r="B2168" s="3" t="s">
        <v>3469</v>
      </c>
      <c r="C2168" s="3" t="s">
        <v>7580</v>
      </c>
      <c r="D2168" s="6">
        <v>250</v>
      </c>
      <c r="E2168" s="8">
        <v>375</v>
      </c>
      <c r="F2168" t="s">
        <v>8218</v>
      </c>
      <c r="G2168" t="s">
        <v>8223</v>
      </c>
      <c r="H2168" t="s">
        <v>8245</v>
      </c>
      <c r="I2168">
        <v>1468618680</v>
      </c>
      <c r="J2168">
        <v>1465345902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150</v>
      </c>
      <c r="P2168">
        <f>IFERROR(ROUND(E2168/L2168,2),0)</f>
        <v>41.67</v>
      </c>
      <c r="Q2168" t="s">
        <v>8315</v>
      </c>
      <c r="R2168" t="s">
        <v>8316</v>
      </c>
      <c r="S2168" s="12">
        <f>(((J2168/60)/60)/24)+DATE(1970,1,1)</f>
        <v>42529.022013888884</v>
      </c>
      <c r="T2168" s="12">
        <f>(((I2168/60)/60)/24)+DATE(1970,1,1)</f>
        <v>42566.901388888888</v>
      </c>
      <c r="U2168">
        <f>YEAR(S2168)</f>
        <v>2016</v>
      </c>
    </row>
    <row r="2169" spans="1:21" ht="48" x14ac:dyDescent="0.2">
      <c r="A2169">
        <v>3471</v>
      </c>
      <c r="B2169" s="3" t="s">
        <v>3470</v>
      </c>
      <c r="C2169" s="3" t="s">
        <v>7581</v>
      </c>
      <c r="D2169" s="6">
        <v>500</v>
      </c>
      <c r="E2169" s="8">
        <v>1073</v>
      </c>
      <c r="F2169" t="s">
        <v>8218</v>
      </c>
      <c r="G2169" t="s">
        <v>8224</v>
      </c>
      <c r="H2169" t="s">
        <v>8246</v>
      </c>
      <c r="I2169">
        <v>1409515200</v>
      </c>
      <c r="J2169">
        <v>1405971690</v>
      </c>
      <c r="K2169" t="b">
        <v>0</v>
      </c>
      <c r="L2169">
        <v>30</v>
      </c>
      <c r="M2169" t="b">
        <v>1</v>
      </c>
      <c r="N2169" t="s">
        <v>8269</v>
      </c>
      <c r="O2169">
        <f>ROUND(E2169/D2169*100,0)</f>
        <v>215</v>
      </c>
      <c r="P2169">
        <f>IFERROR(ROUND(E2169/L2169,2),0)</f>
        <v>35.770000000000003</v>
      </c>
      <c r="Q2169" t="s">
        <v>8315</v>
      </c>
      <c r="R2169" t="s">
        <v>8316</v>
      </c>
      <c r="S2169" s="12">
        <f>(((J2169/60)/60)/24)+DATE(1970,1,1)</f>
        <v>41841.820486111108</v>
      </c>
      <c r="T2169" s="12">
        <f>(((I2169/60)/60)/24)+DATE(1970,1,1)</f>
        <v>41882.833333333336</v>
      </c>
      <c r="U2169">
        <f>YEAR(S2169)</f>
        <v>2014</v>
      </c>
    </row>
    <row r="2170" spans="1:21" ht="48" x14ac:dyDescent="0.2">
      <c r="A2170">
        <v>3472</v>
      </c>
      <c r="B2170" s="3" t="s">
        <v>3471</v>
      </c>
      <c r="C2170" s="3" t="s">
        <v>7582</v>
      </c>
      <c r="D2170" s="6">
        <v>2000</v>
      </c>
      <c r="E2170" s="8">
        <v>2041</v>
      </c>
      <c r="F2170" t="s">
        <v>8218</v>
      </c>
      <c r="G2170" t="s">
        <v>8223</v>
      </c>
      <c r="H2170" t="s">
        <v>8245</v>
      </c>
      <c r="I2170">
        <v>1415253540</v>
      </c>
      <c r="J2170">
        <v>1413432331</v>
      </c>
      <c r="K2170" t="b">
        <v>0</v>
      </c>
      <c r="L2170">
        <v>23</v>
      </c>
      <c r="M2170" t="b">
        <v>1</v>
      </c>
      <c r="N2170" t="s">
        <v>8269</v>
      </c>
      <c r="O2170">
        <f>ROUND(E2170/D2170*100,0)</f>
        <v>102</v>
      </c>
      <c r="P2170">
        <f>IFERROR(ROUND(E2170/L2170,2),0)</f>
        <v>88.74</v>
      </c>
      <c r="Q2170" t="s">
        <v>8315</v>
      </c>
      <c r="R2170" t="s">
        <v>8316</v>
      </c>
      <c r="S2170" s="12">
        <f>(((J2170/60)/60)/24)+DATE(1970,1,1)</f>
        <v>41928.170497685183</v>
      </c>
      <c r="T2170" s="12">
        <f>(((I2170/60)/60)/24)+DATE(1970,1,1)</f>
        <v>41949.249305555553</v>
      </c>
      <c r="U2170">
        <f>YEAR(S2170)</f>
        <v>2014</v>
      </c>
    </row>
    <row r="2171" spans="1:21" ht="48" x14ac:dyDescent="0.2">
      <c r="A2171">
        <v>3473</v>
      </c>
      <c r="B2171" s="3" t="s">
        <v>3472</v>
      </c>
      <c r="C2171" s="3" t="s">
        <v>7583</v>
      </c>
      <c r="D2171" s="6">
        <v>4900</v>
      </c>
      <c r="E2171" s="8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8269</v>
      </c>
      <c r="O2171">
        <f>ROUND(E2171/D2171*100,0)</f>
        <v>100</v>
      </c>
      <c r="P2171">
        <f>IFERROR(ROUND(E2171/L2171,2),0)</f>
        <v>148.47999999999999</v>
      </c>
      <c r="Q2171" t="s">
        <v>8315</v>
      </c>
      <c r="R2171" t="s">
        <v>8316</v>
      </c>
      <c r="S2171" s="12">
        <f>(((J2171/60)/60)/24)+DATE(1970,1,1)</f>
        <v>42062.834444444445</v>
      </c>
      <c r="T2171" s="12">
        <f>(((I2171/60)/60)/24)+DATE(1970,1,1)</f>
        <v>42083.852083333331</v>
      </c>
      <c r="U2171">
        <f>YEAR(S2171)</f>
        <v>2015</v>
      </c>
    </row>
    <row r="2172" spans="1:21" ht="48" x14ac:dyDescent="0.2">
      <c r="A2172">
        <v>3474</v>
      </c>
      <c r="B2172" s="3" t="s">
        <v>3473</v>
      </c>
      <c r="C2172" s="3" t="s">
        <v>7584</v>
      </c>
      <c r="D2172" s="6">
        <v>2000</v>
      </c>
      <c r="E2172" s="8">
        <v>2020</v>
      </c>
      <c r="F2172" t="s">
        <v>8218</v>
      </c>
      <c r="G2172" t="s">
        <v>8224</v>
      </c>
      <c r="H2172" t="s">
        <v>8246</v>
      </c>
      <c r="I2172">
        <v>1469016131</v>
      </c>
      <c r="J2172">
        <v>1466424131</v>
      </c>
      <c r="K2172" t="b">
        <v>0</v>
      </c>
      <c r="L2172">
        <v>39</v>
      </c>
      <c r="M2172" t="b">
        <v>1</v>
      </c>
      <c r="N2172" t="s">
        <v>8269</v>
      </c>
      <c r="O2172">
        <f>ROUND(E2172/D2172*100,0)</f>
        <v>101</v>
      </c>
      <c r="P2172">
        <f>IFERROR(ROUND(E2172/L2172,2),0)</f>
        <v>51.79</v>
      </c>
      <c r="Q2172" t="s">
        <v>8315</v>
      </c>
      <c r="R2172" t="s">
        <v>8316</v>
      </c>
      <c r="S2172" s="12">
        <f>(((J2172/60)/60)/24)+DATE(1970,1,1)</f>
        <v>42541.501516203702</v>
      </c>
      <c r="T2172" s="12">
        <f>(((I2172/60)/60)/24)+DATE(1970,1,1)</f>
        <v>42571.501516203702</v>
      </c>
      <c r="U2172">
        <f>YEAR(S2172)</f>
        <v>2016</v>
      </c>
    </row>
    <row r="2173" spans="1:21" ht="48" x14ac:dyDescent="0.2">
      <c r="A2173">
        <v>3475</v>
      </c>
      <c r="B2173" s="3" t="s">
        <v>3474</v>
      </c>
      <c r="C2173" s="3" t="s">
        <v>7585</v>
      </c>
      <c r="D2173" s="6">
        <v>300</v>
      </c>
      <c r="E2173" s="8">
        <v>340</v>
      </c>
      <c r="F2173" t="s">
        <v>8218</v>
      </c>
      <c r="G2173" t="s">
        <v>8224</v>
      </c>
      <c r="H2173" t="s">
        <v>8246</v>
      </c>
      <c r="I2173">
        <v>1414972800</v>
      </c>
      <c r="J2173">
        <v>1412629704</v>
      </c>
      <c r="K2173" t="b">
        <v>0</v>
      </c>
      <c r="L2173">
        <v>17</v>
      </c>
      <c r="M2173" t="b">
        <v>1</v>
      </c>
      <c r="N2173" t="s">
        <v>8269</v>
      </c>
      <c r="O2173">
        <f>ROUND(E2173/D2173*100,0)</f>
        <v>113</v>
      </c>
      <c r="P2173">
        <f>IFERROR(ROUND(E2173/L2173,2),0)</f>
        <v>20</v>
      </c>
      <c r="Q2173" t="s">
        <v>8315</v>
      </c>
      <c r="R2173" t="s">
        <v>8316</v>
      </c>
      <c r="S2173" s="12">
        <f>(((J2173/60)/60)/24)+DATE(1970,1,1)</f>
        <v>41918.880833333329</v>
      </c>
      <c r="T2173" s="12">
        <f>(((I2173/60)/60)/24)+DATE(1970,1,1)</f>
        <v>41946</v>
      </c>
      <c r="U2173">
        <f>YEAR(S2173)</f>
        <v>2014</v>
      </c>
    </row>
    <row r="2174" spans="1:21" ht="48" x14ac:dyDescent="0.2">
      <c r="A2174">
        <v>3476</v>
      </c>
      <c r="B2174" s="3" t="s">
        <v>3475</v>
      </c>
      <c r="C2174" s="3" t="s">
        <v>7586</v>
      </c>
      <c r="D2174" s="6">
        <v>300</v>
      </c>
      <c r="E2174" s="8">
        <v>312</v>
      </c>
      <c r="F2174" t="s">
        <v>8218</v>
      </c>
      <c r="G2174" t="s">
        <v>8223</v>
      </c>
      <c r="H2174" t="s">
        <v>8245</v>
      </c>
      <c r="I2174">
        <v>1414378800</v>
      </c>
      <c r="J2174">
        <v>1412836990</v>
      </c>
      <c r="K2174" t="b">
        <v>0</v>
      </c>
      <c r="L2174">
        <v>6</v>
      </c>
      <c r="M2174" t="b">
        <v>1</v>
      </c>
      <c r="N2174" t="s">
        <v>8269</v>
      </c>
      <c r="O2174">
        <f>ROUND(E2174/D2174*100,0)</f>
        <v>104</v>
      </c>
      <c r="P2174">
        <f>IFERROR(ROUND(E2174/L2174,2),0)</f>
        <v>52</v>
      </c>
      <c r="Q2174" t="s">
        <v>8315</v>
      </c>
      <c r="R2174" t="s">
        <v>8316</v>
      </c>
      <c r="S2174" s="12">
        <f>(((J2174/60)/60)/24)+DATE(1970,1,1)</f>
        <v>41921.279976851853</v>
      </c>
      <c r="T2174" s="12">
        <f>(((I2174/60)/60)/24)+DATE(1970,1,1)</f>
        <v>41939.125</v>
      </c>
      <c r="U2174">
        <f>YEAR(S2174)</f>
        <v>2014</v>
      </c>
    </row>
    <row r="2175" spans="1:21" ht="48" x14ac:dyDescent="0.2">
      <c r="A2175">
        <v>3477</v>
      </c>
      <c r="B2175" s="3" t="s">
        <v>3476</v>
      </c>
      <c r="C2175" s="3" t="s">
        <v>7587</v>
      </c>
      <c r="D2175" s="6">
        <v>1800</v>
      </c>
      <c r="E2175" s="8">
        <v>2076</v>
      </c>
      <c r="F2175" t="s">
        <v>8218</v>
      </c>
      <c r="G2175" t="s">
        <v>8223</v>
      </c>
      <c r="H2175" t="s">
        <v>8245</v>
      </c>
      <c r="I2175">
        <v>1431831600</v>
      </c>
      <c r="J2175">
        <v>1430761243</v>
      </c>
      <c r="K2175" t="b">
        <v>0</v>
      </c>
      <c r="L2175">
        <v>39</v>
      </c>
      <c r="M2175" t="b">
        <v>1</v>
      </c>
      <c r="N2175" t="s">
        <v>8269</v>
      </c>
      <c r="O2175">
        <f>ROUND(E2175/D2175*100,0)</f>
        <v>115</v>
      </c>
      <c r="P2175">
        <f>IFERROR(ROUND(E2175/L2175,2),0)</f>
        <v>53.23</v>
      </c>
      <c r="Q2175" t="s">
        <v>8315</v>
      </c>
      <c r="R2175" t="s">
        <v>8316</v>
      </c>
      <c r="S2175" s="12">
        <f>(((J2175/60)/60)/24)+DATE(1970,1,1)</f>
        <v>42128.736608796295</v>
      </c>
      <c r="T2175" s="12">
        <f>(((I2175/60)/60)/24)+DATE(1970,1,1)</f>
        <v>42141.125</v>
      </c>
      <c r="U2175">
        <f>YEAR(S2175)</f>
        <v>2015</v>
      </c>
    </row>
    <row r="2176" spans="1:21" ht="48" x14ac:dyDescent="0.2">
      <c r="A2176">
        <v>3478</v>
      </c>
      <c r="B2176" s="3" t="s">
        <v>3477</v>
      </c>
      <c r="C2176" s="3" t="s">
        <v>7588</v>
      </c>
      <c r="D2176" s="6">
        <v>2000</v>
      </c>
      <c r="E2176" s="8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>
        <f>ROUND(E2176/D2176*100,0)</f>
        <v>113</v>
      </c>
      <c r="P2176">
        <f>IFERROR(ROUND(E2176/L2176,2),0)</f>
        <v>39.6</v>
      </c>
      <c r="Q2176" t="s">
        <v>8315</v>
      </c>
      <c r="R2176" t="s">
        <v>8316</v>
      </c>
      <c r="S2176" s="12">
        <f>(((J2176/60)/60)/24)+DATE(1970,1,1)</f>
        <v>42053.916921296302</v>
      </c>
      <c r="T2176" s="12">
        <f>(((I2176/60)/60)/24)+DATE(1970,1,1)</f>
        <v>42079.875</v>
      </c>
      <c r="U2176">
        <f>YEAR(S2176)</f>
        <v>2015</v>
      </c>
    </row>
    <row r="2177" spans="1:21" ht="48" x14ac:dyDescent="0.2">
      <c r="A2177">
        <v>3479</v>
      </c>
      <c r="B2177" s="3" t="s">
        <v>3478</v>
      </c>
      <c r="C2177" s="3" t="s">
        <v>7589</v>
      </c>
      <c r="D2177" s="6">
        <v>1500</v>
      </c>
      <c r="E2177" s="8">
        <v>1918</v>
      </c>
      <c r="F2177" t="s">
        <v>8218</v>
      </c>
      <c r="G2177" t="s">
        <v>8224</v>
      </c>
      <c r="H2177" t="s">
        <v>8246</v>
      </c>
      <c r="I2177">
        <v>1403382680</v>
      </c>
      <c r="J2177">
        <v>1400790680</v>
      </c>
      <c r="K2177" t="b">
        <v>0</v>
      </c>
      <c r="L2177">
        <v>56</v>
      </c>
      <c r="M2177" t="b">
        <v>1</v>
      </c>
      <c r="N2177" t="s">
        <v>8269</v>
      </c>
      <c r="O2177">
        <f>ROUND(E2177/D2177*100,0)</f>
        <v>128</v>
      </c>
      <c r="P2177">
        <f>IFERROR(ROUND(E2177/L2177,2),0)</f>
        <v>34.25</v>
      </c>
      <c r="Q2177" t="s">
        <v>8315</v>
      </c>
      <c r="R2177" t="s">
        <v>8316</v>
      </c>
      <c r="S2177" s="12">
        <f>(((J2177/60)/60)/24)+DATE(1970,1,1)</f>
        <v>41781.855092592588</v>
      </c>
      <c r="T2177" s="12">
        <f>(((I2177/60)/60)/24)+DATE(1970,1,1)</f>
        <v>41811.855092592588</v>
      </c>
      <c r="U2177">
        <f>YEAR(S2177)</f>
        <v>2014</v>
      </c>
    </row>
    <row r="2178" spans="1:21" ht="48" x14ac:dyDescent="0.2">
      <c r="A2178">
        <v>3480</v>
      </c>
      <c r="B2178" s="3" t="s">
        <v>3479</v>
      </c>
      <c r="C2178" s="3" t="s">
        <v>7590</v>
      </c>
      <c r="D2178" s="6">
        <v>1500</v>
      </c>
      <c r="E2178" s="8">
        <v>2140</v>
      </c>
      <c r="F2178" t="s">
        <v>8218</v>
      </c>
      <c r="G2178" t="s">
        <v>8223</v>
      </c>
      <c r="H2178" t="s">
        <v>8245</v>
      </c>
      <c r="I2178">
        <v>1436562000</v>
      </c>
      <c r="J2178">
        <v>1434440227</v>
      </c>
      <c r="K2178" t="b">
        <v>0</v>
      </c>
      <c r="L2178">
        <v>13</v>
      </c>
      <c r="M2178" t="b">
        <v>1</v>
      </c>
      <c r="N2178" t="s">
        <v>8269</v>
      </c>
      <c r="O2178">
        <f>ROUND(E2178/D2178*100,0)</f>
        <v>143</v>
      </c>
      <c r="P2178">
        <f>IFERROR(ROUND(E2178/L2178,2),0)</f>
        <v>164.62</v>
      </c>
      <c r="Q2178" t="s">
        <v>8315</v>
      </c>
      <c r="R2178" t="s">
        <v>8316</v>
      </c>
      <c r="S2178" s="12">
        <f>(((J2178/60)/60)/24)+DATE(1970,1,1)</f>
        <v>42171.317442129628</v>
      </c>
      <c r="T2178" s="12">
        <f>(((I2178/60)/60)/24)+DATE(1970,1,1)</f>
        <v>42195.875</v>
      </c>
      <c r="U2178">
        <f>YEAR(S2178)</f>
        <v>2015</v>
      </c>
    </row>
    <row r="2179" spans="1:21" ht="48" x14ac:dyDescent="0.2">
      <c r="A2179">
        <v>3481</v>
      </c>
      <c r="B2179" s="3" t="s">
        <v>3480</v>
      </c>
      <c r="C2179" s="3" t="s">
        <v>7591</v>
      </c>
      <c r="D2179" s="6">
        <v>10000</v>
      </c>
      <c r="E2179" s="8">
        <v>11880</v>
      </c>
      <c r="F2179" t="s">
        <v>8218</v>
      </c>
      <c r="G2179" t="s">
        <v>8225</v>
      </c>
      <c r="H2179" t="s">
        <v>8247</v>
      </c>
      <c r="I2179">
        <v>1420178188</v>
      </c>
      <c r="J2179">
        <v>1418709388</v>
      </c>
      <c r="K2179" t="b">
        <v>0</v>
      </c>
      <c r="L2179">
        <v>95</v>
      </c>
      <c r="M2179" t="b">
        <v>1</v>
      </c>
      <c r="N2179" t="s">
        <v>8269</v>
      </c>
      <c r="O2179">
        <f>ROUND(E2179/D2179*100,0)</f>
        <v>119</v>
      </c>
      <c r="P2179">
        <f>IFERROR(ROUND(E2179/L2179,2),0)</f>
        <v>125.05</v>
      </c>
      <c r="Q2179" t="s">
        <v>8315</v>
      </c>
      <c r="R2179" t="s">
        <v>8316</v>
      </c>
      <c r="S2179" s="12">
        <f>(((J2179/60)/60)/24)+DATE(1970,1,1)</f>
        <v>41989.24754629629</v>
      </c>
      <c r="T2179" s="12">
        <f>(((I2179/60)/60)/24)+DATE(1970,1,1)</f>
        <v>42006.24754629629</v>
      </c>
      <c r="U2179">
        <f>YEAR(S2179)</f>
        <v>2014</v>
      </c>
    </row>
    <row r="2180" spans="1:21" ht="48" x14ac:dyDescent="0.2">
      <c r="A2180">
        <v>3482</v>
      </c>
      <c r="B2180" s="3" t="s">
        <v>3481</v>
      </c>
      <c r="C2180" s="3" t="s">
        <v>7592</v>
      </c>
      <c r="D2180" s="6">
        <v>3000</v>
      </c>
      <c r="E2180" s="8">
        <v>4150</v>
      </c>
      <c r="F2180" t="s">
        <v>8218</v>
      </c>
      <c r="G2180" t="s">
        <v>8224</v>
      </c>
      <c r="H2180" t="s">
        <v>8246</v>
      </c>
      <c r="I2180">
        <v>1404671466</v>
      </c>
      <c r="J2180">
        <v>1402079466</v>
      </c>
      <c r="K2180" t="b">
        <v>0</v>
      </c>
      <c r="L2180">
        <v>80</v>
      </c>
      <c r="M2180" t="b">
        <v>1</v>
      </c>
      <c r="N2180" t="s">
        <v>8269</v>
      </c>
      <c r="O2180">
        <f>ROUND(E2180/D2180*100,0)</f>
        <v>138</v>
      </c>
      <c r="P2180">
        <f>IFERROR(ROUND(E2180/L2180,2),0)</f>
        <v>51.88</v>
      </c>
      <c r="Q2180" t="s">
        <v>8315</v>
      </c>
      <c r="R2180" t="s">
        <v>8316</v>
      </c>
      <c r="S2180" s="12">
        <f>(((J2180/60)/60)/24)+DATE(1970,1,1)</f>
        <v>41796.771597222221</v>
      </c>
      <c r="T2180" s="12">
        <f>(((I2180/60)/60)/24)+DATE(1970,1,1)</f>
        <v>41826.771597222221</v>
      </c>
      <c r="U2180">
        <f>YEAR(S2180)</f>
        <v>2014</v>
      </c>
    </row>
    <row r="2181" spans="1:21" ht="48" x14ac:dyDescent="0.2">
      <c r="A2181">
        <v>3483</v>
      </c>
      <c r="B2181" s="3" t="s">
        <v>3482</v>
      </c>
      <c r="C2181" s="3" t="s">
        <v>7593</v>
      </c>
      <c r="D2181" s="6">
        <v>3350</v>
      </c>
      <c r="E2181" s="8">
        <v>5358</v>
      </c>
      <c r="F2181" t="s">
        <v>8218</v>
      </c>
      <c r="G2181" t="s">
        <v>8223</v>
      </c>
      <c r="H2181" t="s">
        <v>8245</v>
      </c>
      <c r="I2181">
        <v>1404403381</v>
      </c>
      <c r="J2181">
        <v>1401811381</v>
      </c>
      <c r="K2181" t="b">
        <v>0</v>
      </c>
      <c r="L2181">
        <v>133</v>
      </c>
      <c r="M2181" t="b">
        <v>1</v>
      </c>
      <c r="N2181" t="s">
        <v>8269</v>
      </c>
      <c r="O2181">
        <f>ROUND(E2181/D2181*100,0)</f>
        <v>160</v>
      </c>
      <c r="P2181">
        <f>IFERROR(ROUND(E2181/L2181,2),0)</f>
        <v>40.29</v>
      </c>
      <c r="Q2181" t="s">
        <v>8315</v>
      </c>
      <c r="R2181" t="s">
        <v>8316</v>
      </c>
      <c r="S2181" s="12">
        <f>(((J2181/60)/60)/24)+DATE(1970,1,1)</f>
        <v>41793.668761574074</v>
      </c>
      <c r="T2181" s="12">
        <f>(((I2181/60)/60)/24)+DATE(1970,1,1)</f>
        <v>41823.668761574074</v>
      </c>
      <c r="U2181">
        <f>YEAR(S2181)</f>
        <v>2014</v>
      </c>
    </row>
    <row r="2182" spans="1:21" ht="48" x14ac:dyDescent="0.2">
      <c r="A2182">
        <v>3484</v>
      </c>
      <c r="B2182" s="3" t="s">
        <v>3483</v>
      </c>
      <c r="C2182" s="3" t="s">
        <v>7594</v>
      </c>
      <c r="D2182" s="6">
        <v>2500</v>
      </c>
      <c r="E2182" s="8">
        <v>2856</v>
      </c>
      <c r="F2182" t="s">
        <v>8218</v>
      </c>
      <c r="G2182" t="s">
        <v>8223</v>
      </c>
      <c r="H2182" t="s">
        <v>8245</v>
      </c>
      <c r="I2182">
        <v>1466014499</v>
      </c>
      <c r="J2182">
        <v>1463422499</v>
      </c>
      <c r="K2182" t="b">
        <v>0</v>
      </c>
      <c r="L2182">
        <v>44</v>
      </c>
      <c r="M2182" t="b">
        <v>1</v>
      </c>
      <c r="N2182" t="s">
        <v>8269</v>
      </c>
      <c r="O2182">
        <f>ROUND(E2182/D2182*100,0)</f>
        <v>114</v>
      </c>
      <c r="P2182">
        <f>IFERROR(ROUND(E2182/L2182,2),0)</f>
        <v>64.91</v>
      </c>
      <c r="Q2182" t="s">
        <v>8315</v>
      </c>
      <c r="R2182" t="s">
        <v>8316</v>
      </c>
      <c r="S2182" s="12">
        <f>(((J2182/60)/60)/24)+DATE(1970,1,1)</f>
        <v>42506.760405092587</v>
      </c>
      <c r="T2182" s="12">
        <f>(((I2182/60)/60)/24)+DATE(1970,1,1)</f>
        <v>42536.760405092587</v>
      </c>
      <c r="U2182">
        <f>YEAR(S2182)</f>
        <v>2016</v>
      </c>
    </row>
    <row r="2183" spans="1:21" ht="48" x14ac:dyDescent="0.2">
      <c r="A2183">
        <v>3485</v>
      </c>
      <c r="B2183" s="3" t="s">
        <v>3484</v>
      </c>
      <c r="C2183" s="3" t="s">
        <v>7595</v>
      </c>
      <c r="D2183" s="6">
        <v>1650</v>
      </c>
      <c r="E2183" s="8">
        <v>1660</v>
      </c>
      <c r="F2183" t="s">
        <v>8218</v>
      </c>
      <c r="G2183" t="s">
        <v>8223</v>
      </c>
      <c r="H2183" t="s">
        <v>8245</v>
      </c>
      <c r="I2183">
        <v>1454431080</v>
      </c>
      <c r="J2183">
        <v>1451839080</v>
      </c>
      <c r="K2183" t="b">
        <v>0</v>
      </c>
      <c r="L2183">
        <v>30</v>
      </c>
      <c r="M2183" t="b">
        <v>1</v>
      </c>
      <c r="N2183" t="s">
        <v>8269</v>
      </c>
      <c r="O2183">
        <f>ROUND(E2183/D2183*100,0)</f>
        <v>101</v>
      </c>
      <c r="P2183">
        <f>IFERROR(ROUND(E2183/L2183,2),0)</f>
        <v>55.33</v>
      </c>
      <c r="Q2183" t="s">
        <v>8315</v>
      </c>
      <c r="R2183" t="s">
        <v>8316</v>
      </c>
      <c r="S2183" s="12">
        <f>(((J2183/60)/60)/24)+DATE(1970,1,1)</f>
        <v>42372.693055555559</v>
      </c>
      <c r="T2183" s="12">
        <f>(((I2183/60)/60)/24)+DATE(1970,1,1)</f>
        <v>42402.693055555559</v>
      </c>
      <c r="U2183">
        <f>YEAR(S2183)</f>
        <v>2016</v>
      </c>
    </row>
    <row r="2184" spans="1:21" ht="48" x14ac:dyDescent="0.2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>
        <f>ROUND(E2184/D2184*100,0)</f>
        <v>155</v>
      </c>
      <c r="P2184">
        <f>IFERROR(ROUND(E2184/L2184,2),0)</f>
        <v>83.14</v>
      </c>
      <c r="Q2184" t="s">
        <v>8315</v>
      </c>
      <c r="R2184" t="s">
        <v>8316</v>
      </c>
      <c r="S2184" s="12">
        <f>(((J2184/60)/60)/24)+DATE(1970,1,1)</f>
        <v>42126.87501157407</v>
      </c>
      <c r="T2184" s="12">
        <f>(((I2184/60)/60)/24)+DATE(1970,1,1)</f>
        <v>42158.290972222225</v>
      </c>
      <c r="U2184">
        <f>YEAR(S2184)</f>
        <v>2015</v>
      </c>
    </row>
    <row r="2185" spans="1:21" ht="48" x14ac:dyDescent="0.2">
      <c r="A2185">
        <v>3487</v>
      </c>
      <c r="B2185" s="3" t="s">
        <v>3486</v>
      </c>
      <c r="C2185" s="3" t="s">
        <v>7597</v>
      </c>
      <c r="D2185" s="6">
        <v>2000</v>
      </c>
      <c r="E2185" s="8">
        <v>2555</v>
      </c>
      <c r="F2185" t="s">
        <v>8218</v>
      </c>
      <c r="G2185" t="s">
        <v>8224</v>
      </c>
      <c r="H2185" t="s">
        <v>8246</v>
      </c>
      <c r="I2185">
        <v>1435185252</v>
      </c>
      <c r="J2185">
        <v>1432593252</v>
      </c>
      <c r="K2185" t="b">
        <v>0</v>
      </c>
      <c r="L2185">
        <v>66</v>
      </c>
      <c r="M2185" t="b">
        <v>1</v>
      </c>
      <c r="N2185" t="s">
        <v>8269</v>
      </c>
      <c r="O2185">
        <f>ROUND(E2185/D2185*100,0)</f>
        <v>128</v>
      </c>
      <c r="P2185">
        <f>IFERROR(ROUND(E2185/L2185,2),0)</f>
        <v>38.71</v>
      </c>
      <c r="Q2185" t="s">
        <v>8315</v>
      </c>
      <c r="R2185" t="s">
        <v>8316</v>
      </c>
      <c r="S2185" s="12">
        <f>(((J2185/60)/60)/24)+DATE(1970,1,1)</f>
        <v>42149.940416666665</v>
      </c>
      <c r="T2185" s="12">
        <f>(((I2185/60)/60)/24)+DATE(1970,1,1)</f>
        <v>42179.940416666665</v>
      </c>
      <c r="U2185">
        <f>YEAR(S2185)</f>
        <v>2015</v>
      </c>
    </row>
    <row r="2186" spans="1:21" ht="48" x14ac:dyDescent="0.2">
      <c r="A2186">
        <v>3488</v>
      </c>
      <c r="B2186" s="3" t="s">
        <v>3487</v>
      </c>
      <c r="C2186" s="3" t="s">
        <v>7598</v>
      </c>
      <c r="D2186" s="6">
        <v>3000</v>
      </c>
      <c r="E2186" s="8">
        <v>3636</v>
      </c>
      <c r="F2186" t="s">
        <v>8218</v>
      </c>
      <c r="G2186" t="s">
        <v>8223</v>
      </c>
      <c r="H2186" t="s">
        <v>8245</v>
      </c>
      <c r="I2186">
        <v>1429286400</v>
      </c>
      <c r="J2186">
        <v>1427221560</v>
      </c>
      <c r="K2186" t="b">
        <v>0</v>
      </c>
      <c r="L2186">
        <v>29</v>
      </c>
      <c r="M2186" t="b">
        <v>1</v>
      </c>
      <c r="N2186" t="s">
        <v>8269</v>
      </c>
      <c r="O2186">
        <f>ROUND(E2186/D2186*100,0)</f>
        <v>121</v>
      </c>
      <c r="P2186">
        <f>IFERROR(ROUND(E2186/L2186,2),0)</f>
        <v>125.38</v>
      </c>
      <c r="Q2186" t="s">
        <v>8315</v>
      </c>
      <c r="R2186" t="s">
        <v>8316</v>
      </c>
      <c r="S2186" s="12">
        <f>(((J2186/60)/60)/24)+DATE(1970,1,1)</f>
        <v>42087.768055555556</v>
      </c>
      <c r="T2186" s="12">
        <f>(((I2186/60)/60)/24)+DATE(1970,1,1)</f>
        <v>42111.666666666672</v>
      </c>
      <c r="U2186">
        <f>YEAR(S2186)</f>
        <v>2015</v>
      </c>
    </row>
    <row r="2187" spans="1:21" ht="48" x14ac:dyDescent="0.2">
      <c r="A2187">
        <v>3489</v>
      </c>
      <c r="B2187" s="3" t="s">
        <v>3488</v>
      </c>
      <c r="C2187" s="3" t="s">
        <v>7599</v>
      </c>
      <c r="D2187" s="6">
        <v>5000</v>
      </c>
      <c r="E2187" s="8">
        <v>5635</v>
      </c>
      <c r="F2187" t="s">
        <v>8218</v>
      </c>
      <c r="G2187" t="s">
        <v>8224</v>
      </c>
      <c r="H2187" t="s">
        <v>8246</v>
      </c>
      <c r="I2187">
        <v>1400965200</v>
      </c>
      <c r="J2187">
        <v>1398352531</v>
      </c>
      <c r="K2187" t="b">
        <v>0</v>
      </c>
      <c r="L2187">
        <v>72</v>
      </c>
      <c r="M2187" t="b">
        <v>1</v>
      </c>
      <c r="N2187" t="s">
        <v>8269</v>
      </c>
      <c r="O2187">
        <f>ROUND(E2187/D2187*100,0)</f>
        <v>113</v>
      </c>
      <c r="P2187">
        <f>IFERROR(ROUND(E2187/L2187,2),0)</f>
        <v>78.260000000000005</v>
      </c>
      <c r="Q2187" t="s">
        <v>8315</v>
      </c>
      <c r="R2187" t="s">
        <v>8316</v>
      </c>
      <c r="S2187" s="12">
        <f>(((J2187/60)/60)/24)+DATE(1970,1,1)</f>
        <v>41753.635775462964</v>
      </c>
      <c r="T2187" s="12">
        <f>(((I2187/60)/60)/24)+DATE(1970,1,1)</f>
        <v>41783.875</v>
      </c>
      <c r="U2187">
        <f>YEAR(S2187)</f>
        <v>2014</v>
      </c>
    </row>
    <row r="2188" spans="1:21" ht="48" x14ac:dyDescent="0.2">
      <c r="A2188">
        <v>3490</v>
      </c>
      <c r="B2188" s="3" t="s">
        <v>3489</v>
      </c>
      <c r="C2188" s="3" t="s">
        <v>7600</v>
      </c>
      <c r="D2188" s="6">
        <v>1000</v>
      </c>
      <c r="E2188" s="8">
        <v>1275</v>
      </c>
      <c r="F2188" t="s">
        <v>8218</v>
      </c>
      <c r="G2188" t="s">
        <v>8223</v>
      </c>
      <c r="H2188" t="s">
        <v>8245</v>
      </c>
      <c r="I2188">
        <v>1460574924</v>
      </c>
      <c r="J2188">
        <v>1457982924</v>
      </c>
      <c r="K2188" t="b">
        <v>0</v>
      </c>
      <c r="L2188">
        <v>27</v>
      </c>
      <c r="M2188" t="b">
        <v>1</v>
      </c>
      <c r="N2188" t="s">
        <v>8269</v>
      </c>
      <c r="O2188">
        <f>ROUND(E2188/D2188*100,0)</f>
        <v>128</v>
      </c>
      <c r="P2188">
        <f>IFERROR(ROUND(E2188/L2188,2),0)</f>
        <v>47.22</v>
      </c>
      <c r="Q2188" t="s">
        <v>8315</v>
      </c>
      <c r="R2188" t="s">
        <v>8316</v>
      </c>
      <c r="S2188" s="12">
        <f>(((J2188/60)/60)/24)+DATE(1970,1,1)</f>
        <v>42443.802361111113</v>
      </c>
      <c r="T2188" s="12">
        <f>(((I2188/60)/60)/24)+DATE(1970,1,1)</f>
        <v>42473.802361111113</v>
      </c>
      <c r="U2188">
        <f>YEAR(S2188)</f>
        <v>2016</v>
      </c>
    </row>
    <row r="2189" spans="1:21" ht="48" x14ac:dyDescent="0.2">
      <c r="A2189">
        <v>3491</v>
      </c>
      <c r="B2189" s="3" t="s">
        <v>3490</v>
      </c>
      <c r="C2189" s="3" t="s">
        <v>7601</v>
      </c>
      <c r="D2189" s="6">
        <v>500</v>
      </c>
      <c r="E2189" s="8">
        <v>791</v>
      </c>
      <c r="F2189" t="s">
        <v>8218</v>
      </c>
      <c r="G2189" t="s">
        <v>8223</v>
      </c>
      <c r="H2189" t="s">
        <v>8245</v>
      </c>
      <c r="I2189">
        <v>1431928784</v>
      </c>
      <c r="J2189">
        <v>1430114384</v>
      </c>
      <c r="K2189" t="b">
        <v>0</v>
      </c>
      <c r="L2189">
        <v>10</v>
      </c>
      <c r="M2189" t="b">
        <v>1</v>
      </c>
      <c r="N2189" t="s">
        <v>8269</v>
      </c>
      <c r="O2189">
        <f>ROUND(E2189/D2189*100,0)</f>
        <v>158</v>
      </c>
      <c r="P2189">
        <f>IFERROR(ROUND(E2189/L2189,2),0)</f>
        <v>79.099999999999994</v>
      </c>
      <c r="Q2189" t="s">
        <v>8315</v>
      </c>
      <c r="R2189" t="s">
        <v>8316</v>
      </c>
      <c r="S2189" s="12">
        <f>(((J2189/60)/60)/24)+DATE(1970,1,1)</f>
        <v>42121.249814814815</v>
      </c>
      <c r="T2189" s="12">
        <f>(((I2189/60)/60)/24)+DATE(1970,1,1)</f>
        <v>42142.249814814815</v>
      </c>
      <c r="U2189">
        <f>YEAR(S2189)</f>
        <v>2015</v>
      </c>
    </row>
    <row r="2190" spans="1:21" ht="48" x14ac:dyDescent="0.2">
      <c r="A2190">
        <v>3492</v>
      </c>
      <c r="B2190" s="3" t="s">
        <v>3491</v>
      </c>
      <c r="C2190" s="3" t="s">
        <v>7602</v>
      </c>
      <c r="D2190" s="6">
        <v>3800</v>
      </c>
      <c r="E2190" s="8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>
        <f>ROUND(E2190/D2190*100,0)</f>
        <v>105</v>
      </c>
      <c r="P2190">
        <f>IFERROR(ROUND(E2190/L2190,2),0)</f>
        <v>114.29</v>
      </c>
      <c r="Q2190" t="s">
        <v>8315</v>
      </c>
      <c r="R2190" t="s">
        <v>8316</v>
      </c>
      <c r="S2190" s="12">
        <f>(((J2190/60)/60)/24)+DATE(1970,1,1)</f>
        <v>42268.009224537032</v>
      </c>
      <c r="T2190" s="12">
        <f>(((I2190/60)/60)/24)+DATE(1970,1,1)</f>
        <v>42303.009224537032</v>
      </c>
      <c r="U2190">
        <f>YEAR(S2190)</f>
        <v>2015</v>
      </c>
    </row>
    <row r="2191" spans="1:21" ht="48" x14ac:dyDescent="0.2">
      <c r="A2191">
        <v>3493</v>
      </c>
      <c r="B2191" s="3" t="s">
        <v>3492</v>
      </c>
      <c r="C2191" s="3" t="s">
        <v>7603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1408252260</v>
      </c>
      <c r="J2191">
        <v>1406580436</v>
      </c>
      <c r="K2191" t="b">
        <v>0</v>
      </c>
      <c r="L2191">
        <v>29</v>
      </c>
      <c r="M2191" t="b">
        <v>1</v>
      </c>
      <c r="N2191" t="s">
        <v>8269</v>
      </c>
      <c r="O2191">
        <f>ROUND(E2191/D2191*100,0)</f>
        <v>100</v>
      </c>
      <c r="P2191">
        <f>IFERROR(ROUND(E2191/L2191,2),0)</f>
        <v>51.72</v>
      </c>
      <c r="Q2191" t="s">
        <v>8315</v>
      </c>
      <c r="R2191" t="s">
        <v>8316</v>
      </c>
      <c r="S2191" s="12">
        <f>(((J2191/60)/60)/24)+DATE(1970,1,1)</f>
        <v>41848.866157407407</v>
      </c>
      <c r="T2191" s="12">
        <f>(((I2191/60)/60)/24)+DATE(1970,1,1)</f>
        <v>41868.21597222222</v>
      </c>
      <c r="U2191">
        <f>YEAR(S2191)</f>
        <v>2014</v>
      </c>
    </row>
    <row r="2192" spans="1:21" ht="48" x14ac:dyDescent="0.2">
      <c r="A2192">
        <v>3494</v>
      </c>
      <c r="B2192" s="3" t="s">
        <v>3493</v>
      </c>
      <c r="C2192" s="3" t="s">
        <v>7604</v>
      </c>
      <c r="D2192" s="6">
        <v>400</v>
      </c>
      <c r="E2192" s="8">
        <v>400</v>
      </c>
      <c r="F2192" t="s">
        <v>8218</v>
      </c>
      <c r="G2192" t="s">
        <v>8223</v>
      </c>
      <c r="H2192" t="s">
        <v>8245</v>
      </c>
      <c r="I2192">
        <v>1480140000</v>
      </c>
      <c r="J2192">
        <v>1479186575</v>
      </c>
      <c r="K2192" t="b">
        <v>0</v>
      </c>
      <c r="L2192">
        <v>13</v>
      </c>
      <c r="M2192" t="b">
        <v>1</v>
      </c>
      <c r="N2192" t="s">
        <v>8269</v>
      </c>
      <c r="O2192">
        <f>ROUND(E2192/D2192*100,0)</f>
        <v>100</v>
      </c>
      <c r="P2192">
        <f>IFERROR(ROUND(E2192/L2192,2),0)</f>
        <v>30.77</v>
      </c>
      <c r="Q2192" t="s">
        <v>8315</v>
      </c>
      <c r="R2192" t="s">
        <v>8316</v>
      </c>
      <c r="S2192" s="12">
        <f>(((J2192/60)/60)/24)+DATE(1970,1,1)</f>
        <v>42689.214988425927</v>
      </c>
      <c r="T2192" s="12">
        <f>(((I2192/60)/60)/24)+DATE(1970,1,1)</f>
        <v>42700.25</v>
      </c>
      <c r="U2192">
        <f>YEAR(S2192)</f>
        <v>2016</v>
      </c>
    </row>
    <row r="2193" spans="1:21" ht="48" x14ac:dyDescent="0.2">
      <c r="A2193">
        <v>3495</v>
      </c>
      <c r="B2193" s="3" t="s">
        <v>3494</v>
      </c>
      <c r="C2193" s="3" t="s">
        <v>7605</v>
      </c>
      <c r="D2193" s="6">
        <v>5000</v>
      </c>
      <c r="E2193" s="8">
        <v>5343</v>
      </c>
      <c r="F2193" t="s">
        <v>8218</v>
      </c>
      <c r="G2193" t="s">
        <v>8228</v>
      </c>
      <c r="H2193" t="s">
        <v>8250</v>
      </c>
      <c r="I2193">
        <v>1414862280</v>
      </c>
      <c r="J2193">
        <v>1412360309</v>
      </c>
      <c r="K2193" t="b">
        <v>0</v>
      </c>
      <c r="L2193">
        <v>72</v>
      </c>
      <c r="M2193" t="b">
        <v>1</v>
      </c>
      <c r="N2193" t="s">
        <v>8269</v>
      </c>
      <c r="O2193">
        <f>ROUND(E2193/D2193*100,0)</f>
        <v>107</v>
      </c>
      <c r="P2193">
        <f>IFERROR(ROUND(E2193/L2193,2),0)</f>
        <v>74.209999999999994</v>
      </c>
      <c r="Q2193" t="s">
        <v>8315</v>
      </c>
      <c r="R2193" t="s">
        <v>8316</v>
      </c>
      <c r="S2193" s="12">
        <f>(((J2193/60)/60)/24)+DATE(1970,1,1)</f>
        <v>41915.762835648151</v>
      </c>
      <c r="T2193" s="12">
        <f>(((I2193/60)/60)/24)+DATE(1970,1,1)</f>
        <v>41944.720833333333</v>
      </c>
      <c r="U2193">
        <f>YEAR(S2193)</f>
        <v>2014</v>
      </c>
    </row>
    <row r="2194" spans="1:21" ht="48" x14ac:dyDescent="0.2">
      <c r="A2194">
        <v>3496</v>
      </c>
      <c r="B2194" s="3" t="s">
        <v>3495</v>
      </c>
      <c r="C2194" s="3" t="s">
        <v>7606</v>
      </c>
      <c r="D2194" s="6">
        <v>3000</v>
      </c>
      <c r="E2194" s="8">
        <v>3732</v>
      </c>
      <c r="F2194" t="s">
        <v>8218</v>
      </c>
      <c r="G2194" t="s">
        <v>8223</v>
      </c>
      <c r="H2194" t="s">
        <v>8245</v>
      </c>
      <c r="I2194">
        <v>1473625166</v>
      </c>
      <c r="J2194">
        <v>1470169166</v>
      </c>
      <c r="K2194" t="b">
        <v>0</v>
      </c>
      <c r="L2194">
        <v>78</v>
      </c>
      <c r="M2194" t="b">
        <v>1</v>
      </c>
      <c r="N2194" t="s">
        <v>8269</v>
      </c>
      <c r="O2194">
        <f>ROUND(E2194/D2194*100,0)</f>
        <v>124</v>
      </c>
      <c r="P2194">
        <f>IFERROR(ROUND(E2194/L2194,2),0)</f>
        <v>47.85</v>
      </c>
      <c r="Q2194" t="s">
        <v>8315</v>
      </c>
      <c r="R2194" t="s">
        <v>8316</v>
      </c>
      <c r="S2194" s="12">
        <f>(((J2194/60)/60)/24)+DATE(1970,1,1)</f>
        <v>42584.846828703703</v>
      </c>
      <c r="T2194" s="12">
        <f>(((I2194/60)/60)/24)+DATE(1970,1,1)</f>
        <v>42624.846828703703</v>
      </c>
      <c r="U2194">
        <f>YEAR(S2194)</f>
        <v>2016</v>
      </c>
    </row>
    <row r="2195" spans="1:21" ht="48" x14ac:dyDescent="0.2">
      <c r="A2195">
        <v>3497</v>
      </c>
      <c r="B2195" s="3" t="s">
        <v>3496</v>
      </c>
      <c r="C2195" s="3" t="s">
        <v>7607</v>
      </c>
      <c r="D2195" s="6">
        <v>1551</v>
      </c>
      <c r="E2195" s="8">
        <v>1686</v>
      </c>
      <c r="F2195" t="s">
        <v>8218</v>
      </c>
      <c r="G2195" t="s">
        <v>8223</v>
      </c>
      <c r="H2195" t="s">
        <v>8245</v>
      </c>
      <c r="I2195">
        <v>1464904800</v>
      </c>
      <c r="J2195">
        <v>1463852904</v>
      </c>
      <c r="K2195" t="b">
        <v>0</v>
      </c>
      <c r="L2195">
        <v>49</v>
      </c>
      <c r="M2195" t="b">
        <v>1</v>
      </c>
      <c r="N2195" t="s">
        <v>8269</v>
      </c>
      <c r="O2195">
        <f>ROUND(E2195/D2195*100,0)</f>
        <v>109</v>
      </c>
      <c r="P2195">
        <f>IFERROR(ROUND(E2195/L2195,2),0)</f>
        <v>34.409999999999997</v>
      </c>
      <c r="Q2195" t="s">
        <v>8315</v>
      </c>
      <c r="R2195" t="s">
        <v>8316</v>
      </c>
      <c r="S2195" s="12">
        <f>(((J2195/60)/60)/24)+DATE(1970,1,1)</f>
        <v>42511.741944444439</v>
      </c>
      <c r="T2195" s="12">
        <f>(((I2195/60)/60)/24)+DATE(1970,1,1)</f>
        <v>42523.916666666672</v>
      </c>
      <c r="U2195">
        <f>YEAR(S2195)</f>
        <v>2016</v>
      </c>
    </row>
    <row r="2196" spans="1:21" ht="48" x14ac:dyDescent="0.2">
      <c r="A2196">
        <v>3498</v>
      </c>
      <c r="B2196" s="3" t="s">
        <v>3497</v>
      </c>
      <c r="C2196" s="3" t="s">
        <v>7608</v>
      </c>
      <c r="D2196" s="6">
        <v>1650</v>
      </c>
      <c r="E2196" s="8">
        <v>1690</v>
      </c>
      <c r="F2196" t="s">
        <v>8218</v>
      </c>
      <c r="G2196" t="s">
        <v>8228</v>
      </c>
      <c r="H2196" t="s">
        <v>8250</v>
      </c>
      <c r="I2196">
        <v>1464471840</v>
      </c>
      <c r="J2196">
        <v>1459309704</v>
      </c>
      <c r="K2196" t="b">
        <v>0</v>
      </c>
      <c r="L2196">
        <v>42</v>
      </c>
      <c r="M2196" t="b">
        <v>1</v>
      </c>
      <c r="N2196" t="s">
        <v>8269</v>
      </c>
      <c r="O2196">
        <f>ROUND(E2196/D2196*100,0)</f>
        <v>102</v>
      </c>
      <c r="P2196">
        <f>IFERROR(ROUND(E2196/L2196,2),0)</f>
        <v>40.24</v>
      </c>
      <c r="Q2196" t="s">
        <v>8315</v>
      </c>
      <c r="R2196" t="s">
        <v>8316</v>
      </c>
      <c r="S2196" s="12">
        <f>(((J2196/60)/60)/24)+DATE(1970,1,1)</f>
        <v>42459.15861111111</v>
      </c>
      <c r="T2196" s="12">
        <f>(((I2196/60)/60)/24)+DATE(1970,1,1)</f>
        <v>42518.905555555553</v>
      </c>
      <c r="U2196">
        <f>YEAR(S2196)</f>
        <v>2016</v>
      </c>
    </row>
    <row r="2197" spans="1:21" ht="48" x14ac:dyDescent="0.2">
      <c r="A2197">
        <v>3499</v>
      </c>
      <c r="B2197" s="3" t="s">
        <v>3498</v>
      </c>
      <c r="C2197" s="3" t="s">
        <v>7609</v>
      </c>
      <c r="D2197" s="6">
        <v>2000</v>
      </c>
      <c r="E2197" s="8">
        <v>2110</v>
      </c>
      <c r="F2197" t="s">
        <v>8218</v>
      </c>
      <c r="G2197" t="s">
        <v>8223</v>
      </c>
      <c r="H2197" t="s">
        <v>8245</v>
      </c>
      <c r="I2197">
        <v>1435733940</v>
      </c>
      <c r="J2197">
        <v>1431046325</v>
      </c>
      <c r="K2197" t="b">
        <v>0</v>
      </c>
      <c r="L2197">
        <v>35</v>
      </c>
      <c r="M2197" t="b">
        <v>1</v>
      </c>
      <c r="N2197" t="s">
        <v>8269</v>
      </c>
      <c r="O2197">
        <f>ROUND(E2197/D2197*100,0)</f>
        <v>106</v>
      </c>
      <c r="P2197">
        <f>IFERROR(ROUND(E2197/L2197,2),0)</f>
        <v>60.29</v>
      </c>
      <c r="Q2197" t="s">
        <v>8315</v>
      </c>
      <c r="R2197" t="s">
        <v>8316</v>
      </c>
      <c r="S2197" s="12">
        <f>(((J2197/60)/60)/24)+DATE(1970,1,1)</f>
        <v>42132.036168981482</v>
      </c>
      <c r="T2197" s="12">
        <f>(((I2197/60)/60)/24)+DATE(1970,1,1)</f>
        <v>42186.290972222225</v>
      </c>
      <c r="U2197">
        <f>YEAR(S2197)</f>
        <v>2015</v>
      </c>
    </row>
    <row r="2198" spans="1:21" ht="48" x14ac:dyDescent="0.2">
      <c r="A2198">
        <v>3500</v>
      </c>
      <c r="B2198" s="3" t="s">
        <v>3499</v>
      </c>
      <c r="C2198" s="3" t="s">
        <v>7610</v>
      </c>
      <c r="D2198" s="6">
        <v>1000</v>
      </c>
      <c r="E2198" s="8">
        <v>1063</v>
      </c>
      <c r="F2198" t="s">
        <v>8218</v>
      </c>
      <c r="G2198" t="s">
        <v>8223</v>
      </c>
      <c r="H2198" t="s">
        <v>8245</v>
      </c>
      <c r="I2198">
        <v>1457326740</v>
      </c>
      <c r="J2198">
        <v>1455919438</v>
      </c>
      <c r="K2198" t="b">
        <v>0</v>
      </c>
      <c r="L2198">
        <v>42</v>
      </c>
      <c r="M2198" t="b">
        <v>1</v>
      </c>
      <c r="N2198" t="s">
        <v>8269</v>
      </c>
      <c r="O2198">
        <f>ROUND(E2198/D2198*100,0)</f>
        <v>106</v>
      </c>
      <c r="P2198">
        <f>IFERROR(ROUND(E2198/L2198,2),0)</f>
        <v>25.31</v>
      </c>
      <c r="Q2198" t="s">
        <v>8315</v>
      </c>
      <c r="R2198" t="s">
        <v>8316</v>
      </c>
      <c r="S2198" s="12">
        <f>(((J2198/60)/60)/24)+DATE(1970,1,1)</f>
        <v>42419.91942129629</v>
      </c>
      <c r="T2198" s="12">
        <f>(((I2198/60)/60)/24)+DATE(1970,1,1)</f>
        <v>42436.207638888889</v>
      </c>
      <c r="U2198">
        <f>YEAR(S2198)</f>
        <v>2016</v>
      </c>
    </row>
    <row r="2199" spans="1:21" ht="48" x14ac:dyDescent="0.2">
      <c r="A2199">
        <v>3501</v>
      </c>
      <c r="B2199" s="3" t="s">
        <v>3500</v>
      </c>
      <c r="C2199" s="3" t="s">
        <v>7611</v>
      </c>
      <c r="D2199" s="6">
        <v>1500</v>
      </c>
      <c r="E2199" s="8">
        <v>1510</v>
      </c>
      <c r="F2199" t="s">
        <v>8218</v>
      </c>
      <c r="G2199" t="s">
        <v>8224</v>
      </c>
      <c r="H2199" t="s">
        <v>8246</v>
      </c>
      <c r="I2199">
        <v>1441995595</v>
      </c>
      <c r="J2199">
        <v>1439835595</v>
      </c>
      <c r="K2199" t="b">
        <v>0</v>
      </c>
      <c r="L2199">
        <v>42</v>
      </c>
      <c r="M2199" t="b">
        <v>1</v>
      </c>
      <c r="N2199" t="s">
        <v>8269</v>
      </c>
      <c r="O2199">
        <f>ROUND(E2199/D2199*100,0)</f>
        <v>101</v>
      </c>
      <c r="P2199">
        <f>IFERROR(ROUND(E2199/L2199,2),0)</f>
        <v>35.950000000000003</v>
      </c>
      <c r="Q2199" t="s">
        <v>8315</v>
      </c>
      <c r="R2199" t="s">
        <v>8316</v>
      </c>
      <c r="S2199" s="12">
        <f>(((J2199/60)/60)/24)+DATE(1970,1,1)</f>
        <v>42233.763831018514</v>
      </c>
      <c r="T2199" s="12">
        <f>(((I2199/60)/60)/24)+DATE(1970,1,1)</f>
        <v>42258.763831018514</v>
      </c>
      <c r="U2199">
        <f>YEAR(S2199)</f>
        <v>2015</v>
      </c>
    </row>
    <row r="2200" spans="1:21" ht="48" x14ac:dyDescent="0.2">
      <c r="A2200">
        <v>3502</v>
      </c>
      <c r="B2200" s="3" t="s">
        <v>3501</v>
      </c>
      <c r="C2200" s="3" t="s">
        <v>7612</v>
      </c>
      <c r="D2200" s="6">
        <v>4000</v>
      </c>
      <c r="E2200" s="8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8269</v>
      </c>
      <c r="O2200">
        <f>ROUND(E2200/D2200*100,0)</f>
        <v>105</v>
      </c>
      <c r="P2200">
        <f>IFERROR(ROUND(E2200/L2200,2),0)</f>
        <v>136</v>
      </c>
      <c r="Q2200" t="s">
        <v>8315</v>
      </c>
      <c r="R2200" t="s">
        <v>8316</v>
      </c>
      <c r="S2200" s="12">
        <f>(((J2200/60)/60)/24)+DATE(1970,1,1)</f>
        <v>42430.839398148149</v>
      </c>
      <c r="T2200" s="12">
        <f>(((I2200/60)/60)/24)+DATE(1970,1,1)</f>
        <v>42445.165972222225</v>
      </c>
      <c r="U2200">
        <f>YEAR(S2200)</f>
        <v>2016</v>
      </c>
    </row>
    <row r="2201" spans="1:21" ht="48" x14ac:dyDescent="0.2">
      <c r="A2201">
        <v>3503</v>
      </c>
      <c r="B2201" s="3" t="s">
        <v>3502</v>
      </c>
      <c r="C2201" s="3" t="s">
        <v>7613</v>
      </c>
      <c r="D2201" s="6">
        <v>2500</v>
      </c>
      <c r="E2201" s="8">
        <v>2689</v>
      </c>
      <c r="F2201" t="s">
        <v>8218</v>
      </c>
      <c r="G2201" t="s">
        <v>8224</v>
      </c>
      <c r="H2201" t="s">
        <v>8246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8269</v>
      </c>
      <c r="O2201">
        <f>ROUND(E2201/D2201*100,0)</f>
        <v>108</v>
      </c>
      <c r="P2201">
        <f>IFERROR(ROUND(E2201/L2201,2),0)</f>
        <v>70.760000000000005</v>
      </c>
      <c r="Q2201" t="s">
        <v>8315</v>
      </c>
      <c r="R2201" t="s">
        <v>8316</v>
      </c>
      <c r="S2201" s="12">
        <f>(((J2201/60)/60)/24)+DATE(1970,1,1)</f>
        <v>42545.478333333333</v>
      </c>
      <c r="T2201" s="12">
        <f>(((I2201/60)/60)/24)+DATE(1970,1,1)</f>
        <v>42575.478333333333</v>
      </c>
      <c r="U2201">
        <f>YEAR(S2201)</f>
        <v>2016</v>
      </c>
    </row>
    <row r="2202" spans="1:21" ht="48" x14ac:dyDescent="0.2">
      <c r="A2202">
        <v>3504</v>
      </c>
      <c r="B2202" s="3" t="s">
        <v>3503</v>
      </c>
      <c r="C2202" s="3" t="s">
        <v>7614</v>
      </c>
      <c r="D2202" s="6">
        <v>1000</v>
      </c>
      <c r="E2202" s="8">
        <v>1000</v>
      </c>
      <c r="F2202" t="s">
        <v>8218</v>
      </c>
      <c r="G2202" t="s">
        <v>8223</v>
      </c>
      <c r="H2202" t="s">
        <v>8245</v>
      </c>
      <c r="I2202">
        <v>1447959491</v>
      </c>
      <c r="J2202">
        <v>1445363891</v>
      </c>
      <c r="K2202" t="b">
        <v>0</v>
      </c>
      <c r="L2202">
        <v>8</v>
      </c>
      <c r="M2202" t="b">
        <v>1</v>
      </c>
      <c r="N2202" t="s">
        <v>8269</v>
      </c>
      <c r="O2202">
        <f>ROUND(E2202/D2202*100,0)</f>
        <v>100</v>
      </c>
      <c r="P2202">
        <f>IFERROR(ROUND(E2202/L2202,2),0)</f>
        <v>125</v>
      </c>
      <c r="Q2202" t="s">
        <v>8315</v>
      </c>
      <c r="R2202" t="s">
        <v>8316</v>
      </c>
      <c r="S2202" s="12">
        <f>(((J2202/60)/60)/24)+DATE(1970,1,1)</f>
        <v>42297.748738425929</v>
      </c>
      <c r="T2202" s="12">
        <f>(((I2202/60)/60)/24)+DATE(1970,1,1)</f>
        <v>42327.790405092594</v>
      </c>
      <c r="U2202">
        <f>YEAR(S2202)</f>
        <v>2015</v>
      </c>
    </row>
    <row r="2203" spans="1:21" ht="96" x14ac:dyDescent="0.2">
      <c r="A2203">
        <v>3505</v>
      </c>
      <c r="B2203" s="3" t="s">
        <v>3504</v>
      </c>
      <c r="C2203" s="3" t="s">
        <v>7615</v>
      </c>
      <c r="D2203" s="6">
        <v>2500</v>
      </c>
      <c r="E2203" s="8">
        <v>2594</v>
      </c>
      <c r="F2203" t="s">
        <v>8218</v>
      </c>
      <c r="G2203" t="s">
        <v>8223</v>
      </c>
      <c r="H2203" t="s">
        <v>8245</v>
      </c>
      <c r="I2203">
        <v>1399953600</v>
      </c>
      <c r="J2203">
        <v>1398983245</v>
      </c>
      <c r="K2203" t="b">
        <v>0</v>
      </c>
      <c r="L2203">
        <v>39</v>
      </c>
      <c r="M2203" t="b">
        <v>1</v>
      </c>
      <c r="N2203" t="s">
        <v>8269</v>
      </c>
      <c r="O2203">
        <f>ROUND(E2203/D2203*100,0)</f>
        <v>104</v>
      </c>
      <c r="P2203">
        <f>IFERROR(ROUND(E2203/L2203,2),0)</f>
        <v>66.510000000000005</v>
      </c>
      <c r="Q2203" t="s">
        <v>8315</v>
      </c>
      <c r="R2203" t="s">
        <v>8316</v>
      </c>
      <c r="S2203" s="12">
        <f>(((J2203/60)/60)/24)+DATE(1970,1,1)</f>
        <v>41760.935706018521</v>
      </c>
      <c r="T2203" s="12">
        <f>(((I2203/60)/60)/24)+DATE(1970,1,1)</f>
        <v>41772.166666666664</v>
      </c>
      <c r="U2203">
        <f>YEAR(S2203)</f>
        <v>2014</v>
      </c>
    </row>
    <row r="2204" spans="1:21" ht="48" x14ac:dyDescent="0.2">
      <c r="A2204">
        <v>3506</v>
      </c>
      <c r="B2204" s="3" t="s">
        <v>3505</v>
      </c>
      <c r="C2204" s="3" t="s">
        <v>7616</v>
      </c>
      <c r="D2204" s="6">
        <v>3000</v>
      </c>
      <c r="E2204" s="8">
        <v>3045</v>
      </c>
      <c r="F2204" t="s">
        <v>8218</v>
      </c>
      <c r="G2204" t="s">
        <v>8223</v>
      </c>
      <c r="H2204" t="s">
        <v>8245</v>
      </c>
      <c r="I2204">
        <v>1408815440</v>
      </c>
      <c r="J2204">
        <v>1404927440</v>
      </c>
      <c r="K2204" t="b">
        <v>0</v>
      </c>
      <c r="L2204">
        <v>29</v>
      </c>
      <c r="M2204" t="b">
        <v>1</v>
      </c>
      <c r="N2204" t="s">
        <v>8269</v>
      </c>
      <c r="O2204">
        <f>ROUND(E2204/D2204*100,0)</f>
        <v>102</v>
      </c>
      <c r="P2204">
        <f>IFERROR(ROUND(E2204/L2204,2),0)</f>
        <v>105</v>
      </c>
      <c r="Q2204" t="s">
        <v>8315</v>
      </c>
      <c r="R2204" t="s">
        <v>8316</v>
      </c>
      <c r="S2204" s="12">
        <f>(((J2204/60)/60)/24)+DATE(1970,1,1)</f>
        <v>41829.734259259261</v>
      </c>
      <c r="T2204" s="12">
        <f>(((I2204/60)/60)/24)+DATE(1970,1,1)</f>
        <v>41874.734259259261</v>
      </c>
      <c r="U2204">
        <f>YEAR(S2204)</f>
        <v>2014</v>
      </c>
    </row>
    <row r="2205" spans="1:21" ht="32" x14ac:dyDescent="0.2">
      <c r="A2205">
        <v>3507</v>
      </c>
      <c r="B2205" s="3" t="s">
        <v>3506</v>
      </c>
      <c r="C2205" s="3" t="s">
        <v>7617</v>
      </c>
      <c r="D2205" s="6">
        <v>10000</v>
      </c>
      <c r="E2205" s="8">
        <v>10440</v>
      </c>
      <c r="F2205" t="s">
        <v>8218</v>
      </c>
      <c r="G2205" t="s">
        <v>8223</v>
      </c>
      <c r="H2205" t="s">
        <v>8245</v>
      </c>
      <c r="I2205">
        <v>1464732537</v>
      </c>
      <c r="J2205">
        <v>1462140537</v>
      </c>
      <c r="K2205" t="b">
        <v>0</v>
      </c>
      <c r="L2205">
        <v>72</v>
      </c>
      <c r="M2205" t="b">
        <v>1</v>
      </c>
      <c r="N2205" t="s">
        <v>8269</v>
      </c>
      <c r="O2205">
        <f>ROUND(E2205/D2205*100,0)</f>
        <v>104</v>
      </c>
      <c r="P2205">
        <f>IFERROR(ROUND(E2205/L2205,2),0)</f>
        <v>145</v>
      </c>
      <c r="Q2205" t="s">
        <v>8315</v>
      </c>
      <c r="R2205" t="s">
        <v>8316</v>
      </c>
      <c r="S2205" s="12">
        <f>(((J2205/60)/60)/24)+DATE(1970,1,1)</f>
        <v>42491.92288194444</v>
      </c>
      <c r="T2205" s="12">
        <f>(((I2205/60)/60)/24)+DATE(1970,1,1)</f>
        <v>42521.92288194444</v>
      </c>
      <c r="U2205">
        <f>YEAR(S2205)</f>
        <v>2016</v>
      </c>
    </row>
    <row r="2206" spans="1:21" ht="48" x14ac:dyDescent="0.2">
      <c r="A2206">
        <v>3508</v>
      </c>
      <c r="B2206" s="3" t="s">
        <v>3507</v>
      </c>
      <c r="C2206" s="3" t="s">
        <v>7618</v>
      </c>
      <c r="D2206" s="6">
        <v>100</v>
      </c>
      <c r="E2206" s="8">
        <v>180</v>
      </c>
      <c r="F2206" t="s">
        <v>8218</v>
      </c>
      <c r="G2206" t="s">
        <v>8224</v>
      </c>
      <c r="H2206" t="s">
        <v>8246</v>
      </c>
      <c r="I2206">
        <v>1462914000</v>
      </c>
      <c r="J2206">
        <v>1460914253</v>
      </c>
      <c r="K2206" t="b">
        <v>0</v>
      </c>
      <c r="L2206">
        <v>15</v>
      </c>
      <c r="M2206" t="b">
        <v>1</v>
      </c>
      <c r="N2206" t="s">
        <v>8269</v>
      </c>
      <c r="O2206">
        <f>ROUND(E2206/D2206*100,0)</f>
        <v>180</v>
      </c>
      <c r="P2206">
        <f>IFERROR(ROUND(E2206/L2206,2),0)</f>
        <v>12</v>
      </c>
      <c r="Q2206" t="s">
        <v>8315</v>
      </c>
      <c r="R2206" t="s">
        <v>8316</v>
      </c>
      <c r="S2206" s="12">
        <f>(((J2206/60)/60)/24)+DATE(1970,1,1)</f>
        <v>42477.729780092588</v>
      </c>
      <c r="T2206" s="12">
        <f>(((I2206/60)/60)/24)+DATE(1970,1,1)</f>
        <v>42500.875</v>
      </c>
      <c r="U2206">
        <f>YEAR(S2206)</f>
        <v>2016</v>
      </c>
    </row>
    <row r="2207" spans="1:21" ht="48" x14ac:dyDescent="0.2">
      <c r="A2207">
        <v>3509</v>
      </c>
      <c r="B2207" s="3" t="s">
        <v>3508</v>
      </c>
      <c r="C2207" s="3" t="s">
        <v>7619</v>
      </c>
      <c r="D2207" s="6">
        <v>3000</v>
      </c>
      <c r="E2207" s="8">
        <v>3190</v>
      </c>
      <c r="F2207" t="s">
        <v>8218</v>
      </c>
      <c r="G2207" t="s">
        <v>8223</v>
      </c>
      <c r="H2207" t="s">
        <v>8245</v>
      </c>
      <c r="I2207">
        <v>1416545700</v>
      </c>
      <c r="J2207">
        <v>1415392666</v>
      </c>
      <c r="K2207" t="b">
        <v>0</v>
      </c>
      <c r="L2207">
        <v>33</v>
      </c>
      <c r="M2207" t="b">
        <v>1</v>
      </c>
      <c r="N2207" t="s">
        <v>8269</v>
      </c>
      <c r="O2207">
        <f>ROUND(E2207/D2207*100,0)</f>
        <v>106</v>
      </c>
      <c r="P2207">
        <f>IFERROR(ROUND(E2207/L2207,2),0)</f>
        <v>96.67</v>
      </c>
      <c r="Q2207" t="s">
        <v>8315</v>
      </c>
      <c r="R2207" t="s">
        <v>8316</v>
      </c>
      <c r="S2207" s="12">
        <f>(((J2207/60)/60)/24)+DATE(1970,1,1)</f>
        <v>41950.859560185185</v>
      </c>
      <c r="T2207" s="12">
        <f>(((I2207/60)/60)/24)+DATE(1970,1,1)</f>
        <v>41964.204861111109</v>
      </c>
      <c r="U2207">
        <f>YEAR(S2207)</f>
        <v>2014</v>
      </c>
    </row>
    <row r="2208" spans="1:21" ht="48" x14ac:dyDescent="0.2">
      <c r="A2208">
        <v>3510</v>
      </c>
      <c r="B2208" s="3" t="s">
        <v>3509</v>
      </c>
      <c r="C2208" s="3" t="s">
        <v>7620</v>
      </c>
      <c r="D2208" s="6">
        <v>900</v>
      </c>
      <c r="E2208" s="8">
        <v>905</v>
      </c>
      <c r="F2208" t="s">
        <v>8218</v>
      </c>
      <c r="G2208" t="s">
        <v>8223</v>
      </c>
      <c r="H2208" t="s">
        <v>8245</v>
      </c>
      <c r="I2208">
        <v>1404312846</v>
      </c>
      <c r="J2208">
        <v>1402584846</v>
      </c>
      <c r="K2208" t="b">
        <v>0</v>
      </c>
      <c r="L2208">
        <v>15</v>
      </c>
      <c r="M2208" t="b">
        <v>1</v>
      </c>
      <c r="N2208" t="s">
        <v>8269</v>
      </c>
      <c r="O2208">
        <f>ROUND(E2208/D2208*100,0)</f>
        <v>101</v>
      </c>
      <c r="P2208">
        <f>IFERROR(ROUND(E2208/L2208,2),0)</f>
        <v>60.33</v>
      </c>
      <c r="Q2208" t="s">
        <v>8315</v>
      </c>
      <c r="R2208" t="s">
        <v>8316</v>
      </c>
      <c r="S2208" s="12">
        <f>(((J2208/60)/60)/24)+DATE(1970,1,1)</f>
        <v>41802.62090277778</v>
      </c>
      <c r="T2208" s="12">
        <f>(((I2208/60)/60)/24)+DATE(1970,1,1)</f>
        <v>41822.62090277778</v>
      </c>
      <c r="U2208">
        <f>YEAR(S2208)</f>
        <v>2014</v>
      </c>
    </row>
    <row r="2209" spans="1:21" ht="48" x14ac:dyDescent="0.2">
      <c r="A2209">
        <v>3511</v>
      </c>
      <c r="B2209" s="3" t="s">
        <v>3510</v>
      </c>
      <c r="C2209" s="3" t="s">
        <v>7621</v>
      </c>
      <c r="D2209" s="6">
        <v>1500</v>
      </c>
      <c r="E2209" s="8">
        <v>1518</v>
      </c>
      <c r="F2209" t="s">
        <v>8218</v>
      </c>
      <c r="G2209" t="s">
        <v>8224</v>
      </c>
      <c r="H2209" t="s">
        <v>8246</v>
      </c>
      <c r="I2209">
        <v>1415385000</v>
      </c>
      <c r="J2209">
        <v>1413406695</v>
      </c>
      <c r="K2209" t="b">
        <v>0</v>
      </c>
      <c r="L2209">
        <v>19</v>
      </c>
      <c r="M2209" t="b">
        <v>1</v>
      </c>
      <c r="N2209" t="s">
        <v>8269</v>
      </c>
      <c r="O2209">
        <f>ROUND(E2209/D2209*100,0)</f>
        <v>101</v>
      </c>
      <c r="P2209">
        <f>IFERROR(ROUND(E2209/L2209,2),0)</f>
        <v>79.89</v>
      </c>
      <c r="Q2209" t="s">
        <v>8315</v>
      </c>
      <c r="R2209" t="s">
        <v>8316</v>
      </c>
      <c r="S2209" s="12">
        <f>(((J2209/60)/60)/24)+DATE(1970,1,1)</f>
        <v>41927.873784722222</v>
      </c>
      <c r="T2209" s="12">
        <f>(((I2209/60)/60)/24)+DATE(1970,1,1)</f>
        <v>41950.770833333336</v>
      </c>
      <c r="U2209">
        <f>YEAR(S2209)</f>
        <v>2014</v>
      </c>
    </row>
    <row r="2210" spans="1:21" ht="48" x14ac:dyDescent="0.2">
      <c r="A2210">
        <v>3512</v>
      </c>
      <c r="B2210" s="3" t="s">
        <v>3511</v>
      </c>
      <c r="C2210" s="3" t="s">
        <v>7622</v>
      </c>
      <c r="D2210" s="6">
        <v>1000</v>
      </c>
      <c r="E2210" s="8">
        <v>1000</v>
      </c>
      <c r="F2210" t="s">
        <v>8218</v>
      </c>
      <c r="G2210" t="s">
        <v>8224</v>
      </c>
      <c r="H2210" t="s">
        <v>8246</v>
      </c>
      <c r="I2210">
        <v>1429789992</v>
      </c>
      <c r="J2210">
        <v>1424609592</v>
      </c>
      <c r="K2210" t="b">
        <v>0</v>
      </c>
      <c r="L2210">
        <v>17</v>
      </c>
      <c r="M2210" t="b">
        <v>1</v>
      </c>
      <c r="N2210" t="s">
        <v>8269</v>
      </c>
      <c r="O2210">
        <f>ROUND(E2210/D2210*100,0)</f>
        <v>100</v>
      </c>
      <c r="P2210">
        <f>IFERROR(ROUND(E2210/L2210,2),0)</f>
        <v>58.82</v>
      </c>
      <c r="Q2210" t="s">
        <v>8315</v>
      </c>
      <c r="R2210" t="s">
        <v>8316</v>
      </c>
      <c r="S2210" s="12">
        <f>(((J2210/60)/60)/24)+DATE(1970,1,1)</f>
        <v>42057.536944444444</v>
      </c>
      <c r="T2210" s="12">
        <f>(((I2210/60)/60)/24)+DATE(1970,1,1)</f>
        <v>42117.49527777778</v>
      </c>
      <c r="U2210">
        <f>YEAR(S2210)</f>
        <v>2015</v>
      </c>
    </row>
    <row r="2211" spans="1:21" ht="48" x14ac:dyDescent="0.2">
      <c r="A2211">
        <v>3513</v>
      </c>
      <c r="B2211" s="3" t="s">
        <v>3512</v>
      </c>
      <c r="C2211" s="3" t="s">
        <v>7623</v>
      </c>
      <c r="D2211" s="6">
        <v>2800</v>
      </c>
      <c r="E2211" s="8">
        <v>3315</v>
      </c>
      <c r="F2211" t="s">
        <v>8218</v>
      </c>
      <c r="G2211" t="s">
        <v>8223</v>
      </c>
      <c r="H2211" t="s">
        <v>8245</v>
      </c>
      <c r="I2211">
        <v>1401857940</v>
      </c>
      <c r="J2211">
        <v>1400725112</v>
      </c>
      <c r="K2211" t="b">
        <v>0</v>
      </c>
      <c r="L2211">
        <v>44</v>
      </c>
      <c r="M2211" t="b">
        <v>1</v>
      </c>
      <c r="N2211" t="s">
        <v>8269</v>
      </c>
      <c r="O2211">
        <f>ROUND(E2211/D2211*100,0)</f>
        <v>118</v>
      </c>
      <c r="P2211">
        <f>IFERROR(ROUND(E2211/L2211,2),0)</f>
        <v>75.34</v>
      </c>
      <c r="Q2211" t="s">
        <v>8315</v>
      </c>
      <c r="R2211" t="s">
        <v>8316</v>
      </c>
      <c r="S2211" s="12">
        <f>(((J2211/60)/60)/24)+DATE(1970,1,1)</f>
        <v>41781.096203703702</v>
      </c>
      <c r="T2211" s="12">
        <f>(((I2211/60)/60)/24)+DATE(1970,1,1)</f>
        <v>41794.207638888889</v>
      </c>
      <c r="U2211">
        <f>YEAR(S2211)</f>
        <v>2014</v>
      </c>
    </row>
    <row r="2212" spans="1:21" ht="48" x14ac:dyDescent="0.2">
      <c r="A2212">
        <v>3514</v>
      </c>
      <c r="B2212" s="3" t="s">
        <v>3513</v>
      </c>
      <c r="C2212" s="3" t="s">
        <v>7624</v>
      </c>
      <c r="D2212" s="6">
        <v>500</v>
      </c>
      <c r="E2212" s="8">
        <v>550</v>
      </c>
      <c r="F2212" t="s">
        <v>8218</v>
      </c>
      <c r="G2212" t="s">
        <v>8223</v>
      </c>
      <c r="H2212" t="s">
        <v>8245</v>
      </c>
      <c r="I2212">
        <v>1422853140</v>
      </c>
      <c r="J2212">
        <v>1421439552</v>
      </c>
      <c r="K2212" t="b">
        <v>0</v>
      </c>
      <c r="L2212">
        <v>10</v>
      </c>
      <c r="M2212" t="b">
        <v>1</v>
      </c>
      <c r="N2212" t="s">
        <v>8269</v>
      </c>
      <c r="O2212">
        <f>ROUND(E2212/D2212*100,0)</f>
        <v>110</v>
      </c>
      <c r="P2212">
        <f>IFERROR(ROUND(E2212/L2212,2),0)</f>
        <v>55</v>
      </c>
      <c r="Q2212" t="s">
        <v>8315</v>
      </c>
      <c r="R2212" t="s">
        <v>8316</v>
      </c>
      <c r="S2212" s="12">
        <f>(((J2212/60)/60)/24)+DATE(1970,1,1)</f>
        <v>42020.846666666665</v>
      </c>
      <c r="T2212" s="12">
        <f>(((I2212/60)/60)/24)+DATE(1970,1,1)</f>
        <v>42037.207638888889</v>
      </c>
      <c r="U2212">
        <f>YEAR(S2212)</f>
        <v>2015</v>
      </c>
    </row>
    <row r="2213" spans="1:21" ht="48" x14ac:dyDescent="0.2">
      <c r="A2213">
        <v>3515</v>
      </c>
      <c r="B2213" s="3" t="s">
        <v>3514</v>
      </c>
      <c r="C2213" s="3" t="s">
        <v>7625</v>
      </c>
      <c r="D2213" s="6">
        <v>3000</v>
      </c>
      <c r="E2213" s="8">
        <v>3080</v>
      </c>
      <c r="F2213" t="s">
        <v>8218</v>
      </c>
      <c r="G2213" t="s">
        <v>8223</v>
      </c>
      <c r="H2213" t="s">
        <v>8245</v>
      </c>
      <c r="I2213">
        <v>1433097171</v>
      </c>
      <c r="J2213">
        <v>1430505171</v>
      </c>
      <c r="K2213" t="b">
        <v>0</v>
      </c>
      <c r="L2213">
        <v>46</v>
      </c>
      <c r="M2213" t="b">
        <v>1</v>
      </c>
      <c r="N2213" t="s">
        <v>8269</v>
      </c>
      <c r="O2213">
        <f>ROUND(E2213/D2213*100,0)</f>
        <v>103</v>
      </c>
      <c r="P2213">
        <f>IFERROR(ROUND(E2213/L2213,2),0)</f>
        <v>66.959999999999994</v>
      </c>
      <c r="Q2213" t="s">
        <v>8315</v>
      </c>
      <c r="R2213" t="s">
        <v>8316</v>
      </c>
      <c r="S2213" s="12">
        <f>(((J2213/60)/60)/24)+DATE(1970,1,1)</f>
        <v>42125.772812499999</v>
      </c>
      <c r="T2213" s="12">
        <f>(((I2213/60)/60)/24)+DATE(1970,1,1)</f>
        <v>42155.772812499999</v>
      </c>
      <c r="U2213">
        <f>YEAR(S2213)</f>
        <v>2015</v>
      </c>
    </row>
    <row r="2214" spans="1:21" ht="48" x14ac:dyDescent="0.2">
      <c r="A2214">
        <v>3516</v>
      </c>
      <c r="B2214" s="3" t="s">
        <v>3515</v>
      </c>
      <c r="C2214" s="3" t="s">
        <v>7626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1410145200</v>
      </c>
      <c r="J2214">
        <v>1407197670</v>
      </c>
      <c r="K2214" t="b">
        <v>0</v>
      </c>
      <c r="L2214">
        <v>11</v>
      </c>
      <c r="M2214" t="b">
        <v>1</v>
      </c>
      <c r="N2214" t="s">
        <v>8269</v>
      </c>
      <c r="O2214">
        <f>ROUND(E2214/D2214*100,0)</f>
        <v>100</v>
      </c>
      <c r="P2214">
        <f>IFERROR(ROUND(E2214/L2214,2),0)</f>
        <v>227.27</v>
      </c>
      <c r="Q2214" t="s">
        <v>8315</v>
      </c>
      <c r="R2214" t="s">
        <v>8316</v>
      </c>
      <c r="S2214" s="12">
        <f>(((J2214/60)/60)/24)+DATE(1970,1,1)</f>
        <v>41856.010069444441</v>
      </c>
      <c r="T2214" s="12">
        <f>(((I2214/60)/60)/24)+DATE(1970,1,1)</f>
        <v>41890.125</v>
      </c>
      <c r="U2214">
        <f>YEAR(S2214)</f>
        <v>2014</v>
      </c>
    </row>
    <row r="2215" spans="1:21" ht="48" x14ac:dyDescent="0.2">
      <c r="A2215">
        <v>3517</v>
      </c>
      <c r="B2215" s="3" t="s">
        <v>3516</v>
      </c>
      <c r="C2215" s="3" t="s">
        <v>7627</v>
      </c>
      <c r="D2215" s="6">
        <v>4000</v>
      </c>
      <c r="E2215" s="8">
        <v>4000</v>
      </c>
      <c r="F2215" t="s">
        <v>8218</v>
      </c>
      <c r="G2215" t="s">
        <v>8224</v>
      </c>
      <c r="H2215" t="s">
        <v>8246</v>
      </c>
      <c r="I2215">
        <v>1404471600</v>
      </c>
      <c r="J2215">
        <v>1401910634</v>
      </c>
      <c r="K2215" t="b">
        <v>0</v>
      </c>
      <c r="L2215">
        <v>13</v>
      </c>
      <c r="M2215" t="b">
        <v>1</v>
      </c>
      <c r="N2215" t="s">
        <v>8269</v>
      </c>
      <c r="O2215">
        <f>ROUND(E2215/D2215*100,0)</f>
        <v>100</v>
      </c>
      <c r="P2215">
        <f>IFERROR(ROUND(E2215/L2215,2),0)</f>
        <v>307.69</v>
      </c>
      <c r="Q2215" t="s">
        <v>8315</v>
      </c>
      <c r="R2215" t="s">
        <v>8316</v>
      </c>
      <c r="S2215" s="12">
        <f>(((J2215/60)/60)/24)+DATE(1970,1,1)</f>
        <v>41794.817523148151</v>
      </c>
      <c r="T2215" s="12">
        <f>(((I2215/60)/60)/24)+DATE(1970,1,1)</f>
        <v>41824.458333333336</v>
      </c>
      <c r="U2215">
        <f>YEAR(S2215)</f>
        <v>2014</v>
      </c>
    </row>
    <row r="2216" spans="1:21" ht="48" x14ac:dyDescent="0.2">
      <c r="A2216">
        <v>3518</v>
      </c>
      <c r="B2216" s="3" t="s">
        <v>3517</v>
      </c>
      <c r="C2216" s="3" t="s">
        <v>7628</v>
      </c>
      <c r="D2216" s="6">
        <v>1500</v>
      </c>
      <c r="E2216" s="8">
        <v>1650.69</v>
      </c>
      <c r="F2216" t="s">
        <v>8218</v>
      </c>
      <c r="G2216" t="s">
        <v>8223</v>
      </c>
      <c r="H2216" t="s">
        <v>8245</v>
      </c>
      <c r="I2216">
        <v>1412259660</v>
      </c>
      <c r="J2216">
        <v>1410461299</v>
      </c>
      <c r="K2216" t="b">
        <v>0</v>
      </c>
      <c r="L2216">
        <v>33</v>
      </c>
      <c r="M2216" t="b">
        <v>1</v>
      </c>
      <c r="N2216" t="s">
        <v>8269</v>
      </c>
      <c r="O2216">
        <f>ROUND(E2216/D2216*100,0)</f>
        <v>110</v>
      </c>
      <c r="P2216">
        <f>IFERROR(ROUND(E2216/L2216,2),0)</f>
        <v>50.02</v>
      </c>
      <c r="Q2216" t="s">
        <v>8315</v>
      </c>
      <c r="R2216" t="s">
        <v>8316</v>
      </c>
      <c r="S2216" s="12">
        <f>(((J2216/60)/60)/24)+DATE(1970,1,1)</f>
        <v>41893.783553240741</v>
      </c>
      <c r="T2216" s="12">
        <f>(((I2216/60)/60)/24)+DATE(1970,1,1)</f>
        <v>41914.597916666666</v>
      </c>
      <c r="U2216">
        <f>YEAR(S2216)</f>
        <v>2014</v>
      </c>
    </row>
    <row r="2217" spans="1:21" ht="48" x14ac:dyDescent="0.2">
      <c r="A2217">
        <v>3519</v>
      </c>
      <c r="B2217" s="3" t="s">
        <v>3518</v>
      </c>
      <c r="C2217" s="3" t="s">
        <v>7629</v>
      </c>
      <c r="D2217" s="6">
        <v>2000</v>
      </c>
      <c r="E2217" s="8">
        <v>2027</v>
      </c>
      <c r="F2217" t="s">
        <v>8218</v>
      </c>
      <c r="G2217" t="s">
        <v>8224</v>
      </c>
      <c r="H2217" t="s">
        <v>8246</v>
      </c>
      <c r="I2217">
        <v>1425478950</v>
      </c>
      <c r="J2217">
        <v>1422886950</v>
      </c>
      <c r="K2217" t="b">
        <v>0</v>
      </c>
      <c r="L2217">
        <v>28</v>
      </c>
      <c r="M2217" t="b">
        <v>1</v>
      </c>
      <c r="N2217" t="s">
        <v>8269</v>
      </c>
      <c r="O2217">
        <f>ROUND(E2217/D2217*100,0)</f>
        <v>101</v>
      </c>
      <c r="P2217">
        <f>IFERROR(ROUND(E2217/L2217,2),0)</f>
        <v>72.39</v>
      </c>
      <c r="Q2217" t="s">
        <v>8315</v>
      </c>
      <c r="R2217" t="s">
        <v>8316</v>
      </c>
      <c r="S2217" s="12">
        <f>(((J2217/60)/60)/24)+DATE(1970,1,1)</f>
        <v>42037.598958333328</v>
      </c>
      <c r="T2217" s="12">
        <f>(((I2217/60)/60)/24)+DATE(1970,1,1)</f>
        <v>42067.598958333328</v>
      </c>
      <c r="U2217">
        <f>YEAR(S2217)</f>
        <v>2015</v>
      </c>
    </row>
    <row r="2218" spans="1:21" ht="32" x14ac:dyDescent="0.2">
      <c r="A2218">
        <v>3520</v>
      </c>
      <c r="B2218" s="3" t="s">
        <v>3519</v>
      </c>
      <c r="C2218" s="3" t="s">
        <v>7630</v>
      </c>
      <c r="D2218" s="6">
        <v>2000</v>
      </c>
      <c r="E2218" s="8">
        <v>2015</v>
      </c>
      <c r="F2218" t="s">
        <v>8218</v>
      </c>
      <c r="G2218" t="s">
        <v>8224</v>
      </c>
      <c r="H2218" t="s">
        <v>8246</v>
      </c>
      <c r="I2218">
        <v>1441547220</v>
      </c>
      <c r="J2218">
        <v>1439322412</v>
      </c>
      <c r="K2218" t="b">
        <v>0</v>
      </c>
      <c r="L2218">
        <v>21</v>
      </c>
      <c r="M2218" t="b">
        <v>1</v>
      </c>
      <c r="N2218" t="s">
        <v>8269</v>
      </c>
      <c r="O2218">
        <f>ROUND(E2218/D2218*100,0)</f>
        <v>101</v>
      </c>
      <c r="P2218">
        <f>IFERROR(ROUND(E2218/L2218,2),0)</f>
        <v>95.95</v>
      </c>
      <c r="Q2218" t="s">
        <v>8315</v>
      </c>
      <c r="R2218" t="s">
        <v>8316</v>
      </c>
      <c r="S2218" s="12">
        <f>(((J2218/60)/60)/24)+DATE(1970,1,1)</f>
        <v>42227.824212962965</v>
      </c>
      <c r="T2218" s="12">
        <f>(((I2218/60)/60)/24)+DATE(1970,1,1)</f>
        <v>42253.57430555555</v>
      </c>
      <c r="U2218">
        <f>YEAR(S2218)</f>
        <v>2015</v>
      </c>
    </row>
    <row r="2219" spans="1:21" ht="48" x14ac:dyDescent="0.2">
      <c r="A2219">
        <v>3521</v>
      </c>
      <c r="B2219" s="3" t="s">
        <v>3520</v>
      </c>
      <c r="C2219" s="3" t="s">
        <v>7631</v>
      </c>
      <c r="D2219" s="6">
        <v>350</v>
      </c>
      <c r="E2219" s="8">
        <v>593</v>
      </c>
      <c r="F2219" t="s">
        <v>8218</v>
      </c>
      <c r="G2219" t="s">
        <v>8223</v>
      </c>
      <c r="H2219" t="s">
        <v>8245</v>
      </c>
      <c r="I2219">
        <v>1411980020</v>
      </c>
      <c r="J2219">
        <v>1409388020</v>
      </c>
      <c r="K2219" t="b">
        <v>0</v>
      </c>
      <c r="L2219">
        <v>13</v>
      </c>
      <c r="M2219" t="b">
        <v>1</v>
      </c>
      <c r="N2219" t="s">
        <v>8269</v>
      </c>
      <c r="O2219">
        <f>ROUND(E2219/D2219*100,0)</f>
        <v>169</v>
      </c>
      <c r="P2219">
        <f>IFERROR(ROUND(E2219/L2219,2),0)</f>
        <v>45.62</v>
      </c>
      <c r="Q2219" t="s">
        <v>8315</v>
      </c>
      <c r="R2219" t="s">
        <v>8316</v>
      </c>
      <c r="S2219" s="12">
        <f>(((J2219/60)/60)/24)+DATE(1970,1,1)</f>
        <v>41881.361342592594</v>
      </c>
      <c r="T2219" s="12">
        <f>(((I2219/60)/60)/24)+DATE(1970,1,1)</f>
        <v>41911.361342592594</v>
      </c>
      <c r="U2219">
        <f>YEAR(S2219)</f>
        <v>2014</v>
      </c>
    </row>
    <row r="2220" spans="1:21" ht="48" x14ac:dyDescent="0.2">
      <c r="A2220">
        <v>3522</v>
      </c>
      <c r="B2220" s="3" t="s">
        <v>3521</v>
      </c>
      <c r="C2220" s="3" t="s">
        <v>7632</v>
      </c>
      <c r="D2220" s="6">
        <v>1395</v>
      </c>
      <c r="E2220" s="8">
        <v>1395</v>
      </c>
      <c r="F2220" t="s">
        <v>8218</v>
      </c>
      <c r="G2220" t="s">
        <v>8224</v>
      </c>
      <c r="H2220" t="s">
        <v>8246</v>
      </c>
      <c r="I2220">
        <v>1442311560</v>
      </c>
      <c r="J2220">
        <v>1439924246</v>
      </c>
      <c r="K2220" t="b">
        <v>0</v>
      </c>
      <c r="L2220">
        <v>34</v>
      </c>
      <c r="M2220" t="b">
        <v>1</v>
      </c>
      <c r="N2220" t="s">
        <v>8269</v>
      </c>
      <c r="O2220">
        <f>ROUND(E2220/D2220*100,0)</f>
        <v>100</v>
      </c>
      <c r="P2220">
        <f>IFERROR(ROUND(E2220/L2220,2),0)</f>
        <v>41.03</v>
      </c>
      <c r="Q2220" t="s">
        <v>8315</v>
      </c>
      <c r="R2220" t="s">
        <v>8316</v>
      </c>
      <c r="S2220" s="12">
        <f>(((J2220/60)/60)/24)+DATE(1970,1,1)</f>
        <v>42234.789884259255</v>
      </c>
      <c r="T2220" s="12">
        <f>(((I2220/60)/60)/24)+DATE(1970,1,1)</f>
        <v>42262.420833333337</v>
      </c>
      <c r="U2220">
        <f>YEAR(S2220)</f>
        <v>2015</v>
      </c>
    </row>
    <row r="2221" spans="1:21" ht="48" x14ac:dyDescent="0.2">
      <c r="A2221">
        <v>3523</v>
      </c>
      <c r="B2221" s="3" t="s">
        <v>3522</v>
      </c>
      <c r="C2221" s="3" t="s">
        <v>7633</v>
      </c>
      <c r="D2221" s="6">
        <v>4000</v>
      </c>
      <c r="E2221" s="8">
        <v>4546</v>
      </c>
      <c r="F2221" t="s">
        <v>8218</v>
      </c>
      <c r="G2221" t="s">
        <v>8224</v>
      </c>
      <c r="H2221" t="s">
        <v>8246</v>
      </c>
      <c r="I2221">
        <v>1474844400</v>
      </c>
      <c r="J2221">
        <v>1469871148</v>
      </c>
      <c r="K2221" t="b">
        <v>0</v>
      </c>
      <c r="L2221">
        <v>80</v>
      </c>
      <c r="M2221" t="b">
        <v>1</v>
      </c>
      <c r="N2221" t="s">
        <v>8269</v>
      </c>
      <c r="O2221">
        <f>ROUND(E2221/D2221*100,0)</f>
        <v>114</v>
      </c>
      <c r="P2221">
        <f>IFERROR(ROUND(E2221/L2221,2),0)</f>
        <v>56.83</v>
      </c>
      <c r="Q2221" t="s">
        <v>8315</v>
      </c>
      <c r="R2221" t="s">
        <v>8316</v>
      </c>
      <c r="S2221" s="12">
        <f>(((J2221/60)/60)/24)+DATE(1970,1,1)</f>
        <v>42581.397546296299</v>
      </c>
      <c r="T2221" s="12">
        <f>(((I2221/60)/60)/24)+DATE(1970,1,1)</f>
        <v>42638.958333333328</v>
      </c>
      <c r="U2221">
        <f>YEAR(S2221)</f>
        <v>2016</v>
      </c>
    </row>
    <row r="2222" spans="1:21" ht="48" x14ac:dyDescent="0.2">
      <c r="A2222">
        <v>3524</v>
      </c>
      <c r="B2222" s="3" t="s">
        <v>3523</v>
      </c>
      <c r="C2222" s="3" t="s">
        <v>7634</v>
      </c>
      <c r="D2222" s="6">
        <v>10000</v>
      </c>
      <c r="E2222" s="8">
        <v>10156</v>
      </c>
      <c r="F2222" t="s">
        <v>8218</v>
      </c>
      <c r="G2222" t="s">
        <v>8223</v>
      </c>
      <c r="H2222" t="s">
        <v>8245</v>
      </c>
      <c r="I2222">
        <v>1410580800</v>
      </c>
      <c r="J2222">
        <v>1409336373</v>
      </c>
      <c r="K2222" t="b">
        <v>0</v>
      </c>
      <c r="L2222">
        <v>74</v>
      </c>
      <c r="M2222" t="b">
        <v>1</v>
      </c>
      <c r="N2222" t="s">
        <v>8269</v>
      </c>
      <c r="O2222">
        <f>ROUND(E2222/D2222*100,0)</f>
        <v>102</v>
      </c>
      <c r="P2222">
        <f>IFERROR(ROUND(E2222/L2222,2),0)</f>
        <v>137.24</v>
      </c>
      <c r="Q2222" t="s">
        <v>8315</v>
      </c>
      <c r="R2222" t="s">
        <v>8316</v>
      </c>
      <c r="S2222" s="12">
        <f>(((J2222/60)/60)/24)+DATE(1970,1,1)</f>
        <v>41880.76357638889</v>
      </c>
      <c r="T2222" s="12">
        <f>(((I2222/60)/60)/24)+DATE(1970,1,1)</f>
        <v>41895.166666666664</v>
      </c>
      <c r="U2222">
        <f>YEAR(S2222)</f>
        <v>2014</v>
      </c>
    </row>
    <row r="2223" spans="1:21" ht="48" x14ac:dyDescent="0.2">
      <c r="A2223">
        <v>3525</v>
      </c>
      <c r="B2223" s="3" t="s">
        <v>3524</v>
      </c>
      <c r="C2223" s="3" t="s">
        <v>7635</v>
      </c>
      <c r="D2223" s="6">
        <v>500</v>
      </c>
      <c r="E2223" s="8">
        <v>530</v>
      </c>
      <c r="F2223" t="s">
        <v>8218</v>
      </c>
      <c r="G2223" t="s">
        <v>8223</v>
      </c>
      <c r="H2223" t="s">
        <v>8245</v>
      </c>
      <c r="I2223">
        <v>1439136000</v>
      </c>
      <c r="J2223">
        <v>1438188106</v>
      </c>
      <c r="K2223" t="b">
        <v>0</v>
      </c>
      <c r="L2223">
        <v>7</v>
      </c>
      <c r="M2223" t="b">
        <v>1</v>
      </c>
      <c r="N2223" t="s">
        <v>8269</v>
      </c>
      <c r="O2223">
        <f>ROUND(E2223/D2223*100,0)</f>
        <v>106</v>
      </c>
      <c r="P2223">
        <f>IFERROR(ROUND(E2223/L2223,2),0)</f>
        <v>75.709999999999994</v>
      </c>
      <c r="Q2223" t="s">
        <v>8315</v>
      </c>
      <c r="R2223" t="s">
        <v>8316</v>
      </c>
      <c r="S2223" s="12">
        <f>(((J2223/60)/60)/24)+DATE(1970,1,1)</f>
        <v>42214.6956712963</v>
      </c>
      <c r="T2223" s="12">
        <f>(((I2223/60)/60)/24)+DATE(1970,1,1)</f>
        <v>42225.666666666672</v>
      </c>
      <c r="U2223">
        <f>YEAR(S2223)</f>
        <v>2015</v>
      </c>
    </row>
    <row r="2224" spans="1:21" ht="48" x14ac:dyDescent="0.2">
      <c r="A2224">
        <v>3526</v>
      </c>
      <c r="B2224" s="3" t="s">
        <v>3525</v>
      </c>
      <c r="C2224" s="3" t="s">
        <v>7636</v>
      </c>
      <c r="D2224" s="6">
        <v>3300</v>
      </c>
      <c r="E2224" s="8">
        <v>3366</v>
      </c>
      <c r="F2224" t="s">
        <v>8218</v>
      </c>
      <c r="G2224" t="s">
        <v>8223</v>
      </c>
      <c r="H2224" t="s">
        <v>8245</v>
      </c>
      <c r="I2224">
        <v>1461823140</v>
      </c>
      <c r="J2224">
        <v>1459411371</v>
      </c>
      <c r="K2224" t="b">
        <v>0</v>
      </c>
      <c r="L2224">
        <v>34</v>
      </c>
      <c r="M2224" t="b">
        <v>1</v>
      </c>
      <c r="N2224" t="s">
        <v>8269</v>
      </c>
      <c r="O2224">
        <f>ROUND(E2224/D2224*100,0)</f>
        <v>102</v>
      </c>
      <c r="P2224">
        <f>IFERROR(ROUND(E2224/L2224,2),0)</f>
        <v>99</v>
      </c>
      <c r="Q2224" t="s">
        <v>8315</v>
      </c>
      <c r="R2224" t="s">
        <v>8316</v>
      </c>
      <c r="S2224" s="12">
        <f>(((J2224/60)/60)/24)+DATE(1970,1,1)</f>
        <v>42460.335312499999</v>
      </c>
      <c r="T2224" s="12">
        <f>(((I2224/60)/60)/24)+DATE(1970,1,1)</f>
        <v>42488.249305555553</v>
      </c>
      <c r="U2224">
        <f>YEAR(S2224)</f>
        <v>2016</v>
      </c>
    </row>
    <row r="2225" spans="1:21" ht="48" x14ac:dyDescent="0.2">
      <c r="A2225">
        <v>3527</v>
      </c>
      <c r="B2225" s="3" t="s">
        <v>3526</v>
      </c>
      <c r="C2225" s="3" t="s">
        <v>7637</v>
      </c>
      <c r="D2225" s="6">
        <v>6000</v>
      </c>
      <c r="E2225" s="8">
        <v>7015</v>
      </c>
      <c r="F2225" t="s">
        <v>8218</v>
      </c>
      <c r="G2225" t="s">
        <v>8223</v>
      </c>
      <c r="H2225" t="s">
        <v>8245</v>
      </c>
      <c r="I2225">
        <v>1436587140</v>
      </c>
      <c r="J2225">
        <v>1434069205</v>
      </c>
      <c r="K2225" t="b">
        <v>0</v>
      </c>
      <c r="L2225">
        <v>86</v>
      </c>
      <c r="M2225" t="b">
        <v>1</v>
      </c>
      <c r="N2225" t="s">
        <v>8269</v>
      </c>
      <c r="O2225">
        <f>ROUND(E2225/D2225*100,0)</f>
        <v>117</v>
      </c>
      <c r="P2225">
        <f>IFERROR(ROUND(E2225/L2225,2),0)</f>
        <v>81.569999999999993</v>
      </c>
      <c r="Q2225" t="s">
        <v>8315</v>
      </c>
      <c r="R2225" t="s">
        <v>8316</v>
      </c>
      <c r="S2225" s="12">
        <f>(((J2225/60)/60)/24)+DATE(1970,1,1)</f>
        <v>42167.023206018523</v>
      </c>
      <c r="T2225" s="12">
        <f>(((I2225/60)/60)/24)+DATE(1970,1,1)</f>
        <v>42196.165972222225</v>
      </c>
      <c r="U2225">
        <f>YEAR(S2225)</f>
        <v>2015</v>
      </c>
    </row>
    <row r="2226" spans="1:21" ht="48" x14ac:dyDescent="0.2">
      <c r="A2226">
        <v>3528</v>
      </c>
      <c r="B2226" s="3" t="s">
        <v>3527</v>
      </c>
      <c r="C2226" s="3" t="s">
        <v>7638</v>
      </c>
      <c r="D2226" s="6">
        <v>1650</v>
      </c>
      <c r="E2226" s="8">
        <v>1669</v>
      </c>
      <c r="F2226" t="s">
        <v>8218</v>
      </c>
      <c r="G2226" t="s">
        <v>8224</v>
      </c>
      <c r="H2226" t="s">
        <v>8246</v>
      </c>
      <c r="I2226">
        <v>1484740918</v>
      </c>
      <c r="J2226">
        <v>1483012918</v>
      </c>
      <c r="K2226" t="b">
        <v>0</v>
      </c>
      <c r="L2226">
        <v>37</v>
      </c>
      <c r="M2226" t="b">
        <v>1</v>
      </c>
      <c r="N2226" t="s">
        <v>8269</v>
      </c>
      <c r="O2226">
        <f>ROUND(E2226/D2226*100,0)</f>
        <v>101</v>
      </c>
      <c r="P2226">
        <f>IFERROR(ROUND(E2226/L2226,2),0)</f>
        <v>45.11</v>
      </c>
      <c r="Q2226" t="s">
        <v>8315</v>
      </c>
      <c r="R2226" t="s">
        <v>8316</v>
      </c>
      <c r="S2226" s="12">
        <f>(((J2226/60)/60)/24)+DATE(1970,1,1)</f>
        <v>42733.50136574074</v>
      </c>
      <c r="T2226" s="12">
        <f>(((I2226/60)/60)/24)+DATE(1970,1,1)</f>
        <v>42753.50136574074</v>
      </c>
      <c r="U2226">
        <f>YEAR(S2226)</f>
        <v>2016</v>
      </c>
    </row>
    <row r="2227" spans="1:21" ht="48" x14ac:dyDescent="0.2">
      <c r="A2227">
        <v>3529</v>
      </c>
      <c r="B2227" s="3" t="s">
        <v>3528</v>
      </c>
      <c r="C2227" s="3" t="s">
        <v>7639</v>
      </c>
      <c r="D2227" s="6">
        <v>500</v>
      </c>
      <c r="E2227" s="8">
        <v>660</v>
      </c>
      <c r="F2227" t="s">
        <v>8218</v>
      </c>
      <c r="G2227" t="s">
        <v>8223</v>
      </c>
      <c r="H2227" t="s">
        <v>8245</v>
      </c>
      <c r="I2227">
        <v>1436749200</v>
      </c>
      <c r="J2227">
        <v>1434997018</v>
      </c>
      <c r="K2227" t="b">
        <v>0</v>
      </c>
      <c r="L2227">
        <v>18</v>
      </c>
      <c r="M2227" t="b">
        <v>1</v>
      </c>
      <c r="N2227" t="s">
        <v>8269</v>
      </c>
      <c r="O2227">
        <f>ROUND(E2227/D2227*100,0)</f>
        <v>132</v>
      </c>
      <c r="P2227">
        <f>IFERROR(ROUND(E2227/L2227,2),0)</f>
        <v>36.67</v>
      </c>
      <c r="Q2227" t="s">
        <v>8315</v>
      </c>
      <c r="R2227" t="s">
        <v>8316</v>
      </c>
      <c r="S2227" s="12">
        <f>(((J2227/60)/60)/24)+DATE(1970,1,1)</f>
        <v>42177.761782407411</v>
      </c>
      <c r="T2227" s="12">
        <f>(((I2227/60)/60)/24)+DATE(1970,1,1)</f>
        <v>42198.041666666672</v>
      </c>
      <c r="U2227">
        <f>YEAR(S2227)</f>
        <v>2015</v>
      </c>
    </row>
    <row r="2228" spans="1:21" ht="48" x14ac:dyDescent="0.2">
      <c r="A2228">
        <v>3530</v>
      </c>
      <c r="B2228" s="3" t="s">
        <v>3529</v>
      </c>
      <c r="C2228" s="3" t="s">
        <v>7640</v>
      </c>
      <c r="D2228" s="6">
        <v>2750</v>
      </c>
      <c r="E2228" s="8">
        <v>2750</v>
      </c>
      <c r="F2228" t="s">
        <v>8218</v>
      </c>
      <c r="G2228" t="s">
        <v>8224</v>
      </c>
      <c r="H2228" t="s">
        <v>8246</v>
      </c>
      <c r="I2228">
        <v>1460318400</v>
      </c>
      <c r="J2228">
        <v>1457881057</v>
      </c>
      <c r="K2228" t="b">
        <v>0</v>
      </c>
      <c r="L2228">
        <v>22</v>
      </c>
      <c r="M2228" t="b">
        <v>1</v>
      </c>
      <c r="N2228" t="s">
        <v>8269</v>
      </c>
      <c r="O2228">
        <f>ROUND(E2228/D2228*100,0)</f>
        <v>100</v>
      </c>
      <c r="P2228">
        <f>IFERROR(ROUND(E2228/L2228,2),0)</f>
        <v>125</v>
      </c>
      <c r="Q2228" t="s">
        <v>8315</v>
      </c>
      <c r="R2228" t="s">
        <v>8316</v>
      </c>
      <c r="S2228" s="12">
        <f>(((J2228/60)/60)/24)+DATE(1970,1,1)</f>
        <v>42442.623344907406</v>
      </c>
      <c r="T2228" s="12">
        <f>(((I2228/60)/60)/24)+DATE(1970,1,1)</f>
        <v>42470.833333333328</v>
      </c>
      <c r="U2228">
        <f>YEAR(S2228)</f>
        <v>2016</v>
      </c>
    </row>
    <row r="2229" spans="1:21" ht="16" x14ac:dyDescent="0.2">
      <c r="A2229">
        <v>3531</v>
      </c>
      <c r="B2229" s="3" t="s">
        <v>3530</v>
      </c>
      <c r="C2229" s="3" t="s">
        <v>7641</v>
      </c>
      <c r="D2229" s="6">
        <v>1000</v>
      </c>
      <c r="E2229" s="8">
        <v>1280</v>
      </c>
      <c r="F2229" t="s">
        <v>8218</v>
      </c>
      <c r="G2229" t="s">
        <v>8223</v>
      </c>
      <c r="H2229" t="s">
        <v>8245</v>
      </c>
      <c r="I2229">
        <v>1467301334</v>
      </c>
      <c r="J2229">
        <v>1464709334</v>
      </c>
      <c r="K2229" t="b">
        <v>0</v>
      </c>
      <c r="L2229">
        <v>26</v>
      </c>
      <c r="M2229" t="b">
        <v>1</v>
      </c>
      <c r="N2229" t="s">
        <v>8269</v>
      </c>
      <c r="O2229">
        <f>ROUND(E2229/D2229*100,0)</f>
        <v>128</v>
      </c>
      <c r="P2229">
        <f>IFERROR(ROUND(E2229/L2229,2),0)</f>
        <v>49.23</v>
      </c>
      <c r="Q2229" t="s">
        <v>8315</v>
      </c>
      <c r="R2229" t="s">
        <v>8316</v>
      </c>
      <c r="S2229" s="12">
        <f>(((J2229/60)/60)/24)+DATE(1970,1,1)</f>
        <v>42521.654328703706</v>
      </c>
      <c r="T2229" s="12">
        <f>(((I2229/60)/60)/24)+DATE(1970,1,1)</f>
        <v>42551.654328703706</v>
      </c>
      <c r="U2229">
        <f>YEAR(S2229)</f>
        <v>2016</v>
      </c>
    </row>
    <row r="2230" spans="1:21" ht="48" x14ac:dyDescent="0.2">
      <c r="A2230">
        <v>3532</v>
      </c>
      <c r="B2230" s="3" t="s">
        <v>3531</v>
      </c>
      <c r="C2230" s="3" t="s">
        <v>7642</v>
      </c>
      <c r="D2230" s="6">
        <v>960</v>
      </c>
      <c r="E2230" s="8">
        <v>1142</v>
      </c>
      <c r="F2230" t="s">
        <v>8218</v>
      </c>
      <c r="G2230" t="s">
        <v>8223</v>
      </c>
      <c r="H2230" t="s">
        <v>8245</v>
      </c>
      <c r="I2230">
        <v>1411012740</v>
      </c>
      <c r="J2230">
        <v>1409667827</v>
      </c>
      <c r="K2230" t="b">
        <v>0</v>
      </c>
      <c r="L2230">
        <v>27</v>
      </c>
      <c r="M2230" t="b">
        <v>1</v>
      </c>
      <c r="N2230" t="s">
        <v>8269</v>
      </c>
      <c r="O2230">
        <f>ROUND(E2230/D2230*100,0)</f>
        <v>119</v>
      </c>
      <c r="P2230">
        <f>IFERROR(ROUND(E2230/L2230,2),0)</f>
        <v>42.3</v>
      </c>
      <c r="Q2230" t="s">
        <v>8315</v>
      </c>
      <c r="R2230" t="s">
        <v>8316</v>
      </c>
      <c r="S2230" s="12">
        <f>(((J2230/60)/60)/24)+DATE(1970,1,1)</f>
        <v>41884.599849537037</v>
      </c>
      <c r="T2230" s="12">
        <f>(((I2230/60)/60)/24)+DATE(1970,1,1)</f>
        <v>41900.165972222225</v>
      </c>
      <c r="U2230">
        <f>YEAR(S2230)</f>
        <v>2014</v>
      </c>
    </row>
    <row r="2231" spans="1:21" ht="48" x14ac:dyDescent="0.2">
      <c r="A2231">
        <v>3533</v>
      </c>
      <c r="B2231" s="3" t="s">
        <v>3532</v>
      </c>
      <c r="C2231" s="3" t="s">
        <v>7643</v>
      </c>
      <c r="D2231" s="6">
        <v>500</v>
      </c>
      <c r="E2231" s="8">
        <v>631</v>
      </c>
      <c r="F2231" t="s">
        <v>8218</v>
      </c>
      <c r="G2231" t="s">
        <v>8223</v>
      </c>
      <c r="H2231" t="s">
        <v>8245</v>
      </c>
      <c r="I2231">
        <v>1447269367</v>
      </c>
      <c r="J2231">
        <v>1444673767</v>
      </c>
      <c r="K2231" t="b">
        <v>0</v>
      </c>
      <c r="L2231">
        <v>8</v>
      </c>
      <c r="M2231" t="b">
        <v>1</v>
      </c>
      <c r="N2231" t="s">
        <v>8269</v>
      </c>
      <c r="O2231">
        <f>ROUND(E2231/D2231*100,0)</f>
        <v>126</v>
      </c>
      <c r="P2231">
        <f>IFERROR(ROUND(E2231/L2231,2),0)</f>
        <v>78.88</v>
      </c>
      <c r="Q2231" t="s">
        <v>8315</v>
      </c>
      <c r="R2231" t="s">
        <v>8316</v>
      </c>
      <c r="S2231" s="12">
        <f>(((J2231/60)/60)/24)+DATE(1970,1,1)</f>
        <v>42289.761192129634</v>
      </c>
      <c r="T2231" s="12">
        <f>(((I2231/60)/60)/24)+DATE(1970,1,1)</f>
        <v>42319.802858796291</v>
      </c>
      <c r="U2231">
        <f>YEAR(S2231)</f>
        <v>2015</v>
      </c>
    </row>
    <row r="2232" spans="1:21" ht="32" x14ac:dyDescent="0.2">
      <c r="A2232">
        <v>3534</v>
      </c>
      <c r="B2232" s="3" t="s">
        <v>3533</v>
      </c>
      <c r="C2232" s="3" t="s">
        <v>7644</v>
      </c>
      <c r="D2232" s="6">
        <v>5000</v>
      </c>
      <c r="E2232" s="8">
        <v>7810</v>
      </c>
      <c r="F2232" t="s">
        <v>8218</v>
      </c>
      <c r="G2232" t="s">
        <v>8223</v>
      </c>
      <c r="H2232" t="s">
        <v>8245</v>
      </c>
      <c r="I2232">
        <v>1443711623</v>
      </c>
      <c r="J2232">
        <v>1440687623</v>
      </c>
      <c r="K2232" t="b">
        <v>0</v>
      </c>
      <c r="L2232">
        <v>204</v>
      </c>
      <c r="M2232" t="b">
        <v>1</v>
      </c>
      <c r="N2232" t="s">
        <v>8269</v>
      </c>
      <c r="O2232">
        <f>ROUND(E2232/D2232*100,0)</f>
        <v>156</v>
      </c>
      <c r="P2232">
        <f>IFERROR(ROUND(E2232/L2232,2),0)</f>
        <v>38.28</v>
      </c>
      <c r="Q2232" t="s">
        <v>8315</v>
      </c>
      <c r="R2232" t="s">
        <v>8316</v>
      </c>
      <c r="S2232" s="12">
        <f>(((J2232/60)/60)/24)+DATE(1970,1,1)</f>
        <v>42243.6252662037</v>
      </c>
      <c r="T2232" s="12">
        <f>(((I2232/60)/60)/24)+DATE(1970,1,1)</f>
        <v>42278.6252662037</v>
      </c>
      <c r="U2232">
        <f>YEAR(S2232)</f>
        <v>2015</v>
      </c>
    </row>
    <row r="2233" spans="1:21" ht="48" x14ac:dyDescent="0.2">
      <c r="A2233">
        <v>3535</v>
      </c>
      <c r="B2233" s="3" t="s">
        <v>3534</v>
      </c>
      <c r="C2233" s="3" t="s">
        <v>7645</v>
      </c>
      <c r="D2233" s="6">
        <v>2000</v>
      </c>
      <c r="E2233" s="8">
        <v>2063</v>
      </c>
      <c r="F2233" t="s">
        <v>8218</v>
      </c>
      <c r="G2233" t="s">
        <v>8224</v>
      </c>
      <c r="H2233" t="s">
        <v>8246</v>
      </c>
      <c r="I2233">
        <v>1443808800</v>
      </c>
      <c r="J2233">
        <v>1441120910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103</v>
      </c>
      <c r="P2233">
        <f>IFERROR(ROUND(E2233/L2233,2),0)</f>
        <v>44.85</v>
      </c>
      <c r="Q2233" t="s">
        <v>8315</v>
      </c>
      <c r="R2233" t="s">
        <v>8316</v>
      </c>
      <c r="S2233" s="12">
        <f>(((J2233/60)/60)/24)+DATE(1970,1,1)</f>
        <v>42248.640162037031</v>
      </c>
      <c r="T2233" s="12">
        <f>(((I2233/60)/60)/24)+DATE(1970,1,1)</f>
        <v>42279.75</v>
      </c>
      <c r="U2233">
        <f>YEAR(S2233)</f>
        <v>2015</v>
      </c>
    </row>
    <row r="2234" spans="1:21" ht="48" x14ac:dyDescent="0.2">
      <c r="A2234">
        <v>3536</v>
      </c>
      <c r="B2234" s="3" t="s">
        <v>3535</v>
      </c>
      <c r="C2234" s="3" t="s">
        <v>7646</v>
      </c>
      <c r="D2234" s="6">
        <v>150</v>
      </c>
      <c r="E2234" s="8">
        <v>230</v>
      </c>
      <c r="F2234" t="s">
        <v>8218</v>
      </c>
      <c r="G2234" t="s">
        <v>8224</v>
      </c>
      <c r="H2234" t="s">
        <v>8246</v>
      </c>
      <c r="I2234">
        <v>1450612740</v>
      </c>
      <c r="J2234">
        <v>1448040425</v>
      </c>
      <c r="K2234" t="b">
        <v>0</v>
      </c>
      <c r="L2234">
        <v>17</v>
      </c>
      <c r="M2234" t="b">
        <v>1</v>
      </c>
      <c r="N2234" t="s">
        <v>8269</v>
      </c>
      <c r="O2234">
        <f>ROUND(E2234/D2234*100,0)</f>
        <v>153</v>
      </c>
      <c r="P2234">
        <f>IFERROR(ROUND(E2234/L2234,2),0)</f>
        <v>13.53</v>
      </c>
      <c r="Q2234" t="s">
        <v>8315</v>
      </c>
      <c r="R2234" t="s">
        <v>8316</v>
      </c>
      <c r="S2234" s="12">
        <f>(((J2234/60)/60)/24)+DATE(1970,1,1)</f>
        <v>42328.727141203708</v>
      </c>
      <c r="T2234" s="12">
        <f>(((I2234/60)/60)/24)+DATE(1970,1,1)</f>
        <v>42358.499305555553</v>
      </c>
      <c r="U2234">
        <f>YEAR(S2234)</f>
        <v>2015</v>
      </c>
    </row>
    <row r="2235" spans="1:21" ht="48" x14ac:dyDescent="0.2">
      <c r="A2235">
        <v>3537</v>
      </c>
      <c r="B2235" s="3" t="s">
        <v>3536</v>
      </c>
      <c r="C2235" s="3" t="s">
        <v>7647</v>
      </c>
      <c r="D2235" s="6">
        <v>675</v>
      </c>
      <c r="E2235" s="8">
        <v>1218</v>
      </c>
      <c r="F2235" t="s">
        <v>8218</v>
      </c>
      <c r="G2235" t="s">
        <v>8228</v>
      </c>
      <c r="H2235" t="s">
        <v>8250</v>
      </c>
      <c r="I2235">
        <v>1416211140</v>
      </c>
      <c r="J2235">
        <v>1413016216</v>
      </c>
      <c r="K2235" t="b">
        <v>0</v>
      </c>
      <c r="L2235">
        <v>28</v>
      </c>
      <c r="M2235" t="b">
        <v>1</v>
      </c>
      <c r="N2235" t="s">
        <v>8269</v>
      </c>
      <c r="O2235">
        <f>ROUND(E2235/D2235*100,0)</f>
        <v>180</v>
      </c>
      <c r="P2235">
        <f>IFERROR(ROUND(E2235/L2235,2),0)</f>
        <v>43.5</v>
      </c>
      <c r="Q2235" t="s">
        <v>8315</v>
      </c>
      <c r="R2235" t="s">
        <v>8316</v>
      </c>
      <c r="S2235" s="12">
        <f>(((J2235/60)/60)/24)+DATE(1970,1,1)</f>
        <v>41923.354351851849</v>
      </c>
      <c r="T2235" s="12">
        <f>(((I2235/60)/60)/24)+DATE(1970,1,1)</f>
        <v>41960.332638888889</v>
      </c>
      <c r="U2235">
        <f>YEAR(S2235)</f>
        <v>2014</v>
      </c>
    </row>
    <row r="2236" spans="1:21" ht="48" x14ac:dyDescent="0.2">
      <c r="A2236">
        <v>3538</v>
      </c>
      <c r="B2236" s="3" t="s">
        <v>3537</v>
      </c>
      <c r="C2236" s="3" t="s">
        <v>7648</v>
      </c>
      <c r="D2236" s="6">
        <v>2000</v>
      </c>
      <c r="E2236" s="8">
        <v>2569</v>
      </c>
      <c r="F2236" t="s">
        <v>8218</v>
      </c>
      <c r="G2236" t="s">
        <v>8224</v>
      </c>
      <c r="H2236" t="s">
        <v>8246</v>
      </c>
      <c r="I2236">
        <v>1471428340</v>
      </c>
      <c r="J2236">
        <v>1469009140</v>
      </c>
      <c r="K2236" t="b">
        <v>0</v>
      </c>
      <c r="L2236">
        <v>83</v>
      </c>
      <c r="M2236" t="b">
        <v>1</v>
      </c>
      <c r="N2236" t="s">
        <v>8269</v>
      </c>
      <c r="O2236">
        <f>ROUND(E2236/D2236*100,0)</f>
        <v>128</v>
      </c>
      <c r="P2236">
        <f>IFERROR(ROUND(E2236/L2236,2),0)</f>
        <v>30.95</v>
      </c>
      <c r="Q2236" t="s">
        <v>8315</v>
      </c>
      <c r="R2236" t="s">
        <v>8316</v>
      </c>
      <c r="S2236" s="12">
        <f>(((J2236/60)/60)/24)+DATE(1970,1,1)</f>
        <v>42571.420601851853</v>
      </c>
      <c r="T2236" s="12">
        <f>(((I2236/60)/60)/24)+DATE(1970,1,1)</f>
        <v>42599.420601851853</v>
      </c>
      <c r="U2236">
        <f>YEAR(S2236)</f>
        <v>2016</v>
      </c>
    </row>
    <row r="2237" spans="1:21" ht="48" x14ac:dyDescent="0.2">
      <c r="A2237">
        <v>3539</v>
      </c>
      <c r="B2237" s="3" t="s">
        <v>3538</v>
      </c>
      <c r="C2237" s="3" t="s">
        <v>7649</v>
      </c>
      <c r="D2237" s="6">
        <v>600</v>
      </c>
      <c r="E2237" s="8">
        <v>718</v>
      </c>
      <c r="F2237" t="s">
        <v>8218</v>
      </c>
      <c r="G2237" t="s">
        <v>8223</v>
      </c>
      <c r="H2237" t="s">
        <v>8245</v>
      </c>
      <c r="I2237">
        <v>1473358122</v>
      </c>
      <c r="J2237">
        <v>1471543722</v>
      </c>
      <c r="K2237" t="b">
        <v>0</v>
      </c>
      <c r="L2237">
        <v>13</v>
      </c>
      <c r="M2237" t="b">
        <v>1</v>
      </c>
      <c r="N2237" t="s">
        <v>8269</v>
      </c>
      <c r="O2237">
        <f>ROUND(E2237/D2237*100,0)</f>
        <v>120</v>
      </c>
      <c r="P2237">
        <f>IFERROR(ROUND(E2237/L2237,2),0)</f>
        <v>55.23</v>
      </c>
      <c r="Q2237" t="s">
        <v>8315</v>
      </c>
      <c r="R2237" t="s">
        <v>8316</v>
      </c>
      <c r="S2237" s="12">
        <f>(((J2237/60)/60)/24)+DATE(1970,1,1)</f>
        <v>42600.756041666667</v>
      </c>
      <c r="T2237" s="12">
        <f>(((I2237/60)/60)/24)+DATE(1970,1,1)</f>
        <v>42621.756041666667</v>
      </c>
      <c r="U2237">
        <f>YEAR(S2237)</f>
        <v>2016</v>
      </c>
    </row>
    <row r="2238" spans="1:21" ht="48" x14ac:dyDescent="0.2">
      <c r="A2238">
        <v>3540</v>
      </c>
      <c r="B2238" s="3" t="s">
        <v>3539</v>
      </c>
      <c r="C2238" s="3" t="s">
        <v>7650</v>
      </c>
      <c r="D2238" s="6">
        <v>300</v>
      </c>
      <c r="E2238" s="8">
        <v>369</v>
      </c>
      <c r="F2238" t="s">
        <v>8218</v>
      </c>
      <c r="G2238" t="s">
        <v>8224</v>
      </c>
      <c r="H2238" t="s">
        <v>8246</v>
      </c>
      <c r="I2238">
        <v>1466899491</v>
      </c>
      <c r="J2238">
        <v>1464307491</v>
      </c>
      <c r="K2238" t="b">
        <v>0</v>
      </c>
      <c r="L2238">
        <v>8</v>
      </c>
      <c r="M2238" t="b">
        <v>1</v>
      </c>
      <c r="N2238" t="s">
        <v>8269</v>
      </c>
      <c r="O2238">
        <f>ROUND(E2238/D2238*100,0)</f>
        <v>123</v>
      </c>
      <c r="P2238">
        <f>IFERROR(ROUND(E2238/L2238,2),0)</f>
        <v>46.13</v>
      </c>
      <c r="Q2238" t="s">
        <v>8315</v>
      </c>
      <c r="R2238" t="s">
        <v>8316</v>
      </c>
      <c r="S2238" s="12">
        <f>(((J2238/60)/60)/24)+DATE(1970,1,1)</f>
        <v>42517.003368055557</v>
      </c>
      <c r="T2238" s="12">
        <f>(((I2238/60)/60)/24)+DATE(1970,1,1)</f>
        <v>42547.003368055557</v>
      </c>
      <c r="U2238">
        <f>YEAR(S2238)</f>
        <v>2016</v>
      </c>
    </row>
    <row r="2239" spans="1:21" ht="48" x14ac:dyDescent="0.2">
      <c r="A2239">
        <v>3541</v>
      </c>
      <c r="B2239" s="3" t="s">
        <v>3540</v>
      </c>
      <c r="C2239" s="3" t="s">
        <v>7651</v>
      </c>
      <c r="D2239" s="6">
        <v>1200</v>
      </c>
      <c r="E2239" s="8">
        <v>1260</v>
      </c>
      <c r="F2239" t="s">
        <v>8218</v>
      </c>
      <c r="G2239" t="s">
        <v>8224</v>
      </c>
      <c r="H2239" t="s">
        <v>8246</v>
      </c>
      <c r="I2239">
        <v>1441042275</v>
      </c>
      <c r="J2239">
        <v>1438882275</v>
      </c>
      <c r="K2239" t="b">
        <v>0</v>
      </c>
      <c r="L2239">
        <v>32</v>
      </c>
      <c r="M2239" t="b">
        <v>1</v>
      </c>
      <c r="N2239" t="s">
        <v>8269</v>
      </c>
      <c r="O2239">
        <f>ROUND(E2239/D2239*100,0)</f>
        <v>105</v>
      </c>
      <c r="P2239">
        <f>IFERROR(ROUND(E2239/L2239,2),0)</f>
        <v>39.380000000000003</v>
      </c>
      <c r="Q2239" t="s">
        <v>8315</v>
      </c>
      <c r="R2239" t="s">
        <v>8316</v>
      </c>
      <c r="S2239" s="12">
        <f>(((J2239/60)/60)/24)+DATE(1970,1,1)</f>
        <v>42222.730034722219</v>
      </c>
      <c r="T2239" s="12">
        <f>(((I2239/60)/60)/24)+DATE(1970,1,1)</f>
        <v>42247.730034722219</v>
      </c>
      <c r="U2239">
        <f>YEAR(S2239)</f>
        <v>2015</v>
      </c>
    </row>
    <row r="2240" spans="1:21" ht="48" x14ac:dyDescent="0.2">
      <c r="A2240">
        <v>3542</v>
      </c>
      <c r="B2240" s="3" t="s">
        <v>3541</v>
      </c>
      <c r="C2240" s="3" t="s">
        <v>7652</v>
      </c>
      <c r="D2240" s="6">
        <v>5500</v>
      </c>
      <c r="E2240" s="8">
        <v>5623</v>
      </c>
      <c r="F2240" t="s">
        <v>8218</v>
      </c>
      <c r="G2240" t="s">
        <v>8223</v>
      </c>
      <c r="H2240" t="s">
        <v>8245</v>
      </c>
      <c r="I2240">
        <v>1410099822</v>
      </c>
      <c r="J2240">
        <v>1404915822</v>
      </c>
      <c r="K2240" t="b">
        <v>0</v>
      </c>
      <c r="L2240">
        <v>85</v>
      </c>
      <c r="M2240" t="b">
        <v>1</v>
      </c>
      <c r="N2240" t="s">
        <v>8269</v>
      </c>
      <c r="O2240">
        <f>ROUND(E2240/D2240*100,0)</f>
        <v>102</v>
      </c>
      <c r="P2240">
        <f>IFERROR(ROUND(E2240/L2240,2),0)</f>
        <v>66.150000000000006</v>
      </c>
      <c r="Q2240" t="s">
        <v>8315</v>
      </c>
      <c r="R2240" t="s">
        <v>8316</v>
      </c>
      <c r="S2240" s="12">
        <f>(((J2240/60)/60)/24)+DATE(1970,1,1)</f>
        <v>41829.599791666667</v>
      </c>
      <c r="T2240" s="12">
        <f>(((I2240/60)/60)/24)+DATE(1970,1,1)</f>
        <v>41889.599791666667</v>
      </c>
      <c r="U2240">
        <f>YEAR(S2240)</f>
        <v>2014</v>
      </c>
    </row>
    <row r="2241" spans="1:21" ht="48" x14ac:dyDescent="0.2">
      <c r="A2241">
        <v>3543</v>
      </c>
      <c r="B2241" s="3" t="s">
        <v>3542</v>
      </c>
      <c r="C2241" s="3" t="s">
        <v>7653</v>
      </c>
      <c r="D2241" s="6">
        <v>1500</v>
      </c>
      <c r="E2241" s="8">
        <v>1570</v>
      </c>
      <c r="F2241" t="s">
        <v>8218</v>
      </c>
      <c r="G2241" t="s">
        <v>8235</v>
      </c>
      <c r="H2241" t="s">
        <v>8248</v>
      </c>
      <c r="I2241">
        <v>1435255659</v>
      </c>
      <c r="J2241">
        <v>1432663659</v>
      </c>
      <c r="K2241" t="b">
        <v>0</v>
      </c>
      <c r="L2241">
        <v>29</v>
      </c>
      <c r="M2241" t="b">
        <v>1</v>
      </c>
      <c r="N2241" t="s">
        <v>8269</v>
      </c>
      <c r="O2241">
        <f>ROUND(E2241/D2241*100,0)</f>
        <v>105</v>
      </c>
      <c r="P2241">
        <f>IFERROR(ROUND(E2241/L2241,2),0)</f>
        <v>54.14</v>
      </c>
      <c r="Q2241" t="s">
        <v>8315</v>
      </c>
      <c r="R2241" t="s">
        <v>8316</v>
      </c>
      <c r="S2241" s="12">
        <f>(((J2241/60)/60)/24)+DATE(1970,1,1)</f>
        <v>42150.755312499998</v>
      </c>
      <c r="T2241" s="12">
        <f>(((I2241/60)/60)/24)+DATE(1970,1,1)</f>
        <v>42180.755312499998</v>
      </c>
      <c r="U2241">
        <f>YEAR(S2241)</f>
        <v>2015</v>
      </c>
    </row>
    <row r="2242" spans="1:21" ht="32" x14ac:dyDescent="0.2">
      <c r="A2242">
        <v>3544</v>
      </c>
      <c r="B2242" s="3" t="s">
        <v>3543</v>
      </c>
      <c r="C2242" s="3" t="s">
        <v>7654</v>
      </c>
      <c r="D2242" s="6">
        <v>2500</v>
      </c>
      <c r="E2242" s="8">
        <v>2500</v>
      </c>
      <c r="F2242" t="s">
        <v>8218</v>
      </c>
      <c r="G2242" t="s">
        <v>8223</v>
      </c>
      <c r="H2242" t="s">
        <v>8245</v>
      </c>
      <c r="I2242">
        <v>1425758257</v>
      </c>
      <c r="J2242">
        <v>1423166257</v>
      </c>
      <c r="K2242" t="b">
        <v>0</v>
      </c>
      <c r="L2242">
        <v>24</v>
      </c>
      <c r="M2242" t="b">
        <v>1</v>
      </c>
      <c r="N2242" t="s">
        <v>8269</v>
      </c>
      <c r="O2242">
        <f>ROUND(E2242/D2242*100,0)</f>
        <v>100</v>
      </c>
      <c r="P2242">
        <f>IFERROR(ROUND(E2242/L2242,2),0)</f>
        <v>104.17</v>
      </c>
      <c r="Q2242" t="s">
        <v>8315</v>
      </c>
      <c r="R2242" t="s">
        <v>8316</v>
      </c>
      <c r="S2242" s="12">
        <f>(((J2242/60)/60)/24)+DATE(1970,1,1)</f>
        <v>42040.831678240742</v>
      </c>
      <c r="T2242" s="12">
        <f>(((I2242/60)/60)/24)+DATE(1970,1,1)</f>
        <v>42070.831678240742</v>
      </c>
      <c r="U2242">
        <f>YEAR(S2242)</f>
        <v>2015</v>
      </c>
    </row>
    <row r="2243" spans="1:21" ht="48" x14ac:dyDescent="0.2">
      <c r="A2243">
        <v>3545</v>
      </c>
      <c r="B2243" s="3" t="s">
        <v>3544</v>
      </c>
      <c r="C2243" s="3" t="s">
        <v>7655</v>
      </c>
      <c r="D2243" s="6">
        <v>250</v>
      </c>
      <c r="E2243" s="8">
        <v>251</v>
      </c>
      <c r="F2243" t="s">
        <v>8218</v>
      </c>
      <c r="G2243" t="s">
        <v>8223</v>
      </c>
      <c r="H2243" t="s">
        <v>8245</v>
      </c>
      <c r="I2243">
        <v>1428780159</v>
      </c>
      <c r="J2243">
        <v>1426188159</v>
      </c>
      <c r="K2243" t="b">
        <v>0</v>
      </c>
      <c r="L2243">
        <v>8</v>
      </c>
      <c r="M2243" t="b">
        <v>1</v>
      </c>
      <c r="N2243" t="s">
        <v>8269</v>
      </c>
      <c r="O2243">
        <f>ROUND(E2243/D2243*100,0)</f>
        <v>100</v>
      </c>
      <c r="P2243">
        <f>IFERROR(ROUND(E2243/L2243,2),0)</f>
        <v>31.38</v>
      </c>
      <c r="Q2243" t="s">
        <v>8315</v>
      </c>
      <c r="R2243" t="s">
        <v>8316</v>
      </c>
      <c r="S2243" s="12">
        <f>(((J2243/60)/60)/24)+DATE(1970,1,1)</f>
        <v>42075.807395833333</v>
      </c>
      <c r="T2243" s="12">
        <f>(((I2243/60)/60)/24)+DATE(1970,1,1)</f>
        <v>42105.807395833333</v>
      </c>
      <c r="U2243">
        <f>YEAR(S2243)</f>
        <v>2015</v>
      </c>
    </row>
    <row r="2244" spans="1:21" ht="48" x14ac:dyDescent="0.2">
      <c r="A2244">
        <v>3546</v>
      </c>
      <c r="B2244" s="3" t="s">
        <v>3545</v>
      </c>
      <c r="C2244" s="3" t="s">
        <v>7656</v>
      </c>
      <c r="D2244" s="6">
        <v>1100</v>
      </c>
      <c r="E2244" s="8">
        <v>1125</v>
      </c>
      <c r="F2244" t="s">
        <v>8218</v>
      </c>
      <c r="G2244" t="s">
        <v>8223</v>
      </c>
      <c r="H2244" t="s">
        <v>8245</v>
      </c>
      <c r="I2244">
        <v>1427860740</v>
      </c>
      <c r="J2244">
        <v>1426002684</v>
      </c>
      <c r="K2244" t="b">
        <v>0</v>
      </c>
      <c r="L2244">
        <v>19</v>
      </c>
      <c r="M2244" t="b">
        <v>1</v>
      </c>
      <c r="N2244" t="s">
        <v>8269</v>
      </c>
      <c r="O2244">
        <f>ROUND(E2244/D2244*100,0)</f>
        <v>102</v>
      </c>
      <c r="P2244">
        <f>IFERROR(ROUND(E2244/L2244,2),0)</f>
        <v>59.21</v>
      </c>
      <c r="Q2244" t="s">
        <v>8315</v>
      </c>
      <c r="R2244" t="s">
        <v>8316</v>
      </c>
      <c r="S2244" s="12">
        <f>(((J2244/60)/60)/24)+DATE(1970,1,1)</f>
        <v>42073.660694444443</v>
      </c>
      <c r="T2244" s="12">
        <f>(((I2244/60)/60)/24)+DATE(1970,1,1)</f>
        <v>42095.165972222225</v>
      </c>
      <c r="U2244">
        <f>YEAR(S2244)</f>
        <v>2015</v>
      </c>
    </row>
    <row r="2245" spans="1:21" ht="48" x14ac:dyDescent="0.2">
      <c r="A2245">
        <v>3547</v>
      </c>
      <c r="B2245" s="3" t="s">
        <v>3546</v>
      </c>
      <c r="C2245" s="3" t="s">
        <v>7657</v>
      </c>
      <c r="D2245" s="6">
        <v>35000</v>
      </c>
      <c r="E2245" s="8">
        <v>40043.25</v>
      </c>
      <c r="F2245" t="s">
        <v>8218</v>
      </c>
      <c r="G2245" t="s">
        <v>8223</v>
      </c>
      <c r="H2245" t="s">
        <v>8245</v>
      </c>
      <c r="I2245">
        <v>1463198340</v>
      </c>
      <c r="J2245">
        <v>1461117201</v>
      </c>
      <c r="K2245" t="b">
        <v>0</v>
      </c>
      <c r="L2245">
        <v>336</v>
      </c>
      <c r="M2245" t="b">
        <v>1</v>
      </c>
      <c r="N2245" t="s">
        <v>8269</v>
      </c>
      <c r="O2245">
        <f>ROUND(E2245/D2245*100,0)</f>
        <v>114</v>
      </c>
      <c r="P2245">
        <f>IFERROR(ROUND(E2245/L2245,2),0)</f>
        <v>119.18</v>
      </c>
      <c r="Q2245" t="s">
        <v>8315</v>
      </c>
      <c r="R2245" t="s">
        <v>8316</v>
      </c>
      <c r="S2245" s="12">
        <f>(((J2245/60)/60)/24)+DATE(1970,1,1)</f>
        <v>42480.078715277778</v>
      </c>
      <c r="T2245" s="12">
        <f>(((I2245/60)/60)/24)+DATE(1970,1,1)</f>
        <v>42504.165972222225</v>
      </c>
      <c r="U2245">
        <f>YEAR(S2245)</f>
        <v>2016</v>
      </c>
    </row>
    <row r="2246" spans="1:21" ht="48" x14ac:dyDescent="0.2">
      <c r="A2246">
        <v>3548</v>
      </c>
      <c r="B2246" s="3" t="s">
        <v>3547</v>
      </c>
      <c r="C2246" s="3" t="s">
        <v>7658</v>
      </c>
      <c r="D2246" s="6">
        <v>2100</v>
      </c>
      <c r="E2246" s="8">
        <v>2140</v>
      </c>
      <c r="F2246" t="s">
        <v>8218</v>
      </c>
      <c r="G2246" t="s">
        <v>8223</v>
      </c>
      <c r="H2246" t="s">
        <v>8245</v>
      </c>
      <c r="I2246">
        <v>1457139600</v>
      </c>
      <c r="J2246">
        <v>1455230214</v>
      </c>
      <c r="K2246" t="b">
        <v>0</v>
      </c>
      <c r="L2246">
        <v>13</v>
      </c>
      <c r="M2246" t="b">
        <v>1</v>
      </c>
      <c r="N2246" t="s">
        <v>8269</v>
      </c>
      <c r="O2246">
        <f>ROUND(E2246/D2246*100,0)</f>
        <v>102</v>
      </c>
      <c r="P2246">
        <f>IFERROR(ROUND(E2246/L2246,2),0)</f>
        <v>164.62</v>
      </c>
      <c r="Q2246" t="s">
        <v>8315</v>
      </c>
      <c r="R2246" t="s">
        <v>8316</v>
      </c>
      <c r="S2246" s="12">
        <f>(((J2246/60)/60)/24)+DATE(1970,1,1)</f>
        <v>42411.942291666666</v>
      </c>
      <c r="T2246" s="12">
        <f>(((I2246/60)/60)/24)+DATE(1970,1,1)</f>
        <v>42434.041666666672</v>
      </c>
      <c r="U2246">
        <f>YEAR(S2246)</f>
        <v>2016</v>
      </c>
    </row>
    <row r="2247" spans="1:21" ht="48" x14ac:dyDescent="0.2">
      <c r="A2247">
        <v>3549</v>
      </c>
      <c r="B2247" s="3" t="s">
        <v>3548</v>
      </c>
      <c r="C2247" s="3" t="s">
        <v>7659</v>
      </c>
      <c r="D2247" s="6">
        <v>1000</v>
      </c>
      <c r="E2247" s="8">
        <v>1020</v>
      </c>
      <c r="F2247" t="s">
        <v>8218</v>
      </c>
      <c r="G2247" t="s">
        <v>8224</v>
      </c>
      <c r="H2247" t="s">
        <v>8246</v>
      </c>
      <c r="I2247">
        <v>1441358873</v>
      </c>
      <c r="J2247">
        <v>1438939673</v>
      </c>
      <c r="K2247" t="b">
        <v>0</v>
      </c>
      <c r="L2247">
        <v>42</v>
      </c>
      <c r="M2247" t="b">
        <v>1</v>
      </c>
      <c r="N2247" t="s">
        <v>8269</v>
      </c>
      <c r="O2247">
        <f>ROUND(E2247/D2247*100,0)</f>
        <v>102</v>
      </c>
      <c r="P2247">
        <f>IFERROR(ROUND(E2247/L2247,2),0)</f>
        <v>24.29</v>
      </c>
      <c r="Q2247" t="s">
        <v>8315</v>
      </c>
      <c r="R2247" t="s">
        <v>8316</v>
      </c>
      <c r="S2247" s="12">
        <f>(((J2247/60)/60)/24)+DATE(1970,1,1)</f>
        <v>42223.394363425927</v>
      </c>
      <c r="T2247" s="12">
        <f>(((I2247/60)/60)/24)+DATE(1970,1,1)</f>
        <v>42251.394363425927</v>
      </c>
      <c r="U2247">
        <f>YEAR(S2247)</f>
        <v>2015</v>
      </c>
    </row>
    <row r="2248" spans="1:21" ht="48" x14ac:dyDescent="0.2">
      <c r="A2248">
        <v>3550</v>
      </c>
      <c r="B2248" s="3" t="s">
        <v>3549</v>
      </c>
      <c r="C2248" s="3" t="s">
        <v>7660</v>
      </c>
      <c r="D2248" s="6">
        <v>2500</v>
      </c>
      <c r="E2248" s="8">
        <v>2620</v>
      </c>
      <c r="F2248" t="s">
        <v>8218</v>
      </c>
      <c r="G2248" t="s">
        <v>8224</v>
      </c>
      <c r="H2248" t="s">
        <v>8246</v>
      </c>
      <c r="I2248">
        <v>1462224398</v>
      </c>
      <c r="J2248">
        <v>1459632398</v>
      </c>
      <c r="K2248" t="b">
        <v>0</v>
      </c>
      <c r="L2248">
        <v>64</v>
      </c>
      <c r="M2248" t="b">
        <v>1</v>
      </c>
      <c r="N2248" t="s">
        <v>8269</v>
      </c>
      <c r="O2248">
        <f>ROUND(E2248/D2248*100,0)</f>
        <v>105</v>
      </c>
      <c r="P2248">
        <f>IFERROR(ROUND(E2248/L2248,2),0)</f>
        <v>40.94</v>
      </c>
      <c r="Q2248" t="s">
        <v>8315</v>
      </c>
      <c r="R2248" t="s">
        <v>8316</v>
      </c>
      <c r="S2248" s="12">
        <f>(((J2248/60)/60)/24)+DATE(1970,1,1)</f>
        <v>42462.893495370372</v>
      </c>
      <c r="T2248" s="12">
        <f>(((I2248/60)/60)/24)+DATE(1970,1,1)</f>
        <v>42492.893495370372</v>
      </c>
      <c r="U2248">
        <f>YEAR(S2248)</f>
        <v>2016</v>
      </c>
    </row>
    <row r="2249" spans="1:21" ht="48" x14ac:dyDescent="0.2">
      <c r="A2249">
        <v>3551</v>
      </c>
      <c r="B2249" s="3" t="s">
        <v>3550</v>
      </c>
      <c r="C2249" s="3" t="s">
        <v>7661</v>
      </c>
      <c r="D2249" s="6">
        <v>1500</v>
      </c>
      <c r="E2249" s="8">
        <v>1527.5</v>
      </c>
      <c r="F2249" t="s">
        <v>8218</v>
      </c>
      <c r="G2249" t="s">
        <v>8223</v>
      </c>
      <c r="H2249" t="s">
        <v>8245</v>
      </c>
      <c r="I2249">
        <v>1400796420</v>
      </c>
      <c r="J2249">
        <v>1398342170</v>
      </c>
      <c r="K2249" t="b">
        <v>0</v>
      </c>
      <c r="L2249">
        <v>25</v>
      </c>
      <c r="M2249" t="b">
        <v>1</v>
      </c>
      <c r="N2249" t="s">
        <v>8269</v>
      </c>
      <c r="O2249">
        <f>ROUND(E2249/D2249*100,0)</f>
        <v>102</v>
      </c>
      <c r="P2249">
        <f>IFERROR(ROUND(E2249/L2249,2),0)</f>
        <v>61.1</v>
      </c>
      <c r="Q2249" t="s">
        <v>8315</v>
      </c>
      <c r="R2249" t="s">
        <v>8316</v>
      </c>
      <c r="S2249" s="12">
        <f>(((J2249/60)/60)/24)+DATE(1970,1,1)</f>
        <v>41753.515856481477</v>
      </c>
      <c r="T2249" s="12">
        <f>(((I2249/60)/60)/24)+DATE(1970,1,1)</f>
        <v>41781.921527777777</v>
      </c>
      <c r="U2249">
        <f>YEAR(S2249)</f>
        <v>2014</v>
      </c>
    </row>
    <row r="2250" spans="1:21" ht="48" x14ac:dyDescent="0.2">
      <c r="A2250">
        <v>3552</v>
      </c>
      <c r="B2250" s="3" t="s">
        <v>3551</v>
      </c>
      <c r="C2250" s="3" t="s">
        <v>7662</v>
      </c>
      <c r="D2250" s="6">
        <v>773</v>
      </c>
      <c r="E2250" s="8">
        <v>773</v>
      </c>
      <c r="F2250" t="s">
        <v>8218</v>
      </c>
      <c r="G2250" t="s">
        <v>8224</v>
      </c>
      <c r="H2250" t="s">
        <v>8246</v>
      </c>
      <c r="I2250">
        <v>1403964324</v>
      </c>
      <c r="J2250">
        <v>1401372324</v>
      </c>
      <c r="K2250" t="b">
        <v>0</v>
      </c>
      <c r="L2250">
        <v>20</v>
      </c>
      <c r="M2250" t="b">
        <v>1</v>
      </c>
      <c r="N2250" t="s">
        <v>8269</v>
      </c>
      <c r="O2250">
        <f>ROUND(E2250/D2250*100,0)</f>
        <v>100</v>
      </c>
      <c r="P2250">
        <f>IFERROR(ROUND(E2250/L2250,2),0)</f>
        <v>38.65</v>
      </c>
      <c r="Q2250" t="s">
        <v>8315</v>
      </c>
      <c r="R2250" t="s">
        <v>8316</v>
      </c>
      <c r="S2250" s="12">
        <f>(((J2250/60)/60)/24)+DATE(1970,1,1)</f>
        <v>41788.587083333332</v>
      </c>
      <c r="T2250" s="12">
        <f>(((I2250/60)/60)/24)+DATE(1970,1,1)</f>
        <v>41818.587083333332</v>
      </c>
      <c r="U2250">
        <f>YEAR(S2250)</f>
        <v>2014</v>
      </c>
    </row>
    <row r="2251" spans="1:21" ht="48" x14ac:dyDescent="0.2">
      <c r="A2251">
        <v>3553</v>
      </c>
      <c r="B2251" s="3" t="s">
        <v>3552</v>
      </c>
      <c r="C2251" s="3" t="s">
        <v>7663</v>
      </c>
      <c r="D2251" s="6">
        <v>5500</v>
      </c>
      <c r="E2251" s="8">
        <v>5845</v>
      </c>
      <c r="F2251" t="s">
        <v>8218</v>
      </c>
      <c r="G2251" t="s">
        <v>8223</v>
      </c>
      <c r="H2251" t="s">
        <v>8245</v>
      </c>
      <c r="I2251">
        <v>1439337600</v>
      </c>
      <c r="J2251">
        <v>1436575280</v>
      </c>
      <c r="K2251" t="b">
        <v>0</v>
      </c>
      <c r="L2251">
        <v>104</v>
      </c>
      <c r="M2251" t="b">
        <v>1</v>
      </c>
      <c r="N2251" t="s">
        <v>8269</v>
      </c>
      <c r="O2251">
        <f>ROUND(E2251/D2251*100,0)</f>
        <v>106</v>
      </c>
      <c r="P2251">
        <f>IFERROR(ROUND(E2251/L2251,2),0)</f>
        <v>56.2</v>
      </c>
      <c r="Q2251" t="s">
        <v>8315</v>
      </c>
      <c r="R2251" t="s">
        <v>8316</v>
      </c>
      <c r="S2251" s="12">
        <f>(((J2251/60)/60)/24)+DATE(1970,1,1)</f>
        <v>42196.028703703705</v>
      </c>
      <c r="T2251" s="12">
        <f>(((I2251/60)/60)/24)+DATE(1970,1,1)</f>
        <v>42228</v>
      </c>
      <c r="U2251">
        <f>YEAR(S2251)</f>
        <v>2015</v>
      </c>
    </row>
    <row r="2252" spans="1:21" ht="48" x14ac:dyDescent="0.2">
      <c r="A2252">
        <v>3554</v>
      </c>
      <c r="B2252" s="3" t="s">
        <v>3553</v>
      </c>
      <c r="C2252" s="3" t="s">
        <v>7664</v>
      </c>
      <c r="D2252" s="6">
        <v>5000</v>
      </c>
      <c r="E2252" s="8">
        <v>5671.11</v>
      </c>
      <c r="F2252" t="s">
        <v>8218</v>
      </c>
      <c r="G2252" t="s">
        <v>8223</v>
      </c>
      <c r="H2252" t="s">
        <v>8245</v>
      </c>
      <c r="I2252">
        <v>1423674000</v>
      </c>
      <c r="J2252">
        <v>1421025159</v>
      </c>
      <c r="K2252" t="b">
        <v>0</v>
      </c>
      <c r="L2252">
        <v>53</v>
      </c>
      <c r="M2252" t="b">
        <v>1</v>
      </c>
      <c r="N2252" t="s">
        <v>8269</v>
      </c>
      <c r="O2252">
        <f>ROUND(E2252/D2252*100,0)</f>
        <v>113</v>
      </c>
      <c r="P2252">
        <f>IFERROR(ROUND(E2252/L2252,2),0)</f>
        <v>107</v>
      </c>
      <c r="Q2252" t="s">
        <v>8315</v>
      </c>
      <c r="R2252" t="s">
        <v>8316</v>
      </c>
      <c r="S2252" s="12">
        <f>(((J2252/60)/60)/24)+DATE(1970,1,1)</f>
        <v>42016.050451388888</v>
      </c>
      <c r="T2252" s="12">
        <f>(((I2252/60)/60)/24)+DATE(1970,1,1)</f>
        <v>42046.708333333328</v>
      </c>
      <c r="U2252">
        <f>YEAR(S2252)</f>
        <v>2015</v>
      </c>
    </row>
    <row r="2253" spans="1:21" ht="48" x14ac:dyDescent="0.2">
      <c r="A2253">
        <v>3555</v>
      </c>
      <c r="B2253" s="3" t="s">
        <v>3554</v>
      </c>
      <c r="C2253" s="3" t="s">
        <v>7665</v>
      </c>
      <c r="D2253" s="6">
        <v>2400</v>
      </c>
      <c r="E2253" s="8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>
        <f>ROUND(E2253/D2253*100,0)</f>
        <v>100</v>
      </c>
      <c r="P2253">
        <f>IFERROR(ROUND(E2253/L2253,2),0)</f>
        <v>171.43</v>
      </c>
      <c r="Q2253" t="s">
        <v>8315</v>
      </c>
      <c r="R2253" t="s">
        <v>8316</v>
      </c>
      <c r="S2253" s="12">
        <f>(((J2253/60)/60)/24)+DATE(1970,1,1)</f>
        <v>42661.442060185189</v>
      </c>
      <c r="T2253" s="12">
        <f>(((I2253/60)/60)/24)+DATE(1970,1,1)</f>
        <v>42691.483726851846</v>
      </c>
      <c r="U2253">
        <f>YEAR(S2253)</f>
        <v>2016</v>
      </c>
    </row>
    <row r="2254" spans="1:21" ht="48" x14ac:dyDescent="0.2">
      <c r="A2254">
        <v>3556</v>
      </c>
      <c r="B2254" s="3" t="s">
        <v>3555</v>
      </c>
      <c r="C2254" s="3" t="s">
        <v>7666</v>
      </c>
      <c r="D2254" s="6">
        <v>2200</v>
      </c>
      <c r="E2254" s="8">
        <v>2210</v>
      </c>
      <c r="F2254" t="s">
        <v>8218</v>
      </c>
      <c r="G2254" t="s">
        <v>8224</v>
      </c>
      <c r="H2254" t="s">
        <v>8246</v>
      </c>
      <c r="I2254">
        <v>1408289724</v>
      </c>
      <c r="J2254">
        <v>1403105724</v>
      </c>
      <c r="K2254" t="b">
        <v>0</v>
      </c>
      <c r="L2254">
        <v>20</v>
      </c>
      <c r="M2254" t="b">
        <v>1</v>
      </c>
      <c r="N2254" t="s">
        <v>8269</v>
      </c>
      <c r="O2254">
        <f>ROUND(E2254/D2254*100,0)</f>
        <v>100</v>
      </c>
      <c r="P2254">
        <f>IFERROR(ROUND(E2254/L2254,2),0)</f>
        <v>110.5</v>
      </c>
      <c r="Q2254" t="s">
        <v>8315</v>
      </c>
      <c r="R2254" t="s">
        <v>8316</v>
      </c>
      <c r="S2254" s="12">
        <f>(((J2254/60)/60)/24)+DATE(1970,1,1)</f>
        <v>41808.649583333332</v>
      </c>
      <c r="T2254" s="12">
        <f>(((I2254/60)/60)/24)+DATE(1970,1,1)</f>
        <v>41868.649583333332</v>
      </c>
      <c r="U2254">
        <f>YEAR(S2254)</f>
        <v>2014</v>
      </c>
    </row>
    <row r="2255" spans="1:21" ht="48" x14ac:dyDescent="0.2">
      <c r="A2255">
        <v>3557</v>
      </c>
      <c r="B2255" s="3" t="s">
        <v>3556</v>
      </c>
      <c r="C2255" s="3" t="s">
        <v>7667</v>
      </c>
      <c r="D2255" s="6">
        <v>100000</v>
      </c>
      <c r="E2255" s="8">
        <v>100036</v>
      </c>
      <c r="F2255" t="s">
        <v>8218</v>
      </c>
      <c r="G2255" t="s">
        <v>8223</v>
      </c>
      <c r="H2255" t="s">
        <v>8245</v>
      </c>
      <c r="I2255">
        <v>1399271911</v>
      </c>
      <c r="J2255">
        <v>1396334311</v>
      </c>
      <c r="K2255" t="b">
        <v>0</v>
      </c>
      <c r="L2255">
        <v>558</v>
      </c>
      <c r="M2255" t="b">
        <v>1</v>
      </c>
      <c r="N2255" t="s">
        <v>8269</v>
      </c>
      <c r="O2255">
        <f>ROUND(E2255/D2255*100,0)</f>
        <v>100</v>
      </c>
      <c r="P2255">
        <f>IFERROR(ROUND(E2255/L2255,2),0)</f>
        <v>179.28</v>
      </c>
      <c r="Q2255" t="s">
        <v>8315</v>
      </c>
      <c r="R2255" t="s">
        <v>8316</v>
      </c>
      <c r="S2255" s="12">
        <f>(((J2255/60)/60)/24)+DATE(1970,1,1)</f>
        <v>41730.276747685188</v>
      </c>
      <c r="T2255" s="12">
        <f>(((I2255/60)/60)/24)+DATE(1970,1,1)</f>
        <v>41764.276747685188</v>
      </c>
      <c r="U2255">
        <f>YEAR(S2255)</f>
        <v>2014</v>
      </c>
    </row>
    <row r="2256" spans="1:21" ht="48" x14ac:dyDescent="0.2">
      <c r="A2256">
        <v>3558</v>
      </c>
      <c r="B2256" s="3" t="s">
        <v>3557</v>
      </c>
      <c r="C2256" s="3" t="s">
        <v>7668</v>
      </c>
      <c r="D2256" s="6">
        <v>350</v>
      </c>
      <c r="E2256" s="8">
        <v>504</v>
      </c>
      <c r="F2256" t="s">
        <v>8218</v>
      </c>
      <c r="G2256" t="s">
        <v>8224</v>
      </c>
      <c r="H2256" t="s">
        <v>8246</v>
      </c>
      <c r="I2256">
        <v>1435352400</v>
      </c>
      <c r="J2256">
        <v>1431718575</v>
      </c>
      <c r="K2256" t="b">
        <v>0</v>
      </c>
      <c r="L2256">
        <v>22</v>
      </c>
      <c r="M2256" t="b">
        <v>1</v>
      </c>
      <c r="N2256" t="s">
        <v>8269</v>
      </c>
      <c r="O2256">
        <f>ROUND(E2256/D2256*100,0)</f>
        <v>144</v>
      </c>
      <c r="P2256">
        <f>IFERROR(ROUND(E2256/L2256,2),0)</f>
        <v>22.91</v>
      </c>
      <c r="Q2256" t="s">
        <v>8315</v>
      </c>
      <c r="R2256" t="s">
        <v>8316</v>
      </c>
      <c r="S2256" s="12">
        <f>(((J2256/60)/60)/24)+DATE(1970,1,1)</f>
        <v>42139.816840277781</v>
      </c>
      <c r="T2256" s="12">
        <f>(((I2256/60)/60)/24)+DATE(1970,1,1)</f>
        <v>42181.875</v>
      </c>
      <c r="U2256">
        <f>YEAR(S2256)</f>
        <v>2015</v>
      </c>
    </row>
    <row r="2257" spans="1:21" ht="48" x14ac:dyDescent="0.2">
      <c r="A2257">
        <v>3559</v>
      </c>
      <c r="B2257" s="3" t="s">
        <v>3558</v>
      </c>
      <c r="C2257" s="3" t="s">
        <v>7669</v>
      </c>
      <c r="D2257" s="6">
        <v>1000</v>
      </c>
      <c r="E2257" s="8">
        <v>1035</v>
      </c>
      <c r="F2257" t="s">
        <v>8218</v>
      </c>
      <c r="G2257" t="s">
        <v>8225</v>
      </c>
      <c r="H2257" t="s">
        <v>8247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8269</v>
      </c>
      <c r="O2257">
        <f>ROUND(E2257/D2257*100,0)</f>
        <v>104</v>
      </c>
      <c r="P2257">
        <f>IFERROR(ROUND(E2257/L2257,2),0)</f>
        <v>43.13</v>
      </c>
      <c r="Q2257" t="s">
        <v>8315</v>
      </c>
      <c r="R2257" t="s">
        <v>8316</v>
      </c>
      <c r="S2257" s="12">
        <f>(((J2257/60)/60)/24)+DATE(1970,1,1)</f>
        <v>42194.096157407403</v>
      </c>
      <c r="T2257" s="12">
        <f>(((I2257/60)/60)/24)+DATE(1970,1,1)</f>
        <v>42216.373611111107</v>
      </c>
      <c r="U2257">
        <f>YEAR(S2257)</f>
        <v>2015</v>
      </c>
    </row>
    <row r="2258" spans="1:21" ht="48" x14ac:dyDescent="0.2">
      <c r="A2258">
        <v>3560</v>
      </c>
      <c r="B2258" s="3" t="s">
        <v>3559</v>
      </c>
      <c r="C2258" s="3" t="s">
        <v>7670</v>
      </c>
      <c r="D2258" s="6">
        <v>3200</v>
      </c>
      <c r="E2258" s="8">
        <v>3470</v>
      </c>
      <c r="F2258" t="s">
        <v>8218</v>
      </c>
      <c r="G2258" t="s">
        <v>8228</v>
      </c>
      <c r="H2258" t="s">
        <v>8250</v>
      </c>
      <c r="I2258">
        <v>1432694700</v>
      </c>
      <c r="J2258">
        <v>1429651266</v>
      </c>
      <c r="K2258" t="b">
        <v>0</v>
      </c>
      <c r="L2258">
        <v>74</v>
      </c>
      <c r="M2258" t="b">
        <v>1</v>
      </c>
      <c r="N2258" t="s">
        <v>8269</v>
      </c>
      <c r="O2258">
        <f>ROUND(E2258/D2258*100,0)</f>
        <v>108</v>
      </c>
      <c r="P2258">
        <f>IFERROR(ROUND(E2258/L2258,2),0)</f>
        <v>46.89</v>
      </c>
      <c r="Q2258" t="s">
        <v>8315</v>
      </c>
      <c r="R2258" t="s">
        <v>8316</v>
      </c>
      <c r="S2258" s="12">
        <f>(((J2258/60)/60)/24)+DATE(1970,1,1)</f>
        <v>42115.889652777783</v>
      </c>
      <c r="T2258" s="12">
        <f>(((I2258/60)/60)/24)+DATE(1970,1,1)</f>
        <v>42151.114583333328</v>
      </c>
      <c r="U2258">
        <f>YEAR(S2258)</f>
        <v>2015</v>
      </c>
    </row>
    <row r="2259" spans="1:21" ht="112" x14ac:dyDescent="0.2">
      <c r="A2259">
        <v>3561</v>
      </c>
      <c r="B2259" s="3" t="s">
        <v>3560</v>
      </c>
      <c r="C2259" s="3" t="s">
        <v>7671</v>
      </c>
      <c r="D2259" s="6">
        <v>2500</v>
      </c>
      <c r="E2259" s="8">
        <v>2560</v>
      </c>
      <c r="F2259" t="s">
        <v>8218</v>
      </c>
      <c r="G2259" t="s">
        <v>8223</v>
      </c>
      <c r="H2259" t="s">
        <v>8245</v>
      </c>
      <c r="I2259">
        <v>1438799760</v>
      </c>
      <c r="J2259">
        <v>1437236378</v>
      </c>
      <c r="K2259" t="b">
        <v>0</v>
      </c>
      <c r="L2259">
        <v>54</v>
      </c>
      <c r="M2259" t="b">
        <v>1</v>
      </c>
      <c r="N2259" t="s">
        <v>8269</v>
      </c>
      <c r="O2259">
        <f>ROUND(E2259/D2259*100,0)</f>
        <v>102</v>
      </c>
      <c r="P2259">
        <f>IFERROR(ROUND(E2259/L2259,2),0)</f>
        <v>47.41</v>
      </c>
      <c r="Q2259" t="s">
        <v>8315</v>
      </c>
      <c r="R2259" t="s">
        <v>8316</v>
      </c>
      <c r="S2259" s="12">
        <f>(((J2259/60)/60)/24)+DATE(1970,1,1)</f>
        <v>42203.680300925931</v>
      </c>
      <c r="T2259" s="12">
        <f>(((I2259/60)/60)/24)+DATE(1970,1,1)</f>
        <v>42221.774999999994</v>
      </c>
      <c r="U2259">
        <f>YEAR(S2259)</f>
        <v>2015</v>
      </c>
    </row>
    <row r="2260" spans="1:21" ht="48" x14ac:dyDescent="0.2">
      <c r="A2260">
        <v>3562</v>
      </c>
      <c r="B2260" s="3" t="s">
        <v>3561</v>
      </c>
      <c r="C2260" s="3" t="s">
        <v>7672</v>
      </c>
      <c r="D2260" s="6">
        <v>315</v>
      </c>
      <c r="E2260" s="8">
        <v>469</v>
      </c>
      <c r="F2260" t="s">
        <v>8218</v>
      </c>
      <c r="G2260" t="s">
        <v>8224</v>
      </c>
      <c r="H2260" t="s">
        <v>8246</v>
      </c>
      <c r="I2260">
        <v>1457906400</v>
      </c>
      <c r="J2260">
        <v>1457115427</v>
      </c>
      <c r="K2260" t="b">
        <v>0</v>
      </c>
      <c r="L2260">
        <v>31</v>
      </c>
      <c r="M2260" t="b">
        <v>1</v>
      </c>
      <c r="N2260" t="s">
        <v>8269</v>
      </c>
      <c r="O2260">
        <f>ROUND(E2260/D2260*100,0)</f>
        <v>149</v>
      </c>
      <c r="P2260">
        <f>IFERROR(ROUND(E2260/L2260,2),0)</f>
        <v>15.13</v>
      </c>
      <c r="Q2260" t="s">
        <v>8315</v>
      </c>
      <c r="R2260" t="s">
        <v>8316</v>
      </c>
      <c r="S2260" s="12">
        <f>(((J2260/60)/60)/24)+DATE(1970,1,1)</f>
        <v>42433.761886574073</v>
      </c>
      <c r="T2260" s="12">
        <f>(((I2260/60)/60)/24)+DATE(1970,1,1)</f>
        <v>42442.916666666672</v>
      </c>
      <c r="U2260">
        <f>YEAR(S2260)</f>
        <v>2016</v>
      </c>
    </row>
    <row r="2261" spans="1:21" ht="48" x14ac:dyDescent="0.2">
      <c r="A2261">
        <v>3563</v>
      </c>
      <c r="B2261" s="3" t="s">
        <v>3562</v>
      </c>
      <c r="C2261" s="3" t="s">
        <v>7673</v>
      </c>
      <c r="D2261" s="6">
        <v>500</v>
      </c>
      <c r="E2261" s="8">
        <v>527.45000000000005</v>
      </c>
      <c r="F2261" t="s">
        <v>8218</v>
      </c>
      <c r="G2261" t="s">
        <v>8224</v>
      </c>
      <c r="H2261" t="s">
        <v>8246</v>
      </c>
      <c r="I2261">
        <v>1470078000</v>
      </c>
      <c r="J2261">
        <v>1467648456</v>
      </c>
      <c r="K2261" t="b">
        <v>0</v>
      </c>
      <c r="L2261">
        <v>25</v>
      </c>
      <c r="M2261" t="b">
        <v>1</v>
      </c>
      <c r="N2261" t="s">
        <v>8269</v>
      </c>
      <c r="O2261">
        <f>ROUND(E2261/D2261*100,0)</f>
        <v>105</v>
      </c>
      <c r="P2261">
        <f>IFERROR(ROUND(E2261/L2261,2),0)</f>
        <v>21.1</v>
      </c>
      <c r="Q2261" t="s">
        <v>8315</v>
      </c>
      <c r="R2261" t="s">
        <v>8316</v>
      </c>
      <c r="S2261" s="12">
        <f>(((J2261/60)/60)/24)+DATE(1970,1,1)</f>
        <v>42555.671944444446</v>
      </c>
      <c r="T2261" s="12">
        <f>(((I2261/60)/60)/24)+DATE(1970,1,1)</f>
        <v>42583.791666666672</v>
      </c>
      <c r="U2261">
        <f>YEAR(S2261)</f>
        <v>2016</v>
      </c>
    </row>
    <row r="2262" spans="1:21" ht="32" x14ac:dyDescent="0.2">
      <c r="A2262">
        <v>3564</v>
      </c>
      <c r="B2262" s="3" t="s">
        <v>3563</v>
      </c>
      <c r="C2262" s="3" t="s">
        <v>7674</v>
      </c>
      <c r="D2262" s="6">
        <v>1000</v>
      </c>
      <c r="E2262" s="8">
        <v>1005</v>
      </c>
      <c r="F2262" t="s">
        <v>8218</v>
      </c>
      <c r="G2262" t="s">
        <v>8224</v>
      </c>
      <c r="H2262" t="s">
        <v>8246</v>
      </c>
      <c r="I2262">
        <v>1444060800</v>
      </c>
      <c r="J2262">
        <v>1440082649</v>
      </c>
      <c r="K2262" t="b">
        <v>0</v>
      </c>
      <c r="L2262">
        <v>17</v>
      </c>
      <c r="M2262" t="b">
        <v>1</v>
      </c>
      <c r="N2262" t="s">
        <v>8269</v>
      </c>
      <c r="O2262">
        <f>ROUND(E2262/D2262*100,0)</f>
        <v>101</v>
      </c>
      <c r="P2262">
        <f>IFERROR(ROUND(E2262/L2262,2),0)</f>
        <v>59.12</v>
      </c>
      <c r="Q2262" t="s">
        <v>8315</v>
      </c>
      <c r="R2262" t="s">
        <v>8316</v>
      </c>
      <c r="S2262" s="12">
        <f>(((J2262/60)/60)/24)+DATE(1970,1,1)</f>
        <v>42236.623252314821</v>
      </c>
      <c r="T2262" s="12">
        <f>(((I2262/60)/60)/24)+DATE(1970,1,1)</f>
        <v>42282.666666666672</v>
      </c>
      <c r="U2262">
        <f>YEAR(S2262)</f>
        <v>2015</v>
      </c>
    </row>
    <row r="2263" spans="1:21" ht="48" x14ac:dyDescent="0.2">
      <c r="A2263">
        <v>3565</v>
      </c>
      <c r="B2263" s="3" t="s">
        <v>3564</v>
      </c>
      <c r="C2263" s="3" t="s">
        <v>7675</v>
      </c>
      <c r="D2263" s="6">
        <v>900</v>
      </c>
      <c r="E2263" s="8">
        <v>1175</v>
      </c>
      <c r="F2263" t="s">
        <v>8218</v>
      </c>
      <c r="G2263" t="s">
        <v>8223</v>
      </c>
      <c r="H2263" t="s">
        <v>8245</v>
      </c>
      <c r="I2263">
        <v>1420048208</v>
      </c>
      <c r="J2263">
        <v>1417456208</v>
      </c>
      <c r="K2263" t="b">
        <v>0</v>
      </c>
      <c r="L2263">
        <v>12</v>
      </c>
      <c r="M2263" t="b">
        <v>1</v>
      </c>
      <c r="N2263" t="s">
        <v>8269</v>
      </c>
      <c r="O2263">
        <f>ROUND(E2263/D2263*100,0)</f>
        <v>131</v>
      </c>
      <c r="P2263">
        <f>IFERROR(ROUND(E2263/L2263,2),0)</f>
        <v>97.92</v>
      </c>
      <c r="Q2263" t="s">
        <v>8315</v>
      </c>
      <c r="R2263" t="s">
        <v>8316</v>
      </c>
      <c r="S2263" s="12">
        <f>(((J2263/60)/60)/24)+DATE(1970,1,1)</f>
        <v>41974.743148148147</v>
      </c>
      <c r="T2263" s="12">
        <f>(((I2263/60)/60)/24)+DATE(1970,1,1)</f>
        <v>42004.743148148147</v>
      </c>
      <c r="U2263">
        <f>YEAR(S2263)</f>
        <v>2014</v>
      </c>
    </row>
    <row r="2264" spans="1:21" ht="48" x14ac:dyDescent="0.2">
      <c r="A2264">
        <v>3566</v>
      </c>
      <c r="B2264" s="3" t="s">
        <v>3565</v>
      </c>
      <c r="C2264" s="3" t="s">
        <v>7676</v>
      </c>
      <c r="D2264" s="6">
        <v>2000</v>
      </c>
      <c r="E2264" s="8">
        <v>2095</v>
      </c>
      <c r="F2264" t="s">
        <v>8218</v>
      </c>
      <c r="G2264" t="s">
        <v>8224</v>
      </c>
      <c r="H2264" t="s">
        <v>8246</v>
      </c>
      <c r="I2264">
        <v>1422015083</v>
      </c>
      <c r="J2264">
        <v>1419423083</v>
      </c>
      <c r="K2264" t="b">
        <v>0</v>
      </c>
      <c r="L2264">
        <v>38</v>
      </c>
      <c r="M2264" t="b">
        <v>1</v>
      </c>
      <c r="N2264" t="s">
        <v>8269</v>
      </c>
      <c r="O2264">
        <f>ROUND(E2264/D2264*100,0)</f>
        <v>105</v>
      </c>
      <c r="P2264">
        <f>IFERROR(ROUND(E2264/L2264,2),0)</f>
        <v>55.13</v>
      </c>
      <c r="Q2264" t="s">
        <v>8315</v>
      </c>
      <c r="R2264" t="s">
        <v>8316</v>
      </c>
      <c r="S2264" s="12">
        <f>(((J2264/60)/60)/24)+DATE(1970,1,1)</f>
        <v>41997.507905092592</v>
      </c>
      <c r="T2264" s="12">
        <f>(((I2264/60)/60)/24)+DATE(1970,1,1)</f>
        <v>42027.507905092592</v>
      </c>
      <c r="U2264">
        <f>YEAR(S2264)</f>
        <v>2014</v>
      </c>
    </row>
    <row r="2265" spans="1:21" ht="48" x14ac:dyDescent="0.2">
      <c r="A2265">
        <v>3567</v>
      </c>
      <c r="B2265" s="3" t="s">
        <v>3566</v>
      </c>
      <c r="C2265" s="3" t="s">
        <v>7677</v>
      </c>
      <c r="D2265" s="6">
        <v>1000</v>
      </c>
      <c r="E2265" s="8">
        <v>1088</v>
      </c>
      <c r="F2265" t="s">
        <v>8218</v>
      </c>
      <c r="G2265" t="s">
        <v>8224</v>
      </c>
      <c r="H2265" t="s">
        <v>8246</v>
      </c>
      <c r="I2265">
        <v>1433964444</v>
      </c>
      <c r="J2265">
        <v>1431372444</v>
      </c>
      <c r="K2265" t="b">
        <v>0</v>
      </c>
      <c r="L2265">
        <v>41</v>
      </c>
      <c r="M2265" t="b">
        <v>1</v>
      </c>
      <c r="N2265" t="s">
        <v>8269</v>
      </c>
      <c r="O2265">
        <f>ROUND(E2265/D2265*100,0)</f>
        <v>109</v>
      </c>
      <c r="P2265">
        <f>IFERROR(ROUND(E2265/L2265,2),0)</f>
        <v>26.54</v>
      </c>
      <c r="Q2265" t="s">
        <v>8315</v>
      </c>
      <c r="R2265" t="s">
        <v>8316</v>
      </c>
      <c r="S2265" s="12">
        <f>(((J2265/60)/60)/24)+DATE(1970,1,1)</f>
        <v>42135.810694444444</v>
      </c>
      <c r="T2265" s="12">
        <f>(((I2265/60)/60)/24)+DATE(1970,1,1)</f>
        <v>42165.810694444444</v>
      </c>
      <c r="U2265">
        <f>YEAR(S2265)</f>
        <v>2015</v>
      </c>
    </row>
    <row r="2266" spans="1:21" ht="48" x14ac:dyDescent="0.2">
      <c r="A2266">
        <v>3568</v>
      </c>
      <c r="B2266" s="3" t="s">
        <v>3567</v>
      </c>
      <c r="C2266" s="3" t="s">
        <v>7678</v>
      </c>
      <c r="D2266" s="6">
        <v>1000</v>
      </c>
      <c r="E2266" s="8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111</v>
      </c>
      <c r="P2266">
        <f>IFERROR(ROUND(E2266/L2266,2),0)</f>
        <v>58.42</v>
      </c>
      <c r="Q2266" t="s">
        <v>8315</v>
      </c>
      <c r="R2266" t="s">
        <v>8316</v>
      </c>
      <c r="S2266" s="12">
        <f>(((J2266/60)/60)/24)+DATE(1970,1,1)</f>
        <v>41869.740671296298</v>
      </c>
      <c r="T2266" s="12">
        <f>(((I2266/60)/60)/24)+DATE(1970,1,1)</f>
        <v>41899.740671296298</v>
      </c>
      <c r="U2266">
        <f>YEAR(S2266)</f>
        <v>2014</v>
      </c>
    </row>
    <row r="2267" spans="1:21" ht="48" x14ac:dyDescent="0.2">
      <c r="A2267">
        <v>3569</v>
      </c>
      <c r="B2267" s="3" t="s">
        <v>3568</v>
      </c>
      <c r="C2267" s="3" t="s">
        <v>7679</v>
      </c>
      <c r="D2267" s="6">
        <v>5000</v>
      </c>
      <c r="E2267" s="8">
        <v>5024</v>
      </c>
      <c r="F2267" t="s">
        <v>8218</v>
      </c>
      <c r="G2267" t="s">
        <v>8223</v>
      </c>
      <c r="H2267" t="s">
        <v>8245</v>
      </c>
      <c r="I2267">
        <v>1420734696</v>
      </c>
      <c r="J2267">
        <v>1418142696</v>
      </c>
      <c r="K2267" t="b">
        <v>0</v>
      </c>
      <c r="L2267">
        <v>41</v>
      </c>
      <c r="M2267" t="b">
        <v>1</v>
      </c>
      <c r="N2267" t="s">
        <v>8269</v>
      </c>
      <c r="O2267">
        <f>ROUND(E2267/D2267*100,0)</f>
        <v>100</v>
      </c>
      <c r="P2267">
        <f>IFERROR(ROUND(E2267/L2267,2),0)</f>
        <v>122.54</v>
      </c>
      <c r="Q2267" t="s">
        <v>8315</v>
      </c>
      <c r="R2267" t="s">
        <v>8316</v>
      </c>
      <c r="S2267" s="12">
        <f>(((J2267/60)/60)/24)+DATE(1970,1,1)</f>
        <v>41982.688611111109</v>
      </c>
      <c r="T2267" s="12">
        <f>(((I2267/60)/60)/24)+DATE(1970,1,1)</f>
        <v>42012.688611111109</v>
      </c>
      <c r="U2267">
        <f>YEAR(S2267)</f>
        <v>2014</v>
      </c>
    </row>
    <row r="2268" spans="1:21" ht="48" x14ac:dyDescent="0.2">
      <c r="A2268">
        <v>3570</v>
      </c>
      <c r="B2268" s="3" t="s">
        <v>3569</v>
      </c>
      <c r="C2268" s="3" t="s">
        <v>7680</v>
      </c>
      <c r="D2268" s="6">
        <v>2000</v>
      </c>
      <c r="E2268" s="8">
        <v>2287</v>
      </c>
      <c r="F2268" t="s">
        <v>8218</v>
      </c>
      <c r="G2268" t="s">
        <v>8223</v>
      </c>
      <c r="H2268" t="s">
        <v>8245</v>
      </c>
      <c r="I2268">
        <v>1420009200</v>
      </c>
      <c r="J2268">
        <v>1417593483</v>
      </c>
      <c r="K2268" t="b">
        <v>0</v>
      </c>
      <c r="L2268">
        <v>26</v>
      </c>
      <c r="M2268" t="b">
        <v>1</v>
      </c>
      <c r="N2268" t="s">
        <v>8269</v>
      </c>
      <c r="O2268">
        <f>ROUND(E2268/D2268*100,0)</f>
        <v>114</v>
      </c>
      <c r="P2268">
        <f>IFERROR(ROUND(E2268/L2268,2),0)</f>
        <v>87.96</v>
      </c>
      <c r="Q2268" t="s">
        <v>8315</v>
      </c>
      <c r="R2268" t="s">
        <v>8316</v>
      </c>
      <c r="S2268" s="12">
        <f>(((J2268/60)/60)/24)+DATE(1970,1,1)</f>
        <v>41976.331979166673</v>
      </c>
      <c r="T2268" s="12">
        <f>(((I2268/60)/60)/24)+DATE(1970,1,1)</f>
        <v>42004.291666666672</v>
      </c>
      <c r="U2268">
        <f>YEAR(S2268)</f>
        <v>2014</v>
      </c>
    </row>
    <row r="2269" spans="1:21" ht="48" x14ac:dyDescent="0.2">
      <c r="A2269">
        <v>3571</v>
      </c>
      <c r="B2269" s="3" t="s">
        <v>3570</v>
      </c>
      <c r="C2269" s="3" t="s">
        <v>7681</v>
      </c>
      <c r="D2269" s="6">
        <v>1500</v>
      </c>
      <c r="E2269" s="8">
        <v>1831</v>
      </c>
      <c r="F2269" t="s">
        <v>8218</v>
      </c>
      <c r="G2269" t="s">
        <v>8224</v>
      </c>
      <c r="H2269" t="s">
        <v>8246</v>
      </c>
      <c r="I2269">
        <v>1414701413</v>
      </c>
      <c r="J2269">
        <v>1412109413</v>
      </c>
      <c r="K2269" t="b">
        <v>0</v>
      </c>
      <c r="L2269">
        <v>25</v>
      </c>
      <c r="M2269" t="b">
        <v>1</v>
      </c>
      <c r="N2269" t="s">
        <v>8269</v>
      </c>
      <c r="O2269">
        <f>ROUND(E2269/D2269*100,0)</f>
        <v>122</v>
      </c>
      <c r="P2269">
        <f>IFERROR(ROUND(E2269/L2269,2),0)</f>
        <v>73.239999999999995</v>
      </c>
      <c r="Q2269" t="s">
        <v>8315</v>
      </c>
      <c r="R2269" t="s">
        <v>8316</v>
      </c>
      <c r="S2269" s="12">
        <f>(((J2269/60)/60)/24)+DATE(1970,1,1)</f>
        <v>41912.858946759261</v>
      </c>
      <c r="T2269" s="12">
        <f>(((I2269/60)/60)/24)+DATE(1970,1,1)</f>
        <v>41942.858946759261</v>
      </c>
      <c r="U2269">
        <f>YEAR(S2269)</f>
        <v>2014</v>
      </c>
    </row>
    <row r="2270" spans="1:21" ht="32" x14ac:dyDescent="0.2">
      <c r="A2270">
        <v>3572</v>
      </c>
      <c r="B2270" s="3" t="s">
        <v>3571</v>
      </c>
      <c r="C2270" s="3" t="s">
        <v>7682</v>
      </c>
      <c r="D2270" s="6">
        <v>500</v>
      </c>
      <c r="E2270" s="8">
        <v>500</v>
      </c>
      <c r="F2270" t="s">
        <v>8218</v>
      </c>
      <c r="G2270" t="s">
        <v>8224</v>
      </c>
      <c r="H2270" t="s">
        <v>8246</v>
      </c>
      <c r="I2270">
        <v>1434894082</v>
      </c>
      <c r="J2270">
        <v>1432302082</v>
      </c>
      <c r="K2270" t="b">
        <v>0</v>
      </c>
      <c r="L2270">
        <v>9</v>
      </c>
      <c r="M2270" t="b">
        <v>1</v>
      </c>
      <c r="N2270" t="s">
        <v>8269</v>
      </c>
      <c r="O2270">
        <f>ROUND(E2270/D2270*100,0)</f>
        <v>100</v>
      </c>
      <c r="P2270">
        <f>IFERROR(ROUND(E2270/L2270,2),0)</f>
        <v>55.56</v>
      </c>
      <c r="Q2270" t="s">
        <v>8315</v>
      </c>
      <c r="R2270" t="s">
        <v>8316</v>
      </c>
      <c r="S2270" s="12">
        <f>(((J2270/60)/60)/24)+DATE(1970,1,1)</f>
        <v>42146.570393518516</v>
      </c>
      <c r="T2270" s="12">
        <f>(((I2270/60)/60)/24)+DATE(1970,1,1)</f>
        <v>42176.570393518516</v>
      </c>
      <c r="U2270">
        <f>YEAR(S2270)</f>
        <v>2015</v>
      </c>
    </row>
    <row r="2271" spans="1:21" ht="32" x14ac:dyDescent="0.2">
      <c r="A2271">
        <v>3573</v>
      </c>
      <c r="B2271" s="3" t="s">
        <v>3572</v>
      </c>
      <c r="C2271" s="3" t="s">
        <v>7683</v>
      </c>
      <c r="D2271" s="6">
        <v>3000</v>
      </c>
      <c r="E2271" s="8">
        <v>3084</v>
      </c>
      <c r="F2271" t="s">
        <v>8218</v>
      </c>
      <c r="G2271" t="s">
        <v>8224</v>
      </c>
      <c r="H2271" t="s">
        <v>8246</v>
      </c>
      <c r="I2271">
        <v>1415440846</v>
      </c>
      <c r="J2271">
        <v>1412845246</v>
      </c>
      <c r="K2271" t="b">
        <v>0</v>
      </c>
      <c r="L2271">
        <v>78</v>
      </c>
      <c r="M2271" t="b">
        <v>1</v>
      </c>
      <c r="N2271" t="s">
        <v>8269</v>
      </c>
      <c r="O2271">
        <f>ROUND(E2271/D2271*100,0)</f>
        <v>103</v>
      </c>
      <c r="P2271">
        <f>IFERROR(ROUND(E2271/L2271,2),0)</f>
        <v>39.54</v>
      </c>
      <c r="Q2271" t="s">
        <v>8315</v>
      </c>
      <c r="R2271" t="s">
        <v>8316</v>
      </c>
      <c r="S2271" s="12">
        <f>(((J2271/60)/60)/24)+DATE(1970,1,1)</f>
        <v>41921.375532407408</v>
      </c>
      <c r="T2271" s="12">
        <f>(((I2271/60)/60)/24)+DATE(1970,1,1)</f>
        <v>41951.417199074072</v>
      </c>
      <c r="U2271">
        <f>YEAR(S2271)</f>
        <v>2014</v>
      </c>
    </row>
    <row r="2272" spans="1:21" ht="48" x14ac:dyDescent="0.2">
      <c r="A2272">
        <v>3574</v>
      </c>
      <c r="B2272" s="3" t="s">
        <v>3573</v>
      </c>
      <c r="C2272" s="3" t="s">
        <v>7684</v>
      </c>
      <c r="D2272" s="6">
        <v>5800</v>
      </c>
      <c r="E2272" s="8">
        <v>6155</v>
      </c>
      <c r="F2272" t="s">
        <v>8218</v>
      </c>
      <c r="G2272" t="s">
        <v>8223</v>
      </c>
      <c r="H2272" t="s">
        <v>8245</v>
      </c>
      <c r="I2272">
        <v>1415921848</v>
      </c>
      <c r="J2272">
        <v>1413326248</v>
      </c>
      <c r="K2272" t="b">
        <v>0</v>
      </c>
      <c r="L2272">
        <v>45</v>
      </c>
      <c r="M2272" t="b">
        <v>1</v>
      </c>
      <c r="N2272" t="s">
        <v>8269</v>
      </c>
      <c r="O2272">
        <f>ROUND(E2272/D2272*100,0)</f>
        <v>106</v>
      </c>
      <c r="P2272">
        <f>IFERROR(ROUND(E2272/L2272,2),0)</f>
        <v>136.78</v>
      </c>
      <c r="Q2272" t="s">
        <v>8315</v>
      </c>
      <c r="R2272" t="s">
        <v>8316</v>
      </c>
      <c r="S2272" s="12">
        <f>(((J2272/60)/60)/24)+DATE(1970,1,1)</f>
        <v>41926.942685185182</v>
      </c>
      <c r="T2272" s="12">
        <f>(((I2272/60)/60)/24)+DATE(1970,1,1)</f>
        <v>41956.984351851846</v>
      </c>
      <c r="U2272">
        <f>YEAR(S2272)</f>
        <v>2014</v>
      </c>
    </row>
    <row r="2273" spans="1:21" ht="48" x14ac:dyDescent="0.2">
      <c r="A2273">
        <v>3575</v>
      </c>
      <c r="B2273" s="3" t="s">
        <v>3574</v>
      </c>
      <c r="C2273" s="3" t="s">
        <v>7685</v>
      </c>
      <c r="D2273" s="6">
        <v>10000</v>
      </c>
      <c r="E2273" s="8">
        <v>10133</v>
      </c>
      <c r="F2273" t="s">
        <v>8218</v>
      </c>
      <c r="G2273" t="s">
        <v>8223</v>
      </c>
      <c r="H2273" t="s">
        <v>8245</v>
      </c>
      <c r="I2273">
        <v>1470887940</v>
      </c>
      <c r="J2273">
        <v>1468176527</v>
      </c>
      <c r="K2273" t="b">
        <v>0</v>
      </c>
      <c r="L2273">
        <v>102</v>
      </c>
      <c r="M2273" t="b">
        <v>1</v>
      </c>
      <c r="N2273" t="s">
        <v>8269</v>
      </c>
      <c r="O2273">
        <f>ROUND(E2273/D2273*100,0)</f>
        <v>101</v>
      </c>
      <c r="P2273">
        <f>IFERROR(ROUND(E2273/L2273,2),0)</f>
        <v>99.34</v>
      </c>
      <c r="Q2273" t="s">
        <v>8315</v>
      </c>
      <c r="R2273" t="s">
        <v>8316</v>
      </c>
      <c r="S2273" s="12">
        <f>(((J2273/60)/60)/24)+DATE(1970,1,1)</f>
        <v>42561.783877314811</v>
      </c>
      <c r="T2273" s="12">
        <f>(((I2273/60)/60)/24)+DATE(1970,1,1)</f>
        <v>42593.165972222225</v>
      </c>
      <c r="U2273">
        <f>YEAR(S2273)</f>
        <v>2016</v>
      </c>
    </row>
    <row r="2274" spans="1:21" ht="48" x14ac:dyDescent="0.2">
      <c r="A2274">
        <v>3576</v>
      </c>
      <c r="B2274" s="3" t="s">
        <v>3575</v>
      </c>
      <c r="C2274" s="3" t="s">
        <v>7686</v>
      </c>
      <c r="D2274" s="6">
        <v>100</v>
      </c>
      <c r="E2274" s="8">
        <v>100</v>
      </c>
      <c r="F2274" t="s">
        <v>8218</v>
      </c>
      <c r="G2274" t="s">
        <v>8223</v>
      </c>
      <c r="H2274" t="s">
        <v>8245</v>
      </c>
      <c r="I2274">
        <v>1480947054</v>
      </c>
      <c r="J2274">
        <v>1475759454</v>
      </c>
      <c r="K2274" t="b">
        <v>0</v>
      </c>
      <c r="L2274">
        <v>5</v>
      </c>
      <c r="M2274" t="b">
        <v>1</v>
      </c>
      <c r="N2274" t="s">
        <v>8269</v>
      </c>
      <c r="O2274">
        <f>ROUND(E2274/D2274*100,0)</f>
        <v>100</v>
      </c>
      <c r="P2274">
        <f>IFERROR(ROUND(E2274/L2274,2),0)</f>
        <v>20</v>
      </c>
      <c r="Q2274" t="s">
        <v>8315</v>
      </c>
      <c r="R2274" t="s">
        <v>8316</v>
      </c>
      <c r="S2274" s="12">
        <f>(((J2274/60)/60)/24)+DATE(1970,1,1)</f>
        <v>42649.54923611111</v>
      </c>
      <c r="T2274" s="12">
        <f>(((I2274/60)/60)/24)+DATE(1970,1,1)</f>
        <v>42709.590902777782</v>
      </c>
      <c r="U2274">
        <f>YEAR(S2274)</f>
        <v>2016</v>
      </c>
    </row>
    <row r="2275" spans="1:21" ht="48" x14ac:dyDescent="0.2">
      <c r="A2275">
        <v>3577</v>
      </c>
      <c r="B2275" s="3" t="s">
        <v>3576</v>
      </c>
      <c r="C2275" s="3" t="s">
        <v>7687</v>
      </c>
      <c r="D2275" s="6">
        <v>600</v>
      </c>
      <c r="E2275" s="8">
        <v>780</v>
      </c>
      <c r="F2275" t="s">
        <v>8218</v>
      </c>
      <c r="G2275" t="s">
        <v>8223</v>
      </c>
      <c r="H2275" t="s">
        <v>8245</v>
      </c>
      <c r="I2275">
        <v>1430029680</v>
      </c>
      <c r="J2275">
        <v>1427741583</v>
      </c>
      <c r="K2275" t="b">
        <v>0</v>
      </c>
      <c r="L2275">
        <v>27</v>
      </c>
      <c r="M2275" t="b">
        <v>1</v>
      </c>
      <c r="N2275" t="s">
        <v>8269</v>
      </c>
      <c r="O2275">
        <f>ROUND(E2275/D2275*100,0)</f>
        <v>130</v>
      </c>
      <c r="P2275">
        <f>IFERROR(ROUND(E2275/L2275,2),0)</f>
        <v>28.89</v>
      </c>
      <c r="Q2275" t="s">
        <v>8315</v>
      </c>
      <c r="R2275" t="s">
        <v>8316</v>
      </c>
      <c r="S2275" s="12">
        <f>(((J2275/60)/60)/24)+DATE(1970,1,1)</f>
        <v>42093.786840277782</v>
      </c>
      <c r="T2275" s="12">
        <f>(((I2275/60)/60)/24)+DATE(1970,1,1)</f>
        <v>42120.26944444445</v>
      </c>
      <c r="U2275">
        <f>YEAR(S2275)</f>
        <v>2015</v>
      </c>
    </row>
    <row r="2276" spans="1:21" ht="48" x14ac:dyDescent="0.2">
      <c r="A2276">
        <v>3578</v>
      </c>
      <c r="B2276" s="3" t="s">
        <v>3577</v>
      </c>
      <c r="C2276" s="3" t="s">
        <v>7688</v>
      </c>
      <c r="D2276" s="6">
        <v>1500</v>
      </c>
      <c r="E2276" s="8">
        <v>1500.2</v>
      </c>
      <c r="F2276" t="s">
        <v>8218</v>
      </c>
      <c r="G2276" t="s">
        <v>8224</v>
      </c>
      <c r="H2276" t="s">
        <v>8246</v>
      </c>
      <c r="I2276">
        <v>1462037777</v>
      </c>
      <c r="J2276">
        <v>1459445777</v>
      </c>
      <c r="K2276" t="b">
        <v>0</v>
      </c>
      <c r="L2276">
        <v>37</v>
      </c>
      <c r="M2276" t="b">
        <v>1</v>
      </c>
      <c r="N2276" t="s">
        <v>8269</v>
      </c>
      <c r="O2276">
        <f>ROUND(E2276/D2276*100,0)</f>
        <v>100</v>
      </c>
      <c r="P2276">
        <f>IFERROR(ROUND(E2276/L2276,2),0)</f>
        <v>40.549999999999997</v>
      </c>
      <c r="Q2276" t="s">
        <v>8315</v>
      </c>
      <c r="R2276" t="s">
        <v>8316</v>
      </c>
      <c r="S2276" s="12">
        <f>(((J2276/60)/60)/24)+DATE(1970,1,1)</f>
        <v>42460.733530092592</v>
      </c>
      <c r="T2276" s="12">
        <f>(((I2276/60)/60)/24)+DATE(1970,1,1)</f>
        <v>42490.733530092592</v>
      </c>
      <c r="U2276">
        <f>YEAR(S2276)</f>
        <v>2016</v>
      </c>
    </row>
    <row r="2277" spans="1:21" ht="48" x14ac:dyDescent="0.2">
      <c r="A2277">
        <v>3579</v>
      </c>
      <c r="B2277" s="3" t="s">
        <v>3578</v>
      </c>
      <c r="C2277" s="3" t="s">
        <v>7689</v>
      </c>
      <c r="D2277" s="6">
        <v>500</v>
      </c>
      <c r="E2277" s="8">
        <v>500</v>
      </c>
      <c r="F2277" t="s">
        <v>8218</v>
      </c>
      <c r="G2277" t="s">
        <v>8224</v>
      </c>
      <c r="H2277" t="s">
        <v>8246</v>
      </c>
      <c r="I2277">
        <v>1459444656</v>
      </c>
      <c r="J2277">
        <v>1456856256</v>
      </c>
      <c r="K2277" t="b">
        <v>0</v>
      </c>
      <c r="L2277">
        <v>14</v>
      </c>
      <c r="M2277" t="b">
        <v>1</v>
      </c>
      <c r="N2277" t="s">
        <v>8269</v>
      </c>
      <c r="O2277">
        <f>ROUND(E2277/D2277*100,0)</f>
        <v>100</v>
      </c>
      <c r="P2277">
        <f>IFERROR(ROUND(E2277/L2277,2),0)</f>
        <v>35.71</v>
      </c>
      <c r="Q2277" t="s">
        <v>8315</v>
      </c>
      <c r="R2277" t="s">
        <v>8316</v>
      </c>
      <c r="S2277" s="12">
        <f>(((J2277/60)/60)/24)+DATE(1970,1,1)</f>
        <v>42430.762222222227</v>
      </c>
      <c r="T2277" s="12">
        <f>(((I2277/60)/60)/24)+DATE(1970,1,1)</f>
        <v>42460.720555555556</v>
      </c>
      <c r="U2277">
        <f>YEAR(S2277)</f>
        <v>2016</v>
      </c>
    </row>
    <row r="2278" spans="1:21" ht="48" x14ac:dyDescent="0.2">
      <c r="A2278">
        <v>3580</v>
      </c>
      <c r="B2278" s="3" t="s">
        <v>3579</v>
      </c>
      <c r="C2278" s="3" t="s">
        <v>7690</v>
      </c>
      <c r="D2278" s="6">
        <v>900</v>
      </c>
      <c r="E2278" s="8">
        <v>1025</v>
      </c>
      <c r="F2278" t="s">
        <v>8218</v>
      </c>
      <c r="G2278" t="s">
        <v>8223</v>
      </c>
      <c r="H2278" t="s">
        <v>8245</v>
      </c>
      <c r="I2278">
        <v>1425185940</v>
      </c>
      <c r="J2278">
        <v>1421900022</v>
      </c>
      <c r="K2278" t="b">
        <v>0</v>
      </c>
      <c r="L2278">
        <v>27</v>
      </c>
      <c r="M2278" t="b">
        <v>1</v>
      </c>
      <c r="N2278" t="s">
        <v>8269</v>
      </c>
      <c r="O2278">
        <f>ROUND(E2278/D2278*100,0)</f>
        <v>114</v>
      </c>
      <c r="P2278">
        <f>IFERROR(ROUND(E2278/L2278,2),0)</f>
        <v>37.96</v>
      </c>
      <c r="Q2278" t="s">
        <v>8315</v>
      </c>
      <c r="R2278" t="s">
        <v>8316</v>
      </c>
      <c r="S2278" s="12">
        <f>(((J2278/60)/60)/24)+DATE(1970,1,1)</f>
        <v>42026.176180555558</v>
      </c>
      <c r="T2278" s="12">
        <f>(((I2278/60)/60)/24)+DATE(1970,1,1)</f>
        <v>42064.207638888889</v>
      </c>
      <c r="U2278">
        <f>YEAR(S2278)</f>
        <v>2015</v>
      </c>
    </row>
    <row r="2279" spans="1:21" ht="48" x14ac:dyDescent="0.2">
      <c r="A2279">
        <v>3581</v>
      </c>
      <c r="B2279" s="3" t="s">
        <v>3580</v>
      </c>
      <c r="C2279" s="3" t="s">
        <v>7691</v>
      </c>
      <c r="D2279" s="6">
        <v>1500</v>
      </c>
      <c r="E2279" s="8">
        <v>1500</v>
      </c>
      <c r="F2279" t="s">
        <v>8218</v>
      </c>
      <c r="G2279" t="s">
        <v>8224</v>
      </c>
      <c r="H2279" t="s">
        <v>8246</v>
      </c>
      <c r="I2279">
        <v>1406719110</v>
      </c>
      <c r="J2279">
        <v>1405509510</v>
      </c>
      <c r="K2279" t="b">
        <v>0</v>
      </c>
      <c r="L2279">
        <v>45</v>
      </c>
      <c r="M2279" t="b">
        <v>1</v>
      </c>
      <c r="N2279" t="s">
        <v>8269</v>
      </c>
      <c r="O2279">
        <f>ROUND(E2279/D2279*100,0)</f>
        <v>100</v>
      </c>
      <c r="P2279">
        <f>IFERROR(ROUND(E2279/L2279,2),0)</f>
        <v>33.33</v>
      </c>
      <c r="Q2279" t="s">
        <v>8315</v>
      </c>
      <c r="R2279" t="s">
        <v>8316</v>
      </c>
      <c r="S2279" s="12">
        <f>(((J2279/60)/60)/24)+DATE(1970,1,1)</f>
        <v>41836.471180555556</v>
      </c>
      <c r="T2279" s="12">
        <f>(((I2279/60)/60)/24)+DATE(1970,1,1)</f>
        <v>41850.471180555556</v>
      </c>
      <c r="U2279">
        <f>YEAR(S2279)</f>
        <v>2014</v>
      </c>
    </row>
    <row r="2280" spans="1:21" ht="48" x14ac:dyDescent="0.2">
      <c r="A2280">
        <v>3582</v>
      </c>
      <c r="B2280" s="3" t="s">
        <v>3581</v>
      </c>
      <c r="C2280" s="3" t="s">
        <v>7692</v>
      </c>
      <c r="D2280" s="6">
        <v>1000</v>
      </c>
      <c r="E2280" s="8">
        <v>2870</v>
      </c>
      <c r="F2280" t="s">
        <v>8218</v>
      </c>
      <c r="G2280" t="s">
        <v>8223</v>
      </c>
      <c r="H2280" t="s">
        <v>8245</v>
      </c>
      <c r="I2280">
        <v>1459822682</v>
      </c>
      <c r="J2280">
        <v>1458613082</v>
      </c>
      <c r="K2280" t="b">
        <v>0</v>
      </c>
      <c r="L2280">
        <v>49</v>
      </c>
      <c r="M2280" t="b">
        <v>1</v>
      </c>
      <c r="N2280" t="s">
        <v>8269</v>
      </c>
      <c r="O2280">
        <f>ROUND(E2280/D2280*100,0)</f>
        <v>287</v>
      </c>
      <c r="P2280">
        <f>IFERROR(ROUND(E2280/L2280,2),0)</f>
        <v>58.57</v>
      </c>
      <c r="Q2280" t="s">
        <v>8315</v>
      </c>
      <c r="R2280" t="s">
        <v>8316</v>
      </c>
      <c r="S2280" s="12">
        <f>(((J2280/60)/60)/24)+DATE(1970,1,1)</f>
        <v>42451.095856481479</v>
      </c>
      <c r="T2280" s="12">
        <f>(((I2280/60)/60)/24)+DATE(1970,1,1)</f>
        <v>42465.095856481479</v>
      </c>
      <c r="U2280">
        <f>YEAR(S2280)</f>
        <v>2016</v>
      </c>
    </row>
    <row r="2281" spans="1:21" ht="48" x14ac:dyDescent="0.2">
      <c r="A2281">
        <v>3583</v>
      </c>
      <c r="B2281" s="3" t="s">
        <v>3582</v>
      </c>
      <c r="C2281" s="3" t="s">
        <v>7693</v>
      </c>
      <c r="D2281" s="6">
        <v>3000</v>
      </c>
      <c r="E2281" s="8">
        <v>3255</v>
      </c>
      <c r="F2281" t="s">
        <v>8218</v>
      </c>
      <c r="G2281" t="s">
        <v>8223</v>
      </c>
      <c r="H2281" t="s">
        <v>8245</v>
      </c>
      <c r="I2281">
        <v>1460970805</v>
      </c>
      <c r="J2281">
        <v>1455790405</v>
      </c>
      <c r="K2281" t="b">
        <v>0</v>
      </c>
      <c r="L2281">
        <v>24</v>
      </c>
      <c r="M2281" t="b">
        <v>1</v>
      </c>
      <c r="N2281" t="s">
        <v>8269</v>
      </c>
      <c r="O2281">
        <f>ROUND(E2281/D2281*100,0)</f>
        <v>109</v>
      </c>
      <c r="P2281">
        <f>IFERROR(ROUND(E2281/L2281,2),0)</f>
        <v>135.63</v>
      </c>
      <c r="Q2281" t="s">
        <v>8315</v>
      </c>
      <c r="R2281" t="s">
        <v>8316</v>
      </c>
      <c r="S2281" s="12">
        <f>(((J2281/60)/60)/24)+DATE(1970,1,1)</f>
        <v>42418.425983796296</v>
      </c>
      <c r="T2281" s="12">
        <f>(((I2281/60)/60)/24)+DATE(1970,1,1)</f>
        <v>42478.384317129632</v>
      </c>
      <c r="U2281">
        <f>YEAR(S2281)</f>
        <v>2016</v>
      </c>
    </row>
    <row r="2282" spans="1:21" ht="96" x14ac:dyDescent="0.2">
      <c r="A2282">
        <v>3584</v>
      </c>
      <c r="B2282" s="3" t="s">
        <v>3583</v>
      </c>
      <c r="C2282" s="3" t="s">
        <v>7694</v>
      </c>
      <c r="D2282" s="6">
        <v>3000</v>
      </c>
      <c r="E2282" s="8">
        <v>3465</v>
      </c>
      <c r="F2282" t="s">
        <v>8218</v>
      </c>
      <c r="G2282" t="s">
        <v>8224</v>
      </c>
      <c r="H2282" t="s">
        <v>8246</v>
      </c>
      <c r="I2282">
        <v>1436772944</v>
      </c>
      <c r="J2282">
        <v>1434180944</v>
      </c>
      <c r="K2282" t="b">
        <v>0</v>
      </c>
      <c r="L2282">
        <v>112</v>
      </c>
      <c r="M2282" t="b">
        <v>1</v>
      </c>
      <c r="N2282" t="s">
        <v>8269</v>
      </c>
      <c r="O2282">
        <f>ROUND(E2282/D2282*100,0)</f>
        <v>116</v>
      </c>
      <c r="P2282">
        <f>IFERROR(ROUND(E2282/L2282,2),0)</f>
        <v>30.94</v>
      </c>
      <c r="Q2282" t="s">
        <v>8315</v>
      </c>
      <c r="R2282" t="s">
        <v>8316</v>
      </c>
      <c r="S2282" s="12">
        <f>(((J2282/60)/60)/24)+DATE(1970,1,1)</f>
        <v>42168.316481481481</v>
      </c>
      <c r="T2282" s="12">
        <f>(((I2282/60)/60)/24)+DATE(1970,1,1)</f>
        <v>42198.316481481481</v>
      </c>
      <c r="U2282">
        <f>YEAR(S2282)</f>
        <v>2015</v>
      </c>
    </row>
    <row r="2283" spans="1:21" ht="48" x14ac:dyDescent="0.2">
      <c r="A2283">
        <v>3585</v>
      </c>
      <c r="B2283" s="3" t="s">
        <v>3584</v>
      </c>
      <c r="C2283" s="3" t="s">
        <v>7695</v>
      </c>
      <c r="D2283" s="6">
        <v>3400</v>
      </c>
      <c r="E2283" s="8">
        <v>4050</v>
      </c>
      <c r="F2283" t="s">
        <v>8218</v>
      </c>
      <c r="G2283" t="s">
        <v>8223</v>
      </c>
      <c r="H2283" t="s">
        <v>8245</v>
      </c>
      <c r="I2283">
        <v>1419181890</v>
      </c>
      <c r="J2283">
        <v>1416589890</v>
      </c>
      <c r="K2283" t="b">
        <v>0</v>
      </c>
      <c r="L2283">
        <v>23</v>
      </c>
      <c r="M2283" t="b">
        <v>1</v>
      </c>
      <c r="N2283" t="s">
        <v>8269</v>
      </c>
      <c r="O2283">
        <f>ROUND(E2283/D2283*100,0)</f>
        <v>119</v>
      </c>
      <c r="P2283">
        <f>IFERROR(ROUND(E2283/L2283,2),0)</f>
        <v>176.09</v>
      </c>
      <c r="Q2283" t="s">
        <v>8315</v>
      </c>
      <c r="R2283" t="s">
        <v>8316</v>
      </c>
      <c r="S2283" s="12">
        <f>(((J2283/60)/60)/24)+DATE(1970,1,1)</f>
        <v>41964.716319444444</v>
      </c>
      <c r="T2283" s="12">
        <f>(((I2283/60)/60)/24)+DATE(1970,1,1)</f>
        <v>41994.716319444444</v>
      </c>
      <c r="U2283">
        <f>YEAR(S2283)</f>
        <v>2014</v>
      </c>
    </row>
    <row r="2284" spans="1:21" ht="16" x14ac:dyDescent="0.2">
      <c r="A2284">
        <v>3586</v>
      </c>
      <c r="B2284" s="3" t="s">
        <v>3585</v>
      </c>
      <c r="C2284" s="3" t="s">
        <v>7696</v>
      </c>
      <c r="D2284" s="6">
        <v>7500</v>
      </c>
      <c r="E2284" s="8">
        <v>8207</v>
      </c>
      <c r="F2284" t="s">
        <v>8218</v>
      </c>
      <c r="G2284" t="s">
        <v>8223</v>
      </c>
      <c r="H2284" t="s">
        <v>8245</v>
      </c>
      <c r="I2284">
        <v>1474649070</v>
      </c>
      <c r="J2284">
        <v>1469465070</v>
      </c>
      <c r="K2284" t="b">
        <v>0</v>
      </c>
      <c r="L2284">
        <v>54</v>
      </c>
      <c r="M2284" t="b">
        <v>1</v>
      </c>
      <c r="N2284" t="s">
        <v>8269</v>
      </c>
      <c r="O2284">
        <f>ROUND(E2284/D2284*100,0)</f>
        <v>109</v>
      </c>
      <c r="P2284">
        <f>IFERROR(ROUND(E2284/L2284,2),0)</f>
        <v>151.97999999999999</v>
      </c>
      <c r="Q2284" t="s">
        <v>8315</v>
      </c>
      <c r="R2284" t="s">
        <v>8316</v>
      </c>
      <c r="S2284" s="12">
        <f>(((J2284/60)/60)/24)+DATE(1970,1,1)</f>
        <v>42576.697569444441</v>
      </c>
      <c r="T2284" s="12">
        <f>(((I2284/60)/60)/24)+DATE(1970,1,1)</f>
        <v>42636.697569444441</v>
      </c>
      <c r="U2284">
        <f>YEAR(S2284)</f>
        <v>2016</v>
      </c>
    </row>
    <row r="2285" spans="1:21" ht="48" x14ac:dyDescent="0.2">
      <c r="A2285">
        <v>3587</v>
      </c>
      <c r="B2285" s="3" t="s">
        <v>3586</v>
      </c>
      <c r="C2285" s="3" t="s">
        <v>7697</v>
      </c>
      <c r="D2285" s="6">
        <v>500</v>
      </c>
      <c r="E2285" s="8">
        <v>633</v>
      </c>
      <c r="F2285" t="s">
        <v>8218</v>
      </c>
      <c r="G2285" t="s">
        <v>8224</v>
      </c>
      <c r="H2285" t="s">
        <v>8246</v>
      </c>
      <c r="I2285">
        <v>1467054000</v>
      </c>
      <c r="J2285">
        <v>1463144254</v>
      </c>
      <c r="K2285" t="b">
        <v>0</v>
      </c>
      <c r="L2285">
        <v>28</v>
      </c>
      <c r="M2285" t="b">
        <v>1</v>
      </c>
      <c r="N2285" t="s">
        <v>8269</v>
      </c>
      <c r="O2285">
        <f>ROUND(E2285/D2285*100,0)</f>
        <v>127</v>
      </c>
      <c r="P2285">
        <f>IFERROR(ROUND(E2285/L2285,2),0)</f>
        <v>22.61</v>
      </c>
      <c r="Q2285" t="s">
        <v>8315</v>
      </c>
      <c r="R2285" t="s">
        <v>8316</v>
      </c>
      <c r="S2285" s="12">
        <f>(((J2285/60)/60)/24)+DATE(1970,1,1)</f>
        <v>42503.539976851855</v>
      </c>
      <c r="T2285" s="12">
        <f>(((I2285/60)/60)/24)+DATE(1970,1,1)</f>
        <v>42548.791666666672</v>
      </c>
      <c r="U2285">
        <f>YEAR(S2285)</f>
        <v>2016</v>
      </c>
    </row>
    <row r="2286" spans="1:21" ht="48" x14ac:dyDescent="0.2">
      <c r="A2286">
        <v>3588</v>
      </c>
      <c r="B2286" s="3" t="s">
        <v>3587</v>
      </c>
      <c r="C2286" s="3" t="s">
        <v>7698</v>
      </c>
      <c r="D2286" s="6">
        <v>200</v>
      </c>
      <c r="E2286" s="8">
        <v>201</v>
      </c>
      <c r="F2286" t="s">
        <v>8218</v>
      </c>
      <c r="G2286" t="s">
        <v>8224</v>
      </c>
      <c r="H2286" t="s">
        <v>8246</v>
      </c>
      <c r="I2286">
        <v>1430348400</v>
      </c>
      <c r="J2286">
        <v>1428436410</v>
      </c>
      <c r="K2286" t="b">
        <v>0</v>
      </c>
      <c r="L2286">
        <v>11</v>
      </c>
      <c r="M2286" t="b">
        <v>1</v>
      </c>
      <c r="N2286" t="s">
        <v>8269</v>
      </c>
      <c r="O2286">
        <f>ROUND(E2286/D2286*100,0)</f>
        <v>101</v>
      </c>
      <c r="P2286">
        <f>IFERROR(ROUND(E2286/L2286,2),0)</f>
        <v>18.27</v>
      </c>
      <c r="Q2286" t="s">
        <v>8315</v>
      </c>
      <c r="R2286" t="s">
        <v>8316</v>
      </c>
      <c r="S2286" s="12">
        <f>(((J2286/60)/60)/24)+DATE(1970,1,1)</f>
        <v>42101.828819444447</v>
      </c>
      <c r="T2286" s="12">
        <f>(((I2286/60)/60)/24)+DATE(1970,1,1)</f>
        <v>42123.958333333328</v>
      </c>
      <c r="U2286">
        <f>YEAR(S2286)</f>
        <v>2015</v>
      </c>
    </row>
    <row r="2287" spans="1:21" ht="48" x14ac:dyDescent="0.2">
      <c r="A2287">
        <v>3589</v>
      </c>
      <c r="B2287" s="3" t="s">
        <v>3588</v>
      </c>
      <c r="C2287" s="3" t="s">
        <v>7699</v>
      </c>
      <c r="D2287" s="6">
        <v>4000</v>
      </c>
      <c r="E2287" s="8">
        <v>5100</v>
      </c>
      <c r="F2287" t="s">
        <v>8218</v>
      </c>
      <c r="G2287" t="s">
        <v>8223</v>
      </c>
      <c r="H2287" t="s">
        <v>8245</v>
      </c>
      <c r="I2287">
        <v>1432654347</v>
      </c>
      <c r="J2287">
        <v>1430494347</v>
      </c>
      <c r="K2287" t="b">
        <v>0</v>
      </c>
      <c r="L2287">
        <v>62</v>
      </c>
      <c r="M2287" t="b">
        <v>1</v>
      </c>
      <c r="N2287" t="s">
        <v>8269</v>
      </c>
      <c r="O2287">
        <f>ROUND(E2287/D2287*100,0)</f>
        <v>128</v>
      </c>
      <c r="P2287">
        <f>IFERROR(ROUND(E2287/L2287,2),0)</f>
        <v>82.26</v>
      </c>
      <c r="Q2287" t="s">
        <v>8315</v>
      </c>
      <c r="R2287" t="s">
        <v>8316</v>
      </c>
      <c r="S2287" s="12">
        <f>(((J2287/60)/60)/24)+DATE(1970,1,1)</f>
        <v>42125.647534722222</v>
      </c>
      <c r="T2287" s="12">
        <f>(((I2287/60)/60)/24)+DATE(1970,1,1)</f>
        <v>42150.647534722222</v>
      </c>
      <c r="U2287">
        <f>YEAR(S2287)</f>
        <v>2015</v>
      </c>
    </row>
    <row r="2288" spans="1:21" ht="48" x14ac:dyDescent="0.2">
      <c r="A2288">
        <v>3590</v>
      </c>
      <c r="B2288" s="3" t="s">
        <v>3589</v>
      </c>
      <c r="C2288" s="3" t="s">
        <v>7700</v>
      </c>
      <c r="D2288" s="6">
        <v>5000</v>
      </c>
      <c r="E2288" s="8">
        <v>5003</v>
      </c>
      <c r="F2288" t="s">
        <v>8218</v>
      </c>
      <c r="G2288" t="s">
        <v>8224</v>
      </c>
      <c r="H2288" t="s">
        <v>8246</v>
      </c>
      <c r="I2288">
        <v>1413792034</v>
      </c>
      <c r="J2288">
        <v>1411200034</v>
      </c>
      <c r="K2288" t="b">
        <v>0</v>
      </c>
      <c r="L2288">
        <v>73</v>
      </c>
      <c r="M2288" t="b">
        <v>1</v>
      </c>
      <c r="N2288" t="s">
        <v>8269</v>
      </c>
      <c r="O2288">
        <f>ROUND(E2288/D2288*100,0)</f>
        <v>100</v>
      </c>
      <c r="P2288">
        <f>IFERROR(ROUND(E2288/L2288,2),0)</f>
        <v>68.53</v>
      </c>
      <c r="Q2288" t="s">
        <v>8315</v>
      </c>
      <c r="R2288" t="s">
        <v>8316</v>
      </c>
      <c r="S2288" s="12">
        <f>(((J2288/60)/60)/24)+DATE(1970,1,1)</f>
        <v>41902.333726851852</v>
      </c>
      <c r="T2288" s="12">
        <f>(((I2288/60)/60)/24)+DATE(1970,1,1)</f>
        <v>41932.333726851852</v>
      </c>
      <c r="U2288">
        <f>YEAR(S2288)</f>
        <v>2014</v>
      </c>
    </row>
    <row r="2289" spans="1:21" ht="48" x14ac:dyDescent="0.2">
      <c r="A2289">
        <v>3591</v>
      </c>
      <c r="B2289" s="3" t="s">
        <v>3590</v>
      </c>
      <c r="C2289" s="3" t="s">
        <v>7701</v>
      </c>
      <c r="D2289" s="6">
        <v>700</v>
      </c>
      <c r="E2289" s="8">
        <v>1225</v>
      </c>
      <c r="F2289" t="s">
        <v>8218</v>
      </c>
      <c r="G2289" t="s">
        <v>8223</v>
      </c>
      <c r="H2289" t="s">
        <v>8245</v>
      </c>
      <c r="I2289">
        <v>1422075540</v>
      </c>
      <c r="J2289">
        <v>1419979544</v>
      </c>
      <c r="K2289" t="b">
        <v>0</v>
      </c>
      <c r="L2289">
        <v>18</v>
      </c>
      <c r="M2289" t="b">
        <v>1</v>
      </c>
      <c r="N2289" t="s">
        <v>8269</v>
      </c>
      <c r="O2289">
        <f>ROUND(E2289/D2289*100,0)</f>
        <v>175</v>
      </c>
      <c r="P2289">
        <f>IFERROR(ROUND(E2289/L2289,2),0)</f>
        <v>68.06</v>
      </c>
      <c r="Q2289" t="s">
        <v>8315</v>
      </c>
      <c r="R2289" t="s">
        <v>8316</v>
      </c>
      <c r="S2289" s="12">
        <f>(((J2289/60)/60)/24)+DATE(1970,1,1)</f>
        <v>42003.948425925926</v>
      </c>
      <c r="T2289" s="12">
        <f>(((I2289/60)/60)/24)+DATE(1970,1,1)</f>
        <v>42028.207638888889</v>
      </c>
      <c r="U2289">
        <f>YEAR(S2289)</f>
        <v>2014</v>
      </c>
    </row>
    <row r="2290" spans="1:21" ht="48" x14ac:dyDescent="0.2">
      <c r="A2290">
        <v>3592</v>
      </c>
      <c r="B2290" s="3" t="s">
        <v>3591</v>
      </c>
      <c r="C2290" s="3" t="s">
        <v>7702</v>
      </c>
      <c r="D2290" s="6">
        <v>2000</v>
      </c>
      <c r="E2290" s="8">
        <v>2545</v>
      </c>
      <c r="F2290" t="s">
        <v>8218</v>
      </c>
      <c r="G2290" t="s">
        <v>8223</v>
      </c>
      <c r="H2290" t="s">
        <v>8245</v>
      </c>
      <c r="I2290">
        <v>1423630740</v>
      </c>
      <c r="J2290">
        <v>1418673307</v>
      </c>
      <c r="K2290" t="b">
        <v>0</v>
      </c>
      <c r="L2290">
        <v>35</v>
      </c>
      <c r="M2290" t="b">
        <v>1</v>
      </c>
      <c r="N2290" t="s">
        <v>8269</v>
      </c>
      <c r="O2290">
        <f>ROUND(E2290/D2290*100,0)</f>
        <v>127</v>
      </c>
      <c r="P2290">
        <f>IFERROR(ROUND(E2290/L2290,2),0)</f>
        <v>72.709999999999994</v>
      </c>
      <c r="Q2290" t="s">
        <v>8315</v>
      </c>
      <c r="R2290" t="s">
        <v>8316</v>
      </c>
      <c r="S2290" s="12">
        <f>(((J2290/60)/60)/24)+DATE(1970,1,1)</f>
        <v>41988.829942129625</v>
      </c>
      <c r="T2290" s="12">
        <f>(((I2290/60)/60)/24)+DATE(1970,1,1)</f>
        <v>42046.207638888889</v>
      </c>
      <c r="U2290">
        <f>YEAR(S2290)</f>
        <v>2014</v>
      </c>
    </row>
    <row r="2291" spans="1:21" ht="48" x14ac:dyDescent="0.2">
      <c r="A2291">
        <v>3593</v>
      </c>
      <c r="B2291" s="3" t="s">
        <v>3592</v>
      </c>
      <c r="C2291" s="3" t="s">
        <v>7703</v>
      </c>
      <c r="D2291" s="6">
        <v>3000</v>
      </c>
      <c r="E2291" s="8">
        <v>3319</v>
      </c>
      <c r="F2291" t="s">
        <v>8218</v>
      </c>
      <c r="G2291" t="s">
        <v>8223</v>
      </c>
      <c r="H2291" t="s">
        <v>8245</v>
      </c>
      <c r="I2291">
        <v>1420489560</v>
      </c>
      <c r="J2291">
        <v>1417469639</v>
      </c>
      <c r="K2291" t="b">
        <v>0</v>
      </c>
      <c r="L2291">
        <v>43</v>
      </c>
      <c r="M2291" t="b">
        <v>1</v>
      </c>
      <c r="N2291" t="s">
        <v>8269</v>
      </c>
      <c r="O2291">
        <f>ROUND(E2291/D2291*100,0)</f>
        <v>111</v>
      </c>
      <c r="P2291">
        <f>IFERROR(ROUND(E2291/L2291,2),0)</f>
        <v>77.19</v>
      </c>
      <c r="Q2291" t="s">
        <v>8315</v>
      </c>
      <c r="R2291" t="s">
        <v>8316</v>
      </c>
      <c r="S2291" s="12">
        <f>(((J2291/60)/60)/24)+DATE(1970,1,1)</f>
        <v>41974.898599537039</v>
      </c>
      <c r="T2291" s="12">
        <f>(((I2291/60)/60)/24)+DATE(1970,1,1)</f>
        <v>42009.851388888885</v>
      </c>
      <c r="U2291">
        <f>YEAR(S2291)</f>
        <v>2014</v>
      </c>
    </row>
    <row r="2292" spans="1:21" ht="48" x14ac:dyDescent="0.2">
      <c r="A2292">
        <v>3594</v>
      </c>
      <c r="B2292" s="3" t="s">
        <v>3593</v>
      </c>
      <c r="C2292" s="3" t="s">
        <v>7704</v>
      </c>
      <c r="D2292" s="6">
        <v>1600</v>
      </c>
      <c r="E2292" s="8">
        <v>2015</v>
      </c>
      <c r="F2292" t="s">
        <v>8218</v>
      </c>
      <c r="G2292" t="s">
        <v>8223</v>
      </c>
      <c r="H2292" t="s">
        <v>8245</v>
      </c>
      <c r="I2292">
        <v>1472952982</v>
      </c>
      <c r="J2292">
        <v>1470792982</v>
      </c>
      <c r="K2292" t="b">
        <v>0</v>
      </c>
      <c r="L2292">
        <v>36</v>
      </c>
      <c r="M2292" t="b">
        <v>1</v>
      </c>
      <c r="N2292" t="s">
        <v>8269</v>
      </c>
      <c r="O2292">
        <f>ROUND(E2292/D2292*100,0)</f>
        <v>126</v>
      </c>
      <c r="P2292">
        <f>IFERROR(ROUND(E2292/L2292,2),0)</f>
        <v>55.97</v>
      </c>
      <c r="Q2292" t="s">
        <v>8315</v>
      </c>
      <c r="R2292" t="s">
        <v>8316</v>
      </c>
      <c r="S2292" s="12">
        <f>(((J2292/60)/60)/24)+DATE(1970,1,1)</f>
        <v>42592.066921296297</v>
      </c>
      <c r="T2292" s="12">
        <f>(((I2292/60)/60)/24)+DATE(1970,1,1)</f>
        <v>42617.066921296297</v>
      </c>
      <c r="U2292">
        <f>YEAR(S2292)</f>
        <v>2016</v>
      </c>
    </row>
    <row r="2293" spans="1:21" ht="32" x14ac:dyDescent="0.2">
      <c r="A2293">
        <v>3595</v>
      </c>
      <c r="B2293" s="3" t="s">
        <v>3594</v>
      </c>
      <c r="C2293" s="3" t="s">
        <v>7705</v>
      </c>
      <c r="D2293" s="6">
        <v>2600</v>
      </c>
      <c r="E2293" s="8">
        <v>3081</v>
      </c>
      <c r="F2293" t="s">
        <v>8218</v>
      </c>
      <c r="G2293" t="s">
        <v>8223</v>
      </c>
      <c r="H2293" t="s">
        <v>8245</v>
      </c>
      <c r="I2293">
        <v>1426229940</v>
      </c>
      <c r="J2293">
        <v>1423959123</v>
      </c>
      <c r="K2293" t="b">
        <v>0</v>
      </c>
      <c r="L2293">
        <v>62</v>
      </c>
      <c r="M2293" t="b">
        <v>1</v>
      </c>
      <c r="N2293" t="s">
        <v>8269</v>
      </c>
      <c r="O2293">
        <f>ROUND(E2293/D2293*100,0)</f>
        <v>119</v>
      </c>
      <c r="P2293">
        <f>IFERROR(ROUND(E2293/L2293,2),0)</f>
        <v>49.69</v>
      </c>
      <c r="Q2293" t="s">
        <v>8315</v>
      </c>
      <c r="R2293" t="s">
        <v>8316</v>
      </c>
      <c r="S2293" s="12">
        <f>(((J2293/60)/60)/24)+DATE(1970,1,1)</f>
        <v>42050.008368055554</v>
      </c>
      <c r="T2293" s="12">
        <f>(((I2293/60)/60)/24)+DATE(1970,1,1)</f>
        <v>42076.290972222225</v>
      </c>
      <c r="U2293">
        <f>YEAR(S2293)</f>
        <v>2015</v>
      </c>
    </row>
    <row r="2294" spans="1:21" ht="48" x14ac:dyDescent="0.2">
      <c r="A2294">
        <v>3596</v>
      </c>
      <c r="B2294" s="3" t="s">
        <v>3595</v>
      </c>
      <c r="C2294" s="3" t="s">
        <v>7706</v>
      </c>
      <c r="D2294" s="6">
        <v>1100</v>
      </c>
      <c r="E2294" s="8">
        <v>1185</v>
      </c>
      <c r="F2294" t="s">
        <v>8218</v>
      </c>
      <c r="G2294" t="s">
        <v>8228</v>
      </c>
      <c r="H2294" t="s">
        <v>8250</v>
      </c>
      <c r="I2294">
        <v>1409072982</v>
      </c>
      <c r="J2294">
        <v>1407258582</v>
      </c>
      <c r="K2294" t="b">
        <v>0</v>
      </c>
      <c r="L2294">
        <v>15</v>
      </c>
      <c r="M2294" t="b">
        <v>1</v>
      </c>
      <c r="N2294" t="s">
        <v>8269</v>
      </c>
      <c r="O2294">
        <f>ROUND(E2294/D2294*100,0)</f>
        <v>108</v>
      </c>
      <c r="P2294">
        <f>IFERROR(ROUND(E2294/L2294,2),0)</f>
        <v>79</v>
      </c>
      <c r="Q2294" t="s">
        <v>8315</v>
      </c>
      <c r="R2294" t="s">
        <v>8316</v>
      </c>
      <c r="S2294" s="12">
        <f>(((J2294/60)/60)/24)+DATE(1970,1,1)</f>
        <v>41856.715069444443</v>
      </c>
      <c r="T2294" s="12">
        <f>(((I2294/60)/60)/24)+DATE(1970,1,1)</f>
        <v>41877.715069444443</v>
      </c>
      <c r="U2294">
        <f>YEAR(S2294)</f>
        <v>2014</v>
      </c>
    </row>
    <row r="2295" spans="1:21" ht="32" x14ac:dyDescent="0.2">
      <c r="A2295">
        <v>3597</v>
      </c>
      <c r="B2295" s="3" t="s">
        <v>3596</v>
      </c>
      <c r="C2295" s="3" t="s">
        <v>7707</v>
      </c>
      <c r="D2295" s="6">
        <v>2500</v>
      </c>
      <c r="E2295" s="8">
        <v>2565</v>
      </c>
      <c r="F2295" t="s">
        <v>8218</v>
      </c>
      <c r="G2295" t="s">
        <v>8223</v>
      </c>
      <c r="H2295" t="s">
        <v>8245</v>
      </c>
      <c r="I2295">
        <v>1456984740</v>
      </c>
      <c r="J2295">
        <v>1455717790</v>
      </c>
      <c r="K2295" t="b">
        <v>0</v>
      </c>
      <c r="L2295">
        <v>33</v>
      </c>
      <c r="M2295" t="b">
        <v>1</v>
      </c>
      <c r="N2295" t="s">
        <v>8269</v>
      </c>
      <c r="O2295">
        <f>ROUND(E2295/D2295*100,0)</f>
        <v>103</v>
      </c>
      <c r="P2295">
        <f>IFERROR(ROUND(E2295/L2295,2),0)</f>
        <v>77.73</v>
      </c>
      <c r="Q2295" t="s">
        <v>8315</v>
      </c>
      <c r="R2295" t="s">
        <v>8316</v>
      </c>
      <c r="S2295" s="12">
        <f>(((J2295/60)/60)/24)+DATE(1970,1,1)</f>
        <v>42417.585532407407</v>
      </c>
      <c r="T2295" s="12">
        <f>(((I2295/60)/60)/24)+DATE(1970,1,1)</f>
        <v>42432.249305555553</v>
      </c>
      <c r="U2295">
        <f>YEAR(S2295)</f>
        <v>2016</v>
      </c>
    </row>
    <row r="2296" spans="1:21" ht="48" x14ac:dyDescent="0.2">
      <c r="A2296">
        <v>3598</v>
      </c>
      <c r="B2296" s="3" t="s">
        <v>3597</v>
      </c>
      <c r="C2296" s="3" t="s">
        <v>7708</v>
      </c>
      <c r="D2296" s="6">
        <v>1000</v>
      </c>
      <c r="E2296" s="8">
        <v>1101</v>
      </c>
      <c r="F2296" t="s">
        <v>8218</v>
      </c>
      <c r="G2296" t="s">
        <v>8223</v>
      </c>
      <c r="H2296" t="s">
        <v>8245</v>
      </c>
      <c r="I2296">
        <v>1409720340</v>
      </c>
      <c r="J2296">
        <v>1408129822</v>
      </c>
      <c r="K2296" t="b">
        <v>0</v>
      </c>
      <c r="L2296">
        <v>27</v>
      </c>
      <c r="M2296" t="b">
        <v>1</v>
      </c>
      <c r="N2296" t="s">
        <v>8269</v>
      </c>
      <c r="O2296">
        <f>ROUND(E2296/D2296*100,0)</f>
        <v>110</v>
      </c>
      <c r="P2296">
        <f>IFERROR(ROUND(E2296/L2296,2),0)</f>
        <v>40.78</v>
      </c>
      <c r="Q2296" t="s">
        <v>8315</v>
      </c>
      <c r="R2296" t="s">
        <v>8316</v>
      </c>
      <c r="S2296" s="12">
        <f>(((J2296/60)/60)/24)+DATE(1970,1,1)</f>
        <v>41866.79886574074</v>
      </c>
      <c r="T2296" s="12">
        <f>(((I2296/60)/60)/24)+DATE(1970,1,1)</f>
        <v>41885.207638888889</v>
      </c>
      <c r="U2296">
        <f>YEAR(S2296)</f>
        <v>2014</v>
      </c>
    </row>
    <row r="2297" spans="1:21" ht="48" x14ac:dyDescent="0.2">
      <c r="A2297">
        <v>3599</v>
      </c>
      <c r="B2297" s="3" t="s">
        <v>3598</v>
      </c>
      <c r="C2297" s="3" t="s">
        <v>7709</v>
      </c>
      <c r="D2297" s="6">
        <v>500</v>
      </c>
      <c r="E2297" s="8">
        <v>1010</v>
      </c>
      <c r="F2297" t="s">
        <v>8218</v>
      </c>
      <c r="G2297" t="s">
        <v>8223</v>
      </c>
      <c r="H2297" t="s">
        <v>8245</v>
      </c>
      <c r="I2297">
        <v>1440892800</v>
      </c>
      <c r="J2297">
        <v>1438715077</v>
      </c>
      <c r="K2297" t="b">
        <v>0</v>
      </c>
      <c r="L2297">
        <v>17</v>
      </c>
      <c r="M2297" t="b">
        <v>1</v>
      </c>
      <c r="N2297" t="s">
        <v>8269</v>
      </c>
      <c r="O2297">
        <f>ROUND(E2297/D2297*100,0)</f>
        <v>202</v>
      </c>
      <c r="P2297">
        <f>IFERROR(ROUND(E2297/L2297,2),0)</f>
        <v>59.41</v>
      </c>
      <c r="Q2297" t="s">
        <v>8315</v>
      </c>
      <c r="R2297" t="s">
        <v>8316</v>
      </c>
      <c r="S2297" s="12">
        <f>(((J2297/60)/60)/24)+DATE(1970,1,1)</f>
        <v>42220.79487268519</v>
      </c>
      <c r="T2297" s="12">
        <f>(((I2297/60)/60)/24)+DATE(1970,1,1)</f>
        <v>42246</v>
      </c>
      <c r="U2297">
        <f>YEAR(S2297)</f>
        <v>2015</v>
      </c>
    </row>
    <row r="2298" spans="1:21" ht="32" x14ac:dyDescent="0.2">
      <c r="A2298">
        <v>3600</v>
      </c>
      <c r="B2298" s="3" t="s">
        <v>3599</v>
      </c>
      <c r="C2298" s="3" t="s">
        <v>7710</v>
      </c>
      <c r="D2298" s="6">
        <v>10</v>
      </c>
      <c r="E2298" s="8">
        <v>13</v>
      </c>
      <c r="F2298" t="s">
        <v>8218</v>
      </c>
      <c r="G2298" t="s">
        <v>8223</v>
      </c>
      <c r="H2298" t="s">
        <v>8245</v>
      </c>
      <c r="I2298">
        <v>1476390164</v>
      </c>
      <c r="J2298">
        <v>1473970964</v>
      </c>
      <c r="K2298" t="b">
        <v>0</v>
      </c>
      <c r="L2298">
        <v>4</v>
      </c>
      <c r="M2298" t="b">
        <v>1</v>
      </c>
      <c r="N2298" t="s">
        <v>8269</v>
      </c>
      <c r="O2298">
        <f>ROUND(E2298/D2298*100,0)</f>
        <v>130</v>
      </c>
      <c r="P2298">
        <f>IFERROR(ROUND(E2298/L2298,2),0)</f>
        <v>3.25</v>
      </c>
      <c r="Q2298" t="s">
        <v>8315</v>
      </c>
      <c r="R2298" t="s">
        <v>8316</v>
      </c>
      <c r="S2298" s="12">
        <f>(((J2298/60)/60)/24)+DATE(1970,1,1)</f>
        <v>42628.849120370374</v>
      </c>
      <c r="T2298" s="12">
        <f>(((I2298/60)/60)/24)+DATE(1970,1,1)</f>
        <v>42656.849120370374</v>
      </c>
      <c r="U2298">
        <f>YEAR(S2298)</f>
        <v>2016</v>
      </c>
    </row>
    <row r="2299" spans="1:21" ht="48" x14ac:dyDescent="0.2">
      <c r="A2299">
        <v>3601</v>
      </c>
      <c r="B2299" s="3" t="s">
        <v>3600</v>
      </c>
      <c r="C2299" s="3" t="s">
        <v>7711</v>
      </c>
      <c r="D2299" s="6">
        <v>2000</v>
      </c>
      <c r="E2299" s="8">
        <v>2087</v>
      </c>
      <c r="F2299" t="s">
        <v>8218</v>
      </c>
      <c r="G2299" t="s">
        <v>8224</v>
      </c>
      <c r="H2299" t="s">
        <v>8246</v>
      </c>
      <c r="I2299">
        <v>1421452682</v>
      </c>
      <c r="J2299">
        <v>1418860682</v>
      </c>
      <c r="K2299" t="b">
        <v>0</v>
      </c>
      <c r="L2299">
        <v>53</v>
      </c>
      <c r="M2299" t="b">
        <v>1</v>
      </c>
      <c r="N2299" t="s">
        <v>8269</v>
      </c>
      <c r="O2299">
        <f>ROUND(E2299/D2299*100,0)</f>
        <v>104</v>
      </c>
      <c r="P2299">
        <f>IFERROR(ROUND(E2299/L2299,2),0)</f>
        <v>39.380000000000003</v>
      </c>
      <c r="Q2299" t="s">
        <v>8315</v>
      </c>
      <c r="R2299" t="s">
        <v>8316</v>
      </c>
      <c r="S2299" s="12">
        <f>(((J2299/60)/60)/24)+DATE(1970,1,1)</f>
        <v>41990.99863425926</v>
      </c>
      <c r="T2299" s="12">
        <f>(((I2299/60)/60)/24)+DATE(1970,1,1)</f>
        <v>42020.99863425926</v>
      </c>
      <c r="U2299">
        <f>YEAR(S2299)</f>
        <v>2014</v>
      </c>
    </row>
    <row r="2300" spans="1:21" ht="48" x14ac:dyDescent="0.2">
      <c r="A2300">
        <v>3602</v>
      </c>
      <c r="B2300" s="3" t="s">
        <v>3601</v>
      </c>
      <c r="C2300" s="3" t="s">
        <v>7712</v>
      </c>
      <c r="D2300" s="6">
        <v>4000</v>
      </c>
      <c r="E2300" s="8">
        <v>4002</v>
      </c>
      <c r="F2300" t="s">
        <v>8218</v>
      </c>
      <c r="G2300" t="s">
        <v>8223</v>
      </c>
      <c r="H2300" t="s">
        <v>8245</v>
      </c>
      <c r="I2300">
        <v>1463520479</v>
      </c>
      <c r="J2300">
        <v>1458336479</v>
      </c>
      <c r="K2300" t="b">
        <v>0</v>
      </c>
      <c r="L2300">
        <v>49</v>
      </c>
      <c r="M2300" t="b">
        <v>1</v>
      </c>
      <c r="N2300" t="s">
        <v>8269</v>
      </c>
      <c r="O2300">
        <f>ROUND(E2300/D2300*100,0)</f>
        <v>100</v>
      </c>
      <c r="P2300">
        <f>IFERROR(ROUND(E2300/L2300,2),0)</f>
        <v>81.67</v>
      </c>
      <c r="Q2300" t="s">
        <v>8315</v>
      </c>
      <c r="R2300" t="s">
        <v>8316</v>
      </c>
      <c r="S2300" s="12">
        <f>(((J2300/60)/60)/24)+DATE(1970,1,1)</f>
        <v>42447.894432870366</v>
      </c>
      <c r="T2300" s="12">
        <f>(((I2300/60)/60)/24)+DATE(1970,1,1)</f>
        <v>42507.894432870366</v>
      </c>
      <c r="U2300">
        <f>YEAR(S2300)</f>
        <v>2016</v>
      </c>
    </row>
    <row r="2301" spans="1:21" ht="48" x14ac:dyDescent="0.2">
      <c r="A2301">
        <v>3603</v>
      </c>
      <c r="B2301" s="3" t="s">
        <v>3602</v>
      </c>
      <c r="C2301" s="3" t="s">
        <v>7713</v>
      </c>
      <c r="D2301" s="6">
        <v>1500</v>
      </c>
      <c r="E2301" s="8">
        <v>2560</v>
      </c>
      <c r="F2301" t="s">
        <v>8218</v>
      </c>
      <c r="G2301" t="s">
        <v>8223</v>
      </c>
      <c r="H2301" t="s">
        <v>8245</v>
      </c>
      <c r="I2301">
        <v>1446759880</v>
      </c>
      <c r="J2301">
        <v>1444164280</v>
      </c>
      <c r="K2301" t="b">
        <v>0</v>
      </c>
      <c r="L2301">
        <v>57</v>
      </c>
      <c r="M2301" t="b">
        <v>1</v>
      </c>
      <c r="N2301" t="s">
        <v>8269</v>
      </c>
      <c r="O2301">
        <f>ROUND(E2301/D2301*100,0)</f>
        <v>171</v>
      </c>
      <c r="P2301">
        <f>IFERROR(ROUND(E2301/L2301,2),0)</f>
        <v>44.91</v>
      </c>
      <c r="Q2301" t="s">
        <v>8315</v>
      </c>
      <c r="R2301" t="s">
        <v>8316</v>
      </c>
      <c r="S2301" s="12">
        <f>(((J2301/60)/60)/24)+DATE(1970,1,1)</f>
        <v>42283.864351851851</v>
      </c>
      <c r="T2301" s="12">
        <f>(((I2301/60)/60)/24)+DATE(1970,1,1)</f>
        <v>42313.906018518523</v>
      </c>
      <c r="U2301">
        <f>YEAR(S2301)</f>
        <v>2015</v>
      </c>
    </row>
    <row r="2302" spans="1:21" ht="48" x14ac:dyDescent="0.2">
      <c r="A2302">
        <v>3604</v>
      </c>
      <c r="B2302" s="3" t="s">
        <v>3603</v>
      </c>
      <c r="C2302" s="3" t="s">
        <v>7714</v>
      </c>
      <c r="D2302" s="6">
        <v>3000</v>
      </c>
      <c r="E2302" s="8">
        <v>3385</v>
      </c>
      <c r="F2302" t="s">
        <v>8218</v>
      </c>
      <c r="G2302" t="s">
        <v>8223</v>
      </c>
      <c r="H2302" t="s">
        <v>8245</v>
      </c>
      <c r="I2302">
        <v>1461913140</v>
      </c>
      <c r="J2302">
        <v>1461370956</v>
      </c>
      <c r="K2302" t="b">
        <v>0</v>
      </c>
      <c r="L2302">
        <v>69</v>
      </c>
      <c r="M2302" t="b">
        <v>1</v>
      </c>
      <c r="N2302" t="s">
        <v>8269</v>
      </c>
      <c r="O2302">
        <f>ROUND(E2302/D2302*100,0)</f>
        <v>113</v>
      </c>
      <c r="P2302">
        <f>IFERROR(ROUND(E2302/L2302,2),0)</f>
        <v>49.06</v>
      </c>
      <c r="Q2302" t="s">
        <v>8315</v>
      </c>
      <c r="R2302" t="s">
        <v>8316</v>
      </c>
      <c r="S2302" s="12">
        <f>(((J2302/60)/60)/24)+DATE(1970,1,1)</f>
        <v>42483.015694444446</v>
      </c>
      <c r="T2302" s="12">
        <f>(((I2302/60)/60)/24)+DATE(1970,1,1)</f>
        <v>42489.290972222225</v>
      </c>
      <c r="U2302">
        <f>YEAR(S2302)</f>
        <v>2016</v>
      </c>
    </row>
    <row r="2303" spans="1:21" ht="48" x14ac:dyDescent="0.2">
      <c r="A2303">
        <v>3605</v>
      </c>
      <c r="B2303" s="3" t="s">
        <v>3604</v>
      </c>
      <c r="C2303" s="3" t="s">
        <v>7715</v>
      </c>
      <c r="D2303" s="6">
        <v>250</v>
      </c>
      <c r="E2303" s="8">
        <v>460</v>
      </c>
      <c r="F2303" t="s">
        <v>8218</v>
      </c>
      <c r="G2303" t="s">
        <v>8224</v>
      </c>
      <c r="H2303" t="s">
        <v>8246</v>
      </c>
      <c r="I2303">
        <v>1455390126</v>
      </c>
      <c r="J2303">
        <v>1452798126</v>
      </c>
      <c r="K2303" t="b">
        <v>0</v>
      </c>
      <c r="L2303">
        <v>15</v>
      </c>
      <c r="M2303" t="b">
        <v>1</v>
      </c>
      <c r="N2303" t="s">
        <v>8269</v>
      </c>
      <c r="O2303">
        <f>ROUND(E2303/D2303*100,0)</f>
        <v>184</v>
      </c>
      <c r="P2303">
        <f>IFERROR(ROUND(E2303/L2303,2),0)</f>
        <v>30.67</v>
      </c>
      <c r="Q2303" t="s">
        <v>8315</v>
      </c>
      <c r="R2303" t="s">
        <v>8316</v>
      </c>
      <c r="S2303" s="12">
        <f>(((J2303/60)/60)/24)+DATE(1970,1,1)</f>
        <v>42383.793124999997</v>
      </c>
      <c r="T2303" s="12">
        <f>(((I2303/60)/60)/24)+DATE(1970,1,1)</f>
        <v>42413.793124999997</v>
      </c>
      <c r="U2303">
        <f>YEAR(S2303)</f>
        <v>2016</v>
      </c>
    </row>
    <row r="2304" spans="1:21" ht="48" x14ac:dyDescent="0.2">
      <c r="A2304">
        <v>3606</v>
      </c>
      <c r="B2304" s="3" t="s">
        <v>3605</v>
      </c>
      <c r="C2304" s="3" t="s">
        <v>7716</v>
      </c>
      <c r="D2304" s="6">
        <v>3000</v>
      </c>
      <c r="E2304" s="8">
        <v>3908</v>
      </c>
      <c r="F2304" t="s">
        <v>8218</v>
      </c>
      <c r="G2304" t="s">
        <v>8224</v>
      </c>
      <c r="H2304" t="s">
        <v>8246</v>
      </c>
      <c r="I2304">
        <v>1471185057</v>
      </c>
      <c r="J2304">
        <v>1468593057</v>
      </c>
      <c r="K2304" t="b">
        <v>0</v>
      </c>
      <c r="L2304">
        <v>64</v>
      </c>
      <c r="M2304" t="b">
        <v>1</v>
      </c>
      <c r="N2304" t="s">
        <v>8269</v>
      </c>
      <c r="O2304">
        <f>ROUND(E2304/D2304*100,0)</f>
        <v>130</v>
      </c>
      <c r="P2304">
        <f>IFERROR(ROUND(E2304/L2304,2),0)</f>
        <v>61.06</v>
      </c>
      <c r="Q2304" t="s">
        <v>8315</v>
      </c>
      <c r="R2304" t="s">
        <v>8316</v>
      </c>
      <c r="S2304" s="12">
        <f>(((J2304/60)/60)/24)+DATE(1970,1,1)</f>
        <v>42566.604826388888</v>
      </c>
      <c r="T2304" s="12">
        <f>(((I2304/60)/60)/24)+DATE(1970,1,1)</f>
        <v>42596.604826388888</v>
      </c>
      <c r="U2304">
        <f>YEAR(S2304)</f>
        <v>2016</v>
      </c>
    </row>
    <row r="2305" spans="1:21" ht="32" x14ac:dyDescent="0.2">
      <c r="A2305">
        <v>3607</v>
      </c>
      <c r="B2305" s="3" t="s">
        <v>3606</v>
      </c>
      <c r="C2305" s="3" t="s">
        <v>7717</v>
      </c>
      <c r="D2305" s="6">
        <v>550</v>
      </c>
      <c r="E2305" s="8">
        <v>580</v>
      </c>
      <c r="F2305" t="s">
        <v>8218</v>
      </c>
      <c r="G2305" t="s">
        <v>8224</v>
      </c>
      <c r="H2305" t="s">
        <v>8246</v>
      </c>
      <c r="I2305">
        <v>1450137600</v>
      </c>
      <c r="J2305">
        <v>1448924882</v>
      </c>
      <c r="K2305" t="b">
        <v>0</v>
      </c>
      <c r="L2305">
        <v>20</v>
      </c>
      <c r="M2305" t="b">
        <v>1</v>
      </c>
      <c r="N2305" t="s">
        <v>8269</v>
      </c>
      <c r="O2305">
        <f>ROUND(E2305/D2305*100,0)</f>
        <v>105</v>
      </c>
      <c r="P2305">
        <f>IFERROR(ROUND(E2305/L2305,2),0)</f>
        <v>29</v>
      </c>
      <c r="Q2305" t="s">
        <v>8315</v>
      </c>
      <c r="R2305" t="s">
        <v>8316</v>
      </c>
      <c r="S2305" s="12">
        <f>(((J2305/60)/60)/24)+DATE(1970,1,1)</f>
        <v>42338.963912037041</v>
      </c>
      <c r="T2305" s="12">
        <f>(((I2305/60)/60)/24)+DATE(1970,1,1)</f>
        <v>42353</v>
      </c>
      <c r="U2305">
        <f>YEAR(S2305)</f>
        <v>2015</v>
      </c>
    </row>
    <row r="2306" spans="1:21" ht="48" x14ac:dyDescent="0.2">
      <c r="A2306">
        <v>3608</v>
      </c>
      <c r="B2306" s="3" t="s">
        <v>3607</v>
      </c>
      <c r="C2306" s="3" t="s">
        <v>7718</v>
      </c>
      <c r="D2306" s="6">
        <v>800</v>
      </c>
      <c r="E2306" s="8">
        <v>800</v>
      </c>
      <c r="F2306" t="s">
        <v>8218</v>
      </c>
      <c r="G2306" t="s">
        <v>8224</v>
      </c>
      <c r="H2306" t="s">
        <v>8246</v>
      </c>
      <c r="I2306">
        <v>1466172000</v>
      </c>
      <c r="J2306">
        <v>1463418090</v>
      </c>
      <c r="K2306" t="b">
        <v>0</v>
      </c>
      <c r="L2306">
        <v>27</v>
      </c>
      <c r="M2306" t="b">
        <v>1</v>
      </c>
      <c r="N2306" t="s">
        <v>8269</v>
      </c>
      <c r="O2306">
        <f>ROUND(E2306/D2306*100,0)</f>
        <v>100</v>
      </c>
      <c r="P2306">
        <f>IFERROR(ROUND(E2306/L2306,2),0)</f>
        <v>29.63</v>
      </c>
      <c r="Q2306" t="s">
        <v>8315</v>
      </c>
      <c r="R2306" t="s">
        <v>8316</v>
      </c>
      <c r="S2306" s="12">
        <f>(((J2306/60)/60)/24)+DATE(1970,1,1)</f>
        <v>42506.709375000006</v>
      </c>
      <c r="T2306" s="12">
        <f>(((I2306/60)/60)/24)+DATE(1970,1,1)</f>
        <v>42538.583333333328</v>
      </c>
      <c r="U2306">
        <f>YEAR(S2306)</f>
        <v>2016</v>
      </c>
    </row>
    <row r="2307" spans="1:21" ht="48" x14ac:dyDescent="0.2">
      <c r="A2307">
        <v>3609</v>
      </c>
      <c r="B2307" s="3" t="s">
        <v>3608</v>
      </c>
      <c r="C2307" s="3" t="s">
        <v>7719</v>
      </c>
      <c r="D2307" s="6">
        <v>1960</v>
      </c>
      <c r="E2307" s="8">
        <v>3005</v>
      </c>
      <c r="F2307" t="s">
        <v>8218</v>
      </c>
      <c r="G2307" t="s">
        <v>8224</v>
      </c>
      <c r="H2307" t="s">
        <v>8246</v>
      </c>
      <c r="I2307">
        <v>1459378085</v>
      </c>
      <c r="J2307">
        <v>1456789685</v>
      </c>
      <c r="K2307" t="b">
        <v>0</v>
      </c>
      <c r="L2307">
        <v>21</v>
      </c>
      <c r="M2307" t="b">
        <v>1</v>
      </c>
      <c r="N2307" t="s">
        <v>8269</v>
      </c>
      <c r="O2307">
        <f>ROUND(E2307/D2307*100,0)</f>
        <v>153</v>
      </c>
      <c r="P2307">
        <f>IFERROR(ROUND(E2307/L2307,2),0)</f>
        <v>143.1</v>
      </c>
      <c r="Q2307" t="s">
        <v>8315</v>
      </c>
      <c r="R2307" t="s">
        <v>8316</v>
      </c>
      <c r="S2307" s="12">
        <f>(((J2307/60)/60)/24)+DATE(1970,1,1)</f>
        <v>42429.991724537031</v>
      </c>
      <c r="T2307" s="12">
        <f>(((I2307/60)/60)/24)+DATE(1970,1,1)</f>
        <v>42459.950057870374</v>
      </c>
      <c r="U2307">
        <f>YEAR(S2307)</f>
        <v>2016</v>
      </c>
    </row>
    <row r="2308" spans="1:21" ht="48" x14ac:dyDescent="0.2">
      <c r="A2308">
        <v>3610</v>
      </c>
      <c r="B2308" s="3" t="s">
        <v>3609</v>
      </c>
      <c r="C2308" s="3" t="s">
        <v>7720</v>
      </c>
      <c r="D2308" s="6">
        <v>1000</v>
      </c>
      <c r="E2308" s="8">
        <v>1623</v>
      </c>
      <c r="F2308" t="s">
        <v>8218</v>
      </c>
      <c r="G2308" t="s">
        <v>8224</v>
      </c>
      <c r="H2308" t="s">
        <v>8246</v>
      </c>
      <c r="I2308">
        <v>1439806936</v>
      </c>
      <c r="J2308">
        <v>1437214936</v>
      </c>
      <c r="K2308" t="b">
        <v>0</v>
      </c>
      <c r="L2308">
        <v>31</v>
      </c>
      <c r="M2308" t="b">
        <v>1</v>
      </c>
      <c r="N2308" t="s">
        <v>8269</v>
      </c>
      <c r="O2308">
        <f>ROUND(E2308/D2308*100,0)</f>
        <v>162</v>
      </c>
      <c r="P2308">
        <f>IFERROR(ROUND(E2308/L2308,2),0)</f>
        <v>52.35</v>
      </c>
      <c r="Q2308" t="s">
        <v>8315</v>
      </c>
      <c r="R2308" t="s">
        <v>8316</v>
      </c>
      <c r="S2308" s="12">
        <f>(((J2308/60)/60)/24)+DATE(1970,1,1)</f>
        <v>42203.432129629626</v>
      </c>
      <c r="T2308" s="12">
        <f>(((I2308/60)/60)/24)+DATE(1970,1,1)</f>
        <v>42233.432129629626</v>
      </c>
      <c r="U2308">
        <f>YEAR(S2308)</f>
        <v>2015</v>
      </c>
    </row>
    <row r="2309" spans="1:21" ht="48" x14ac:dyDescent="0.2">
      <c r="A2309">
        <v>3611</v>
      </c>
      <c r="B2309" s="3" t="s">
        <v>3610</v>
      </c>
      <c r="C2309" s="3" t="s">
        <v>7721</v>
      </c>
      <c r="D2309" s="6">
        <v>2500</v>
      </c>
      <c r="E2309" s="8">
        <v>3400</v>
      </c>
      <c r="F2309" t="s">
        <v>8218</v>
      </c>
      <c r="G2309" t="s">
        <v>8224</v>
      </c>
      <c r="H2309" t="s">
        <v>8246</v>
      </c>
      <c r="I2309">
        <v>1428483201</v>
      </c>
      <c r="J2309">
        <v>1425891201</v>
      </c>
      <c r="K2309" t="b">
        <v>0</v>
      </c>
      <c r="L2309">
        <v>51</v>
      </c>
      <c r="M2309" t="b">
        <v>1</v>
      </c>
      <c r="N2309" t="s">
        <v>8269</v>
      </c>
      <c r="O2309">
        <f>ROUND(E2309/D2309*100,0)</f>
        <v>136</v>
      </c>
      <c r="P2309">
        <f>IFERROR(ROUND(E2309/L2309,2),0)</f>
        <v>66.67</v>
      </c>
      <c r="Q2309" t="s">
        <v>8315</v>
      </c>
      <c r="R2309" t="s">
        <v>8316</v>
      </c>
      <c r="S2309" s="12">
        <f>(((J2309/60)/60)/24)+DATE(1970,1,1)</f>
        <v>42072.370381944449</v>
      </c>
      <c r="T2309" s="12">
        <f>(((I2309/60)/60)/24)+DATE(1970,1,1)</f>
        <v>42102.370381944449</v>
      </c>
      <c r="U2309">
        <f>YEAR(S2309)</f>
        <v>2015</v>
      </c>
    </row>
    <row r="2310" spans="1:21" ht="48" x14ac:dyDescent="0.2">
      <c r="A2310">
        <v>3612</v>
      </c>
      <c r="B2310" s="3" t="s">
        <v>3611</v>
      </c>
      <c r="C2310" s="3" t="s">
        <v>7722</v>
      </c>
      <c r="D2310" s="6">
        <v>5000</v>
      </c>
      <c r="E2310" s="8">
        <v>7220</v>
      </c>
      <c r="F2310" t="s">
        <v>8218</v>
      </c>
      <c r="G2310" t="s">
        <v>8228</v>
      </c>
      <c r="H2310" t="s">
        <v>8250</v>
      </c>
      <c r="I2310">
        <v>1402334811</v>
      </c>
      <c r="J2310">
        <v>1401470811</v>
      </c>
      <c r="K2310" t="b">
        <v>0</v>
      </c>
      <c r="L2310">
        <v>57</v>
      </c>
      <c r="M2310" t="b">
        <v>1</v>
      </c>
      <c r="N2310" t="s">
        <v>8269</v>
      </c>
      <c r="O2310">
        <f>ROUND(E2310/D2310*100,0)</f>
        <v>144</v>
      </c>
      <c r="P2310">
        <f>IFERROR(ROUND(E2310/L2310,2),0)</f>
        <v>126.67</v>
      </c>
      <c r="Q2310" t="s">
        <v>8315</v>
      </c>
      <c r="R2310" t="s">
        <v>8316</v>
      </c>
      <c r="S2310" s="12">
        <f>(((J2310/60)/60)/24)+DATE(1970,1,1)</f>
        <v>41789.726979166669</v>
      </c>
      <c r="T2310" s="12">
        <f>(((I2310/60)/60)/24)+DATE(1970,1,1)</f>
        <v>41799.726979166669</v>
      </c>
      <c r="U2310">
        <f>YEAR(S2310)</f>
        <v>2014</v>
      </c>
    </row>
    <row r="2311" spans="1:21" ht="32" x14ac:dyDescent="0.2">
      <c r="A2311">
        <v>3613</v>
      </c>
      <c r="B2311" s="3" t="s">
        <v>3612</v>
      </c>
      <c r="C2311" s="3" t="s">
        <v>7723</v>
      </c>
      <c r="D2311" s="6">
        <v>1250</v>
      </c>
      <c r="E2311" s="8">
        <v>1250</v>
      </c>
      <c r="F2311" t="s">
        <v>8218</v>
      </c>
      <c r="G2311" t="s">
        <v>8223</v>
      </c>
      <c r="H2311" t="s">
        <v>8245</v>
      </c>
      <c r="I2311">
        <v>1403964574</v>
      </c>
      <c r="J2311">
        <v>1401372574</v>
      </c>
      <c r="K2311" t="b">
        <v>0</v>
      </c>
      <c r="L2311">
        <v>20</v>
      </c>
      <c r="M2311" t="b">
        <v>1</v>
      </c>
      <c r="N2311" t="s">
        <v>8269</v>
      </c>
      <c r="O2311">
        <f>ROUND(E2311/D2311*100,0)</f>
        <v>100</v>
      </c>
      <c r="P2311">
        <f>IFERROR(ROUND(E2311/L2311,2),0)</f>
        <v>62.5</v>
      </c>
      <c r="Q2311" t="s">
        <v>8315</v>
      </c>
      <c r="R2311" t="s">
        <v>8316</v>
      </c>
      <c r="S2311" s="12">
        <f>(((J2311/60)/60)/24)+DATE(1970,1,1)</f>
        <v>41788.58997685185</v>
      </c>
      <c r="T2311" s="12">
        <f>(((I2311/60)/60)/24)+DATE(1970,1,1)</f>
        <v>41818.58997685185</v>
      </c>
      <c r="U2311">
        <f>YEAR(S2311)</f>
        <v>2014</v>
      </c>
    </row>
    <row r="2312" spans="1:21" ht="48" x14ac:dyDescent="0.2">
      <c r="A2312">
        <v>3614</v>
      </c>
      <c r="B2312" s="3" t="s">
        <v>3439</v>
      </c>
      <c r="C2312" s="3" t="s">
        <v>7724</v>
      </c>
      <c r="D2312" s="6">
        <v>2500</v>
      </c>
      <c r="E2312" s="8">
        <v>2520</v>
      </c>
      <c r="F2312" t="s">
        <v>8218</v>
      </c>
      <c r="G2312" t="s">
        <v>8223</v>
      </c>
      <c r="H2312" t="s">
        <v>8245</v>
      </c>
      <c r="I2312">
        <v>1434675616</v>
      </c>
      <c r="J2312">
        <v>1432083616</v>
      </c>
      <c r="K2312" t="b">
        <v>0</v>
      </c>
      <c r="L2312">
        <v>71</v>
      </c>
      <c r="M2312" t="b">
        <v>1</v>
      </c>
      <c r="N2312" t="s">
        <v>8269</v>
      </c>
      <c r="O2312">
        <f>ROUND(E2312/D2312*100,0)</f>
        <v>101</v>
      </c>
      <c r="P2312">
        <f>IFERROR(ROUND(E2312/L2312,2),0)</f>
        <v>35.49</v>
      </c>
      <c r="Q2312" t="s">
        <v>8315</v>
      </c>
      <c r="R2312" t="s">
        <v>8316</v>
      </c>
      <c r="S2312" s="12">
        <f>(((J2312/60)/60)/24)+DATE(1970,1,1)</f>
        <v>42144.041851851856</v>
      </c>
      <c r="T2312" s="12">
        <f>(((I2312/60)/60)/24)+DATE(1970,1,1)</f>
        <v>42174.041851851856</v>
      </c>
      <c r="U2312">
        <f>YEAR(S2312)</f>
        <v>2015</v>
      </c>
    </row>
    <row r="2313" spans="1:21" ht="48" x14ac:dyDescent="0.2">
      <c r="A2313">
        <v>3615</v>
      </c>
      <c r="B2313" s="3" t="s">
        <v>3613</v>
      </c>
      <c r="C2313" s="3" t="s">
        <v>7725</v>
      </c>
      <c r="D2313" s="6">
        <v>2500</v>
      </c>
      <c r="E2313" s="8">
        <v>2670</v>
      </c>
      <c r="F2313" t="s">
        <v>8218</v>
      </c>
      <c r="G2313" t="s">
        <v>8224</v>
      </c>
      <c r="H2313" t="s">
        <v>8246</v>
      </c>
      <c r="I2313">
        <v>1449756896</v>
      </c>
      <c r="J2313">
        <v>1447164896</v>
      </c>
      <c r="K2313" t="b">
        <v>0</v>
      </c>
      <c r="L2313">
        <v>72</v>
      </c>
      <c r="M2313" t="b">
        <v>1</v>
      </c>
      <c r="N2313" t="s">
        <v>8269</v>
      </c>
      <c r="O2313">
        <f>ROUND(E2313/D2313*100,0)</f>
        <v>107</v>
      </c>
      <c r="P2313">
        <f>IFERROR(ROUND(E2313/L2313,2),0)</f>
        <v>37.08</v>
      </c>
      <c r="Q2313" t="s">
        <v>8315</v>
      </c>
      <c r="R2313" t="s">
        <v>8316</v>
      </c>
      <c r="S2313" s="12">
        <f>(((J2313/60)/60)/24)+DATE(1970,1,1)</f>
        <v>42318.593703703707</v>
      </c>
      <c r="T2313" s="12">
        <f>(((I2313/60)/60)/24)+DATE(1970,1,1)</f>
        <v>42348.593703703707</v>
      </c>
      <c r="U2313">
        <f>YEAR(S2313)</f>
        <v>2015</v>
      </c>
    </row>
    <row r="2314" spans="1:21" ht="48" x14ac:dyDescent="0.2">
      <c r="A2314">
        <v>3616</v>
      </c>
      <c r="B2314" s="3" t="s">
        <v>3614</v>
      </c>
      <c r="C2314" s="3" t="s">
        <v>7726</v>
      </c>
      <c r="D2314" s="6">
        <v>2500</v>
      </c>
      <c r="E2314" s="8">
        <v>3120</v>
      </c>
      <c r="F2314" t="s">
        <v>8218</v>
      </c>
      <c r="G2314" t="s">
        <v>8224</v>
      </c>
      <c r="H2314" t="s">
        <v>8246</v>
      </c>
      <c r="I2314">
        <v>1426801664</v>
      </c>
      <c r="J2314">
        <v>1424213264</v>
      </c>
      <c r="K2314" t="b">
        <v>0</v>
      </c>
      <c r="L2314">
        <v>45</v>
      </c>
      <c r="M2314" t="b">
        <v>1</v>
      </c>
      <c r="N2314" t="s">
        <v>8269</v>
      </c>
      <c r="O2314">
        <f>ROUND(E2314/D2314*100,0)</f>
        <v>125</v>
      </c>
      <c r="P2314">
        <f>IFERROR(ROUND(E2314/L2314,2),0)</f>
        <v>69.33</v>
      </c>
      <c r="Q2314" t="s">
        <v>8315</v>
      </c>
      <c r="R2314" t="s">
        <v>8316</v>
      </c>
      <c r="S2314" s="12">
        <f>(((J2314/60)/60)/24)+DATE(1970,1,1)</f>
        <v>42052.949814814812</v>
      </c>
      <c r="T2314" s="12">
        <f>(((I2314/60)/60)/24)+DATE(1970,1,1)</f>
        <v>42082.908148148148</v>
      </c>
      <c r="U2314">
        <f>YEAR(S2314)</f>
        <v>2015</v>
      </c>
    </row>
    <row r="2315" spans="1:21" ht="48" x14ac:dyDescent="0.2">
      <c r="A2315">
        <v>3617</v>
      </c>
      <c r="B2315" s="3" t="s">
        <v>3615</v>
      </c>
      <c r="C2315" s="3" t="s">
        <v>7727</v>
      </c>
      <c r="D2315" s="6">
        <v>740</v>
      </c>
      <c r="E2315" s="8">
        <v>880</v>
      </c>
      <c r="F2315" t="s">
        <v>8218</v>
      </c>
      <c r="G2315" t="s">
        <v>8224</v>
      </c>
      <c r="H2315" t="s">
        <v>8246</v>
      </c>
      <c r="I2315">
        <v>1488240000</v>
      </c>
      <c r="J2315">
        <v>1486996729</v>
      </c>
      <c r="K2315" t="b">
        <v>0</v>
      </c>
      <c r="L2315">
        <v>51</v>
      </c>
      <c r="M2315" t="b">
        <v>1</v>
      </c>
      <c r="N2315" t="s">
        <v>8269</v>
      </c>
      <c r="O2315">
        <f>ROUND(E2315/D2315*100,0)</f>
        <v>119</v>
      </c>
      <c r="P2315">
        <f>IFERROR(ROUND(E2315/L2315,2),0)</f>
        <v>17.25</v>
      </c>
      <c r="Q2315" t="s">
        <v>8315</v>
      </c>
      <c r="R2315" t="s">
        <v>8316</v>
      </c>
      <c r="S2315" s="12">
        <f>(((J2315/60)/60)/24)+DATE(1970,1,1)</f>
        <v>42779.610289351855</v>
      </c>
      <c r="T2315" s="12">
        <f>(((I2315/60)/60)/24)+DATE(1970,1,1)</f>
        <v>42794</v>
      </c>
      <c r="U2315">
        <f>YEAR(S2315)</f>
        <v>2017</v>
      </c>
    </row>
    <row r="2316" spans="1:21" ht="48" x14ac:dyDescent="0.2">
      <c r="A2316">
        <v>3618</v>
      </c>
      <c r="B2316" s="3" t="s">
        <v>3616</v>
      </c>
      <c r="C2316" s="3" t="s">
        <v>7728</v>
      </c>
      <c r="D2316" s="6">
        <v>2000</v>
      </c>
      <c r="E2316" s="8">
        <v>2020</v>
      </c>
      <c r="F2316" t="s">
        <v>8218</v>
      </c>
      <c r="G2316" t="s">
        <v>8224</v>
      </c>
      <c r="H2316" t="s">
        <v>8246</v>
      </c>
      <c r="I2316">
        <v>1433343850</v>
      </c>
      <c r="J2316">
        <v>1430751850</v>
      </c>
      <c r="K2316" t="b">
        <v>0</v>
      </c>
      <c r="L2316">
        <v>56</v>
      </c>
      <c r="M2316" t="b">
        <v>1</v>
      </c>
      <c r="N2316" t="s">
        <v>8269</v>
      </c>
      <c r="O2316">
        <f>ROUND(E2316/D2316*100,0)</f>
        <v>101</v>
      </c>
      <c r="P2316">
        <f>IFERROR(ROUND(E2316/L2316,2),0)</f>
        <v>36.07</v>
      </c>
      <c r="Q2316" t="s">
        <v>8315</v>
      </c>
      <c r="R2316" t="s">
        <v>8316</v>
      </c>
      <c r="S2316" s="12">
        <f>(((J2316/60)/60)/24)+DATE(1970,1,1)</f>
        <v>42128.627893518518</v>
      </c>
      <c r="T2316" s="12">
        <f>(((I2316/60)/60)/24)+DATE(1970,1,1)</f>
        <v>42158.627893518518</v>
      </c>
      <c r="U2316">
        <f>YEAR(S2316)</f>
        <v>2015</v>
      </c>
    </row>
    <row r="2317" spans="1:21" ht="48" x14ac:dyDescent="0.2">
      <c r="A2317">
        <v>3619</v>
      </c>
      <c r="B2317" s="3" t="s">
        <v>3617</v>
      </c>
      <c r="C2317" s="3" t="s">
        <v>7729</v>
      </c>
      <c r="D2317" s="6">
        <v>1000</v>
      </c>
      <c r="E2317" s="8">
        <v>1130</v>
      </c>
      <c r="F2317" t="s">
        <v>8218</v>
      </c>
      <c r="G2317" t="s">
        <v>8223</v>
      </c>
      <c r="H2317" t="s">
        <v>8245</v>
      </c>
      <c r="I2317">
        <v>1479592800</v>
      </c>
      <c r="J2317">
        <v>1476760226</v>
      </c>
      <c r="K2317" t="b">
        <v>0</v>
      </c>
      <c r="L2317">
        <v>17</v>
      </c>
      <c r="M2317" t="b">
        <v>1</v>
      </c>
      <c r="N2317" t="s">
        <v>8269</v>
      </c>
      <c r="O2317">
        <f>ROUND(E2317/D2317*100,0)</f>
        <v>113</v>
      </c>
      <c r="P2317">
        <f>IFERROR(ROUND(E2317/L2317,2),0)</f>
        <v>66.47</v>
      </c>
      <c r="Q2317" t="s">
        <v>8315</v>
      </c>
      <c r="R2317" t="s">
        <v>8316</v>
      </c>
      <c r="S2317" s="12">
        <f>(((J2317/60)/60)/24)+DATE(1970,1,1)</f>
        <v>42661.132245370376</v>
      </c>
      <c r="T2317" s="12">
        <f>(((I2317/60)/60)/24)+DATE(1970,1,1)</f>
        <v>42693.916666666672</v>
      </c>
      <c r="U2317">
        <f>YEAR(S2317)</f>
        <v>2016</v>
      </c>
    </row>
    <row r="2318" spans="1:21" ht="48" x14ac:dyDescent="0.2">
      <c r="A2318">
        <v>3620</v>
      </c>
      <c r="B2318" s="3" t="s">
        <v>3618</v>
      </c>
      <c r="C2318" s="3" t="s">
        <v>7730</v>
      </c>
      <c r="D2318" s="6">
        <v>10500</v>
      </c>
      <c r="E2318" s="8">
        <v>11045</v>
      </c>
      <c r="F2318" t="s">
        <v>8218</v>
      </c>
      <c r="G2318" t="s">
        <v>8223</v>
      </c>
      <c r="H2318" t="s">
        <v>8245</v>
      </c>
      <c r="I2318">
        <v>1425528000</v>
      </c>
      <c r="J2318">
        <v>1422916261</v>
      </c>
      <c r="K2318" t="b">
        <v>0</v>
      </c>
      <c r="L2318">
        <v>197</v>
      </c>
      <c r="M2318" t="b">
        <v>1</v>
      </c>
      <c r="N2318" t="s">
        <v>8269</v>
      </c>
      <c r="O2318">
        <f>ROUND(E2318/D2318*100,0)</f>
        <v>105</v>
      </c>
      <c r="P2318">
        <f>IFERROR(ROUND(E2318/L2318,2),0)</f>
        <v>56.07</v>
      </c>
      <c r="Q2318" t="s">
        <v>8315</v>
      </c>
      <c r="R2318" t="s">
        <v>8316</v>
      </c>
      <c r="S2318" s="12">
        <f>(((J2318/60)/60)/24)+DATE(1970,1,1)</f>
        <v>42037.938206018516</v>
      </c>
      <c r="T2318" s="12">
        <f>(((I2318/60)/60)/24)+DATE(1970,1,1)</f>
        <v>42068.166666666672</v>
      </c>
      <c r="U2318">
        <f>YEAR(S2318)</f>
        <v>2015</v>
      </c>
    </row>
    <row r="2319" spans="1:21" ht="48" x14ac:dyDescent="0.2">
      <c r="A2319">
        <v>3621</v>
      </c>
      <c r="B2319" s="3" t="s">
        <v>3619</v>
      </c>
      <c r="C2319" s="3" t="s">
        <v>7731</v>
      </c>
      <c r="D2319" s="6">
        <v>3000</v>
      </c>
      <c r="E2319" s="8">
        <v>3292</v>
      </c>
      <c r="F2319" t="s">
        <v>8218</v>
      </c>
      <c r="G2319" t="s">
        <v>8223</v>
      </c>
      <c r="H2319" t="s">
        <v>8245</v>
      </c>
      <c r="I2319">
        <v>1475269200</v>
      </c>
      <c r="J2319">
        <v>1473200844</v>
      </c>
      <c r="K2319" t="b">
        <v>0</v>
      </c>
      <c r="L2319">
        <v>70</v>
      </c>
      <c r="M2319" t="b">
        <v>1</v>
      </c>
      <c r="N2319" t="s">
        <v>8269</v>
      </c>
      <c r="O2319">
        <f>ROUND(E2319/D2319*100,0)</f>
        <v>110</v>
      </c>
      <c r="P2319">
        <f>IFERROR(ROUND(E2319/L2319,2),0)</f>
        <v>47.03</v>
      </c>
      <c r="Q2319" t="s">
        <v>8315</v>
      </c>
      <c r="R2319" t="s">
        <v>8316</v>
      </c>
      <c r="S2319" s="12">
        <f>(((J2319/60)/60)/24)+DATE(1970,1,1)</f>
        <v>42619.935694444444</v>
      </c>
      <c r="T2319" s="12">
        <f>(((I2319/60)/60)/24)+DATE(1970,1,1)</f>
        <v>42643.875</v>
      </c>
      <c r="U2319">
        <f>YEAR(S2319)</f>
        <v>2016</v>
      </c>
    </row>
    <row r="2320" spans="1:21" ht="32" x14ac:dyDescent="0.2">
      <c r="A2320">
        <v>3622</v>
      </c>
      <c r="B2320" s="3" t="s">
        <v>3620</v>
      </c>
      <c r="C2320" s="3" t="s">
        <v>7732</v>
      </c>
      <c r="D2320" s="6">
        <v>1000</v>
      </c>
      <c r="E2320" s="8">
        <v>1000.99</v>
      </c>
      <c r="F2320" t="s">
        <v>8218</v>
      </c>
      <c r="G2320" t="s">
        <v>8223</v>
      </c>
      <c r="H2320" t="s">
        <v>8245</v>
      </c>
      <c r="I2320">
        <v>1411874580</v>
      </c>
      <c r="J2320">
        <v>1409030371</v>
      </c>
      <c r="K2320" t="b">
        <v>0</v>
      </c>
      <c r="L2320">
        <v>21</v>
      </c>
      <c r="M2320" t="b">
        <v>1</v>
      </c>
      <c r="N2320" t="s">
        <v>8269</v>
      </c>
      <c r="O2320">
        <f>ROUND(E2320/D2320*100,0)</f>
        <v>100</v>
      </c>
      <c r="P2320">
        <f>IFERROR(ROUND(E2320/L2320,2),0)</f>
        <v>47.67</v>
      </c>
      <c r="Q2320" t="s">
        <v>8315</v>
      </c>
      <c r="R2320" t="s">
        <v>8316</v>
      </c>
      <c r="S2320" s="12">
        <f>(((J2320/60)/60)/24)+DATE(1970,1,1)</f>
        <v>41877.221886574072</v>
      </c>
      <c r="T2320" s="12">
        <f>(((I2320/60)/60)/24)+DATE(1970,1,1)</f>
        <v>41910.140972222223</v>
      </c>
      <c r="U2320">
        <f>YEAR(S2320)</f>
        <v>2014</v>
      </c>
    </row>
    <row r="2321" spans="1:21" ht="32" x14ac:dyDescent="0.2">
      <c r="A2321">
        <v>3623</v>
      </c>
      <c r="B2321" s="3" t="s">
        <v>3621</v>
      </c>
      <c r="C2321" s="3" t="s">
        <v>7733</v>
      </c>
      <c r="D2321" s="6">
        <v>2500</v>
      </c>
      <c r="E2321" s="8">
        <v>3000</v>
      </c>
      <c r="F2321" t="s">
        <v>8218</v>
      </c>
      <c r="G2321" t="s">
        <v>8223</v>
      </c>
      <c r="H2321" t="s">
        <v>8245</v>
      </c>
      <c r="I2321">
        <v>1406358000</v>
      </c>
      <c r="J2321">
        <v>1404841270</v>
      </c>
      <c r="K2321" t="b">
        <v>0</v>
      </c>
      <c r="L2321">
        <v>34</v>
      </c>
      <c r="M2321" t="b">
        <v>1</v>
      </c>
      <c r="N2321" t="s">
        <v>8269</v>
      </c>
      <c r="O2321">
        <f>ROUND(E2321/D2321*100,0)</f>
        <v>120</v>
      </c>
      <c r="P2321">
        <f>IFERROR(ROUND(E2321/L2321,2),0)</f>
        <v>88.24</v>
      </c>
      <c r="Q2321" t="s">
        <v>8315</v>
      </c>
      <c r="R2321" t="s">
        <v>8316</v>
      </c>
      <c r="S2321" s="12">
        <f>(((J2321/60)/60)/24)+DATE(1970,1,1)</f>
        <v>41828.736921296295</v>
      </c>
      <c r="T2321" s="12">
        <f>(((I2321/60)/60)/24)+DATE(1970,1,1)</f>
        <v>41846.291666666664</v>
      </c>
      <c r="U2321">
        <f>YEAR(S2321)</f>
        <v>2014</v>
      </c>
    </row>
    <row r="2322" spans="1:21" ht="80" x14ac:dyDescent="0.2">
      <c r="A2322">
        <v>3624</v>
      </c>
      <c r="B2322" s="3" t="s">
        <v>3622</v>
      </c>
      <c r="C2322" s="3" t="s">
        <v>7734</v>
      </c>
      <c r="D2322" s="6">
        <v>3000</v>
      </c>
      <c r="E2322" s="8">
        <v>3148</v>
      </c>
      <c r="F2322" t="s">
        <v>8218</v>
      </c>
      <c r="G2322" t="s">
        <v>8223</v>
      </c>
      <c r="H2322" t="s">
        <v>8245</v>
      </c>
      <c r="I2322">
        <v>1471977290</v>
      </c>
      <c r="J2322">
        <v>1466793290</v>
      </c>
      <c r="K2322" t="b">
        <v>0</v>
      </c>
      <c r="L2322">
        <v>39</v>
      </c>
      <c r="M2322" t="b">
        <v>1</v>
      </c>
      <c r="N2322" t="s">
        <v>8269</v>
      </c>
      <c r="O2322">
        <f>ROUND(E2322/D2322*100,0)</f>
        <v>105</v>
      </c>
      <c r="P2322">
        <f>IFERROR(ROUND(E2322/L2322,2),0)</f>
        <v>80.72</v>
      </c>
      <c r="Q2322" t="s">
        <v>8315</v>
      </c>
      <c r="R2322" t="s">
        <v>8316</v>
      </c>
      <c r="S2322" s="12">
        <f>(((J2322/60)/60)/24)+DATE(1970,1,1)</f>
        <v>42545.774189814809</v>
      </c>
      <c r="T2322" s="12">
        <f>(((I2322/60)/60)/24)+DATE(1970,1,1)</f>
        <v>42605.774189814809</v>
      </c>
      <c r="U2322">
        <f>YEAR(S2322)</f>
        <v>2016</v>
      </c>
    </row>
    <row r="2323" spans="1:21" ht="48" x14ac:dyDescent="0.2">
      <c r="A2323">
        <v>3625</v>
      </c>
      <c r="B2323" s="3" t="s">
        <v>3623</v>
      </c>
      <c r="C2323" s="3" t="s">
        <v>7735</v>
      </c>
      <c r="D2323" s="6">
        <v>3000</v>
      </c>
      <c r="E2323" s="8">
        <v>3080</v>
      </c>
      <c r="F2323" t="s">
        <v>8218</v>
      </c>
      <c r="G2323" t="s">
        <v>8224</v>
      </c>
      <c r="H2323" t="s">
        <v>8246</v>
      </c>
      <c r="I2323">
        <v>1435851577</v>
      </c>
      <c r="J2323">
        <v>1433259577</v>
      </c>
      <c r="K2323" t="b">
        <v>0</v>
      </c>
      <c r="L2323">
        <v>78</v>
      </c>
      <c r="M2323" t="b">
        <v>1</v>
      </c>
      <c r="N2323" t="s">
        <v>8269</v>
      </c>
      <c r="O2323">
        <f>ROUND(E2323/D2323*100,0)</f>
        <v>103</v>
      </c>
      <c r="P2323">
        <f>IFERROR(ROUND(E2323/L2323,2),0)</f>
        <v>39.49</v>
      </c>
      <c r="Q2323" t="s">
        <v>8315</v>
      </c>
      <c r="R2323" t="s">
        <v>8316</v>
      </c>
      <c r="S2323" s="12">
        <f>(((J2323/60)/60)/24)+DATE(1970,1,1)</f>
        <v>42157.652511574073</v>
      </c>
      <c r="T2323" s="12">
        <f>(((I2323/60)/60)/24)+DATE(1970,1,1)</f>
        <v>42187.652511574073</v>
      </c>
      <c r="U2323">
        <f>YEAR(S2323)</f>
        <v>2015</v>
      </c>
    </row>
    <row r="2324" spans="1:21" ht="48" x14ac:dyDescent="0.2">
      <c r="A2324">
        <v>3626</v>
      </c>
      <c r="B2324" s="3" t="s">
        <v>3624</v>
      </c>
      <c r="C2324" s="3" t="s">
        <v>7736</v>
      </c>
      <c r="D2324" s="6">
        <v>4000</v>
      </c>
      <c r="E2324" s="8">
        <v>4073</v>
      </c>
      <c r="F2324" t="s">
        <v>8218</v>
      </c>
      <c r="G2324" t="s">
        <v>8224</v>
      </c>
      <c r="H2324" t="s">
        <v>8246</v>
      </c>
      <c r="I2324">
        <v>1408204857</v>
      </c>
      <c r="J2324">
        <v>1406390457</v>
      </c>
      <c r="K2324" t="b">
        <v>0</v>
      </c>
      <c r="L2324">
        <v>48</v>
      </c>
      <c r="M2324" t="b">
        <v>1</v>
      </c>
      <c r="N2324" t="s">
        <v>8269</v>
      </c>
      <c r="O2324">
        <f>ROUND(E2324/D2324*100,0)</f>
        <v>102</v>
      </c>
      <c r="P2324">
        <f>IFERROR(ROUND(E2324/L2324,2),0)</f>
        <v>84.85</v>
      </c>
      <c r="Q2324" t="s">
        <v>8315</v>
      </c>
      <c r="R2324" t="s">
        <v>8316</v>
      </c>
      <c r="S2324" s="12">
        <f>(((J2324/60)/60)/24)+DATE(1970,1,1)</f>
        <v>41846.667326388888</v>
      </c>
      <c r="T2324" s="12">
        <f>(((I2324/60)/60)/24)+DATE(1970,1,1)</f>
        <v>41867.667326388888</v>
      </c>
      <c r="U2324">
        <f>YEAR(S2324)</f>
        <v>2014</v>
      </c>
    </row>
    <row r="2325" spans="1:21" ht="48" x14ac:dyDescent="0.2">
      <c r="A2325">
        <v>3627</v>
      </c>
      <c r="B2325" s="3" t="s">
        <v>3625</v>
      </c>
      <c r="C2325" s="3" t="s">
        <v>7737</v>
      </c>
      <c r="D2325" s="6">
        <v>2000</v>
      </c>
      <c r="E2325" s="8">
        <v>2000</v>
      </c>
      <c r="F2325" t="s">
        <v>8218</v>
      </c>
      <c r="G2325" t="s">
        <v>8223</v>
      </c>
      <c r="H2325" t="s">
        <v>8245</v>
      </c>
      <c r="I2325">
        <v>1463803140</v>
      </c>
      <c r="J2325">
        <v>1459446487</v>
      </c>
      <c r="K2325" t="b">
        <v>0</v>
      </c>
      <c r="L2325">
        <v>29</v>
      </c>
      <c r="M2325" t="b">
        <v>1</v>
      </c>
      <c r="N2325" t="s">
        <v>8269</v>
      </c>
      <c r="O2325">
        <f>ROUND(E2325/D2325*100,0)</f>
        <v>100</v>
      </c>
      <c r="P2325">
        <f>IFERROR(ROUND(E2325/L2325,2),0)</f>
        <v>68.97</v>
      </c>
      <c r="Q2325" t="s">
        <v>8315</v>
      </c>
      <c r="R2325" t="s">
        <v>8316</v>
      </c>
      <c r="S2325" s="12">
        <f>(((J2325/60)/60)/24)+DATE(1970,1,1)</f>
        <v>42460.741747685184</v>
      </c>
      <c r="T2325" s="12">
        <f>(((I2325/60)/60)/24)+DATE(1970,1,1)</f>
        <v>42511.165972222225</v>
      </c>
      <c r="U2325">
        <f>YEAR(S2325)</f>
        <v>2016</v>
      </c>
    </row>
    <row r="2326" spans="1:21" ht="32" x14ac:dyDescent="0.2">
      <c r="A2326">
        <v>3648</v>
      </c>
      <c r="B2326" s="3" t="s">
        <v>3646</v>
      </c>
      <c r="C2326" s="3" t="s">
        <v>7758</v>
      </c>
      <c r="D2326" s="6">
        <v>40000</v>
      </c>
      <c r="E2326" s="8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>
        <f>ROUND(E2326/D2326*100,0)</f>
        <v>100</v>
      </c>
      <c r="P2326">
        <f>IFERROR(ROUND(E2326/L2326,2),0)</f>
        <v>550.04</v>
      </c>
      <c r="Q2326" t="s">
        <v>8315</v>
      </c>
      <c r="R2326" t="s">
        <v>8316</v>
      </c>
      <c r="S2326" s="12">
        <f>(((J2326/60)/60)/24)+DATE(1970,1,1)</f>
        <v>41887.292187500003</v>
      </c>
      <c r="T2326" s="12">
        <f>(((I2326/60)/60)/24)+DATE(1970,1,1)</f>
        <v>41917.292187500003</v>
      </c>
      <c r="U2326">
        <f>YEAR(S2326)</f>
        <v>2014</v>
      </c>
    </row>
    <row r="2327" spans="1:21" ht="48" x14ac:dyDescent="0.2">
      <c r="A2327">
        <v>3649</v>
      </c>
      <c r="B2327" s="3" t="s">
        <v>3647</v>
      </c>
      <c r="C2327" s="3" t="s">
        <v>7759</v>
      </c>
      <c r="D2327" s="6">
        <v>750</v>
      </c>
      <c r="E2327" s="8">
        <v>780</v>
      </c>
      <c r="F2327" t="s">
        <v>8218</v>
      </c>
      <c r="G2327" t="s">
        <v>8228</v>
      </c>
      <c r="H2327" t="s">
        <v>8250</v>
      </c>
      <c r="I2327">
        <v>1402938394</v>
      </c>
      <c r="J2327">
        <v>1400691994</v>
      </c>
      <c r="K2327" t="b">
        <v>0</v>
      </c>
      <c r="L2327">
        <v>8</v>
      </c>
      <c r="M2327" t="b">
        <v>1</v>
      </c>
      <c r="N2327" t="s">
        <v>8269</v>
      </c>
      <c r="O2327">
        <f>ROUND(E2327/D2327*100,0)</f>
        <v>104</v>
      </c>
      <c r="P2327">
        <f>IFERROR(ROUND(E2327/L2327,2),0)</f>
        <v>97.5</v>
      </c>
      <c r="Q2327" t="s">
        <v>8315</v>
      </c>
      <c r="R2327" t="s">
        <v>8316</v>
      </c>
      <c r="S2327" s="12">
        <f>(((J2327/60)/60)/24)+DATE(1970,1,1)</f>
        <v>41780.712893518517</v>
      </c>
      <c r="T2327" s="12">
        <f>(((I2327/60)/60)/24)+DATE(1970,1,1)</f>
        <v>41806.712893518517</v>
      </c>
      <c r="U2327">
        <f>YEAR(S2327)</f>
        <v>2014</v>
      </c>
    </row>
    <row r="2328" spans="1:21" ht="48" x14ac:dyDescent="0.2">
      <c r="A2328">
        <v>3650</v>
      </c>
      <c r="B2328" s="3" t="s">
        <v>3648</v>
      </c>
      <c r="C2328" s="3" t="s">
        <v>7760</v>
      </c>
      <c r="D2328" s="6">
        <v>500</v>
      </c>
      <c r="E2328" s="8">
        <v>500</v>
      </c>
      <c r="F2328" t="s">
        <v>8218</v>
      </c>
      <c r="G2328" t="s">
        <v>8224</v>
      </c>
      <c r="H2328" t="s">
        <v>8246</v>
      </c>
      <c r="I2328">
        <v>1454412584</v>
      </c>
      <c r="J2328">
        <v>1452598184</v>
      </c>
      <c r="K2328" t="b">
        <v>0</v>
      </c>
      <c r="L2328">
        <v>17</v>
      </c>
      <c r="M2328" t="b">
        <v>1</v>
      </c>
      <c r="N2328" t="s">
        <v>8269</v>
      </c>
      <c r="O2328">
        <f>ROUND(E2328/D2328*100,0)</f>
        <v>100</v>
      </c>
      <c r="P2328">
        <f>IFERROR(ROUND(E2328/L2328,2),0)</f>
        <v>29.41</v>
      </c>
      <c r="Q2328" t="s">
        <v>8315</v>
      </c>
      <c r="R2328" t="s">
        <v>8316</v>
      </c>
      <c r="S2328" s="12">
        <f>(((J2328/60)/60)/24)+DATE(1970,1,1)</f>
        <v>42381.478981481487</v>
      </c>
      <c r="T2328" s="12">
        <f>(((I2328/60)/60)/24)+DATE(1970,1,1)</f>
        <v>42402.478981481487</v>
      </c>
      <c r="U2328">
        <f>YEAR(S2328)</f>
        <v>2016</v>
      </c>
    </row>
    <row r="2329" spans="1:21" ht="32" x14ac:dyDescent="0.2">
      <c r="A2329">
        <v>3651</v>
      </c>
      <c r="B2329" s="3" t="s">
        <v>3649</v>
      </c>
      <c r="C2329" s="3" t="s">
        <v>7761</v>
      </c>
      <c r="D2329" s="6">
        <v>500</v>
      </c>
      <c r="E2329" s="8">
        <v>520</v>
      </c>
      <c r="F2329" t="s">
        <v>8218</v>
      </c>
      <c r="G2329" t="s">
        <v>8223</v>
      </c>
      <c r="H2329" t="s">
        <v>8245</v>
      </c>
      <c r="I2329">
        <v>1407686340</v>
      </c>
      <c r="J2329">
        <v>1404833442</v>
      </c>
      <c r="K2329" t="b">
        <v>0</v>
      </c>
      <c r="L2329">
        <v>9</v>
      </c>
      <c r="M2329" t="b">
        <v>1</v>
      </c>
      <c r="N2329" t="s">
        <v>8269</v>
      </c>
      <c r="O2329">
        <f>ROUND(E2329/D2329*100,0)</f>
        <v>104</v>
      </c>
      <c r="P2329">
        <f>IFERROR(ROUND(E2329/L2329,2),0)</f>
        <v>57.78</v>
      </c>
      <c r="Q2329" t="s">
        <v>8315</v>
      </c>
      <c r="R2329" t="s">
        <v>8316</v>
      </c>
      <c r="S2329" s="12">
        <f>(((J2329/60)/60)/24)+DATE(1970,1,1)</f>
        <v>41828.646319444444</v>
      </c>
      <c r="T2329" s="12">
        <f>(((I2329/60)/60)/24)+DATE(1970,1,1)</f>
        <v>41861.665972222225</v>
      </c>
      <c r="U2329">
        <f>YEAR(S2329)</f>
        <v>2014</v>
      </c>
    </row>
    <row r="2330" spans="1:21" ht="48" x14ac:dyDescent="0.2">
      <c r="A2330">
        <v>3652</v>
      </c>
      <c r="B2330" s="3" t="s">
        <v>2867</v>
      </c>
      <c r="C2330" s="3" t="s">
        <v>7762</v>
      </c>
      <c r="D2330" s="6">
        <v>300</v>
      </c>
      <c r="E2330" s="8">
        <v>752</v>
      </c>
      <c r="F2330" t="s">
        <v>8218</v>
      </c>
      <c r="G2330" t="s">
        <v>8228</v>
      </c>
      <c r="H2330" t="s">
        <v>8250</v>
      </c>
      <c r="I2330">
        <v>1472097540</v>
      </c>
      <c r="J2330">
        <v>1471188502</v>
      </c>
      <c r="K2330" t="b">
        <v>0</v>
      </c>
      <c r="L2330">
        <v>17</v>
      </c>
      <c r="M2330" t="b">
        <v>1</v>
      </c>
      <c r="N2330" t="s">
        <v>8269</v>
      </c>
      <c r="O2330">
        <f>ROUND(E2330/D2330*100,0)</f>
        <v>251</v>
      </c>
      <c r="P2330">
        <f>IFERROR(ROUND(E2330/L2330,2),0)</f>
        <v>44.24</v>
      </c>
      <c r="Q2330" t="s">
        <v>8315</v>
      </c>
      <c r="R2330" t="s">
        <v>8316</v>
      </c>
      <c r="S2330" s="12">
        <f>(((J2330/60)/60)/24)+DATE(1970,1,1)</f>
        <v>42596.644699074073</v>
      </c>
      <c r="T2330" s="12">
        <f>(((I2330/60)/60)/24)+DATE(1970,1,1)</f>
        <v>42607.165972222225</v>
      </c>
      <c r="U2330">
        <f>YEAR(S2330)</f>
        <v>2016</v>
      </c>
    </row>
    <row r="2331" spans="1:21" ht="48" x14ac:dyDescent="0.2">
      <c r="A2331">
        <v>3653</v>
      </c>
      <c r="B2331" s="3" t="s">
        <v>3650</v>
      </c>
      <c r="C2331" s="3" t="s">
        <v>7763</v>
      </c>
      <c r="D2331" s="6">
        <v>2000</v>
      </c>
      <c r="E2331" s="8">
        <v>2010</v>
      </c>
      <c r="F2331" t="s">
        <v>8218</v>
      </c>
      <c r="G2331" t="s">
        <v>8224</v>
      </c>
      <c r="H2331" t="s">
        <v>8246</v>
      </c>
      <c r="I2331">
        <v>1438764207</v>
      </c>
      <c r="J2331">
        <v>1436172207</v>
      </c>
      <c r="K2331" t="b">
        <v>0</v>
      </c>
      <c r="L2331">
        <v>33</v>
      </c>
      <c r="M2331" t="b">
        <v>1</v>
      </c>
      <c r="N2331" t="s">
        <v>8269</v>
      </c>
      <c r="O2331">
        <f>ROUND(E2331/D2331*100,0)</f>
        <v>101</v>
      </c>
      <c r="P2331">
        <f>IFERROR(ROUND(E2331/L2331,2),0)</f>
        <v>60.91</v>
      </c>
      <c r="Q2331" t="s">
        <v>8315</v>
      </c>
      <c r="R2331" t="s">
        <v>8316</v>
      </c>
      <c r="S2331" s="12">
        <f>(((J2331/60)/60)/24)+DATE(1970,1,1)</f>
        <v>42191.363506944443</v>
      </c>
      <c r="T2331" s="12">
        <f>(((I2331/60)/60)/24)+DATE(1970,1,1)</f>
        <v>42221.363506944443</v>
      </c>
      <c r="U2331">
        <f>YEAR(S2331)</f>
        <v>2015</v>
      </c>
    </row>
    <row r="2332" spans="1:21" ht="48" x14ac:dyDescent="0.2">
      <c r="A2332">
        <v>3654</v>
      </c>
      <c r="B2332" s="3" t="s">
        <v>3651</v>
      </c>
      <c r="C2332" s="3" t="s">
        <v>7764</v>
      </c>
      <c r="D2332" s="6">
        <v>1500</v>
      </c>
      <c r="E2332" s="8">
        <v>2616</v>
      </c>
      <c r="F2332" t="s">
        <v>8218</v>
      </c>
      <c r="G2332" t="s">
        <v>8224</v>
      </c>
      <c r="H2332" t="s">
        <v>8246</v>
      </c>
      <c r="I2332">
        <v>1459702800</v>
      </c>
      <c r="J2332">
        <v>1457690386</v>
      </c>
      <c r="K2332" t="b">
        <v>0</v>
      </c>
      <c r="L2332">
        <v>38</v>
      </c>
      <c r="M2332" t="b">
        <v>1</v>
      </c>
      <c r="N2332" t="s">
        <v>8269</v>
      </c>
      <c r="O2332">
        <f>ROUND(E2332/D2332*100,0)</f>
        <v>174</v>
      </c>
      <c r="P2332">
        <f>IFERROR(ROUND(E2332/L2332,2),0)</f>
        <v>68.84</v>
      </c>
      <c r="Q2332" t="s">
        <v>8315</v>
      </c>
      <c r="R2332" t="s">
        <v>8316</v>
      </c>
      <c r="S2332" s="12">
        <f>(((J2332/60)/60)/24)+DATE(1970,1,1)</f>
        <v>42440.416504629626</v>
      </c>
      <c r="T2332" s="12">
        <f>(((I2332/60)/60)/24)+DATE(1970,1,1)</f>
        <v>42463.708333333328</v>
      </c>
      <c r="U2332">
        <f>YEAR(S2332)</f>
        <v>2016</v>
      </c>
    </row>
    <row r="2333" spans="1:21" ht="48" x14ac:dyDescent="0.2">
      <c r="A2333">
        <v>3655</v>
      </c>
      <c r="B2333" s="3" t="s">
        <v>3652</v>
      </c>
      <c r="C2333" s="3" t="s">
        <v>7765</v>
      </c>
      <c r="D2333" s="6">
        <v>5000</v>
      </c>
      <c r="E2333" s="8">
        <v>5813</v>
      </c>
      <c r="F2333" t="s">
        <v>8218</v>
      </c>
      <c r="G2333" t="s">
        <v>8223</v>
      </c>
      <c r="H2333" t="s">
        <v>8245</v>
      </c>
      <c r="I2333">
        <v>1437202740</v>
      </c>
      <c r="J2333">
        <v>1434654998</v>
      </c>
      <c r="K2333" t="b">
        <v>0</v>
      </c>
      <c r="L2333">
        <v>79</v>
      </c>
      <c r="M2333" t="b">
        <v>1</v>
      </c>
      <c r="N2333" t="s">
        <v>8269</v>
      </c>
      <c r="O2333">
        <f>ROUND(E2333/D2333*100,0)</f>
        <v>116</v>
      </c>
      <c r="P2333">
        <f>IFERROR(ROUND(E2333/L2333,2),0)</f>
        <v>73.58</v>
      </c>
      <c r="Q2333" t="s">
        <v>8315</v>
      </c>
      <c r="R2333" t="s">
        <v>8316</v>
      </c>
      <c r="S2333" s="12">
        <f>(((J2333/60)/60)/24)+DATE(1970,1,1)</f>
        <v>42173.803217592591</v>
      </c>
      <c r="T2333" s="12">
        <f>(((I2333/60)/60)/24)+DATE(1970,1,1)</f>
        <v>42203.290972222225</v>
      </c>
      <c r="U2333">
        <f>YEAR(S2333)</f>
        <v>2015</v>
      </c>
    </row>
    <row r="2334" spans="1:21" ht="48" x14ac:dyDescent="0.2">
      <c r="A2334">
        <v>3656</v>
      </c>
      <c r="B2334" s="3" t="s">
        <v>3653</v>
      </c>
      <c r="C2334" s="3" t="s">
        <v>7766</v>
      </c>
      <c r="D2334" s="6">
        <v>5000</v>
      </c>
      <c r="E2334" s="8">
        <v>5291</v>
      </c>
      <c r="F2334" t="s">
        <v>8218</v>
      </c>
      <c r="G2334" t="s">
        <v>8239</v>
      </c>
      <c r="H2334" t="s">
        <v>8256</v>
      </c>
      <c r="I2334">
        <v>1485989940</v>
      </c>
      <c r="J2334">
        <v>1483393836</v>
      </c>
      <c r="K2334" t="b">
        <v>0</v>
      </c>
      <c r="L2334">
        <v>46</v>
      </c>
      <c r="M2334" t="b">
        <v>1</v>
      </c>
      <c r="N2334" t="s">
        <v>8269</v>
      </c>
      <c r="O2334">
        <f>ROUND(E2334/D2334*100,0)</f>
        <v>106</v>
      </c>
      <c r="P2334">
        <f>IFERROR(ROUND(E2334/L2334,2),0)</f>
        <v>115.02</v>
      </c>
      <c r="Q2334" t="s">
        <v>8315</v>
      </c>
      <c r="R2334" t="s">
        <v>8316</v>
      </c>
      <c r="S2334" s="12">
        <f>(((J2334/60)/60)/24)+DATE(1970,1,1)</f>
        <v>42737.910138888896</v>
      </c>
      <c r="T2334" s="12">
        <f>(((I2334/60)/60)/24)+DATE(1970,1,1)</f>
        <v>42767.957638888889</v>
      </c>
      <c r="U2334">
        <f>YEAR(S2334)</f>
        <v>2017</v>
      </c>
    </row>
    <row r="2335" spans="1:21" ht="48" x14ac:dyDescent="0.2">
      <c r="A2335">
        <v>3657</v>
      </c>
      <c r="B2335" s="3" t="s">
        <v>3654</v>
      </c>
      <c r="C2335" s="3" t="s">
        <v>7767</v>
      </c>
      <c r="D2335" s="6">
        <v>2000</v>
      </c>
      <c r="E2335" s="8">
        <v>2215</v>
      </c>
      <c r="F2335" t="s">
        <v>8218</v>
      </c>
      <c r="G2335" t="s">
        <v>8231</v>
      </c>
      <c r="H2335" t="s">
        <v>8252</v>
      </c>
      <c r="I2335">
        <v>1464817320</v>
      </c>
      <c r="J2335">
        <v>1462806419</v>
      </c>
      <c r="K2335" t="b">
        <v>0</v>
      </c>
      <c r="L2335">
        <v>20</v>
      </c>
      <c r="M2335" t="b">
        <v>1</v>
      </c>
      <c r="N2335" t="s">
        <v>8269</v>
      </c>
      <c r="O2335">
        <f>ROUND(E2335/D2335*100,0)</f>
        <v>111</v>
      </c>
      <c r="P2335">
        <f>IFERROR(ROUND(E2335/L2335,2),0)</f>
        <v>110.75</v>
      </c>
      <c r="Q2335" t="s">
        <v>8315</v>
      </c>
      <c r="R2335" t="s">
        <v>8316</v>
      </c>
      <c r="S2335" s="12">
        <f>(((J2335/60)/60)/24)+DATE(1970,1,1)</f>
        <v>42499.629849537043</v>
      </c>
      <c r="T2335" s="12">
        <f>(((I2335/60)/60)/24)+DATE(1970,1,1)</f>
        <v>42522.904166666667</v>
      </c>
      <c r="U2335">
        <f>YEAR(S2335)</f>
        <v>2016</v>
      </c>
    </row>
    <row r="2336" spans="1:21" ht="32" x14ac:dyDescent="0.2">
      <c r="A2336">
        <v>3658</v>
      </c>
      <c r="B2336" s="3" t="s">
        <v>3655</v>
      </c>
      <c r="C2336" s="3" t="s">
        <v>7768</v>
      </c>
      <c r="D2336" s="6">
        <v>1500</v>
      </c>
      <c r="E2336" s="8">
        <v>1510</v>
      </c>
      <c r="F2336" t="s">
        <v>8218</v>
      </c>
      <c r="G2336" t="s">
        <v>8223</v>
      </c>
      <c r="H2336" t="s">
        <v>8245</v>
      </c>
      <c r="I2336">
        <v>1404273540</v>
      </c>
      <c r="J2336">
        <v>1400272580</v>
      </c>
      <c r="K2336" t="b">
        <v>0</v>
      </c>
      <c r="L2336">
        <v>20</v>
      </c>
      <c r="M2336" t="b">
        <v>1</v>
      </c>
      <c r="N2336" t="s">
        <v>8269</v>
      </c>
      <c r="O2336">
        <f>ROUND(E2336/D2336*100,0)</f>
        <v>101</v>
      </c>
      <c r="P2336">
        <f>IFERROR(ROUND(E2336/L2336,2),0)</f>
        <v>75.5</v>
      </c>
      <c r="Q2336" t="s">
        <v>8315</v>
      </c>
      <c r="R2336" t="s">
        <v>8316</v>
      </c>
      <c r="S2336" s="12">
        <f>(((J2336/60)/60)/24)+DATE(1970,1,1)</f>
        <v>41775.858564814815</v>
      </c>
      <c r="T2336" s="12">
        <f>(((I2336/60)/60)/24)+DATE(1970,1,1)</f>
        <v>41822.165972222225</v>
      </c>
      <c r="U2336">
        <f>YEAR(S2336)</f>
        <v>2014</v>
      </c>
    </row>
    <row r="2337" spans="1:21" ht="48" x14ac:dyDescent="0.2">
      <c r="A2337">
        <v>3659</v>
      </c>
      <c r="B2337" s="3" t="s">
        <v>3656</v>
      </c>
      <c r="C2337" s="3" t="s">
        <v>7769</v>
      </c>
      <c r="D2337" s="6">
        <v>3000</v>
      </c>
      <c r="E2337" s="8">
        <v>3061</v>
      </c>
      <c r="F2337" t="s">
        <v>8218</v>
      </c>
      <c r="G2337" t="s">
        <v>8223</v>
      </c>
      <c r="H2337" t="s">
        <v>8245</v>
      </c>
      <c r="I2337">
        <v>1426775940</v>
      </c>
      <c r="J2337">
        <v>1424414350</v>
      </c>
      <c r="K2337" t="b">
        <v>0</v>
      </c>
      <c r="L2337">
        <v>13</v>
      </c>
      <c r="M2337" t="b">
        <v>1</v>
      </c>
      <c r="N2337" t="s">
        <v>8269</v>
      </c>
      <c r="O2337">
        <f>ROUND(E2337/D2337*100,0)</f>
        <v>102</v>
      </c>
      <c r="P2337">
        <f>IFERROR(ROUND(E2337/L2337,2),0)</f>
        <v>235.46</v>
      </c>
      <c r="Q2337" t="s">
        <v>8315</v>
      </c>
      <c r="R2337" t="s">
        <v>8316</v>
      </c>
      <c r="S2337" s="12">
        <f>(((J2337/60)/60)/24)+DATE(1970,1,1)</f>
        <v>42055.277199074073</v>
      </c>
      <c r="T2337" s="12">
        <f>(((I2337/60)/60)/24)+DATE(1970,1,1)</f>
        <v>42082.610416666663</v>
      </c>
      <c r="U2337">
        <f>YEAR(S2337)</f>
        <v>2015</v>
      </c>
    </row>
    <row r="2338" spans="1:21" ht="48" x14ac:dyDescent="0.2">
      <c r="A2338">
        <v>3660</v>
      </c>
      <c r="B2338" s="3" t="s">
        <v>3657</v>
      </c>
      <c r="C2338" s="3" t="s">
        <v>7770</v>
      </c>
      <c r="D2338" s="6">
        <v>250</v>
      </c>
      <c r="E2338" s="8">
        <v>250</v>
      </c>
      <c r="F2338" t="s">
        <v>8218</v>
      </c>
      <c r="G2338" t="s">
        <v>8224</v>
      </c>
      <c r="H2338" t="s">
        <v>8246</v>
      </c>
      <c r="I2338">
        <v>1419368925</v>
      </c>
      <c r="J2338">
        <v>1417208925</v>
      </c>
      <c r="K2338" t="b">
        <v>0</v>
      </c>
      <c r="L2338">
        <v>22</v>
      </c>
      <c r="M2338" t="b">
        <v>1</v>
      </c>
      <c r="N2338" t="s">
        <v>8269</v>
      </c>
      <c r="O2338">
        <f>ROUND(E2338/D2338*100,0)</f>
        <v>100</v>
      </c>
      <c r="P2338">
        <f>IFERROR(ROUND(E2338/L2338,2),0)</f>
        <v>11.36</v>
      </c>
      <c r="Q2338" t="s">
        <v>8315</v>
      </c>
      <c r="R2338" t="s">
        <v>8316</v>
      </c>
      <c r="S2338" s="12">
        <f>(((J2338/60)/60)/24)+DATE(1970,1,1)</f>
        <v>41971.881076388891</v>
      </c>
      <c r="T2338" s="12">
        <f>(((I2338/60)/60)/24)+DATE(1970,1,1)</f>
        <v>41996.881076388891</v>
      </c>
      <c r="U2338">
        <f>YEAR(S2338)</f>
        <v>2014</v>
      </c>
    </row>
    <row r="2339" spans="1:21" ht="48" x14ac:dyDescent="0.2">
      <c r="A2339">
        <v>3661</v>
      </c>
      <c r="B2339" s="3" t="s">
        <v>3658</v>
      </c>
      <c r="C2339" s="3" t="s">
        <v>7771</v>
      </c>
      <c r="D2339" s="6">
        <v>3000</v>
      </c>
      <c r="E2339" s="8">
        <v>3330</v>
      </c>
      <c r="F2339" t="s">
        <v>8218</v>
      </c>
      <c r="G2339" t="s">
        <v>8223</v>
      </c>
      <c r="H2339" t="s">
        <v>8245</v>
      </c>
      <c r="I2339">
        <v>1460260800</v>
      </c>
      <c r="J2339">
        <v>1458336672</v>
      </c>
      <c r="K2339" t="b">
        <v>0</v>
      </c>
      <c r="L2339">
        <v>36</v>
      </c>
      <c r="M2339" t="b">
        <v>1</v>
      </c>
      <c r="N2339" t="s">
        <v>8269</v>
      </c>
      <c r="O2339">
        <f>ROUND(E2339/D2339*100,0)</f>
        <v>111</v>
      </c>
      <c r="P2339">
        <f>IFERROR(ROUND(E2339/L2339,2),0)</f>
        <v>92.5</v>
      </c>
      <c r="Q2339" t="s">
        <v>8315</v>
      </c>
      <c r="R2339" t="s">
        <v>8316</v>
      </c>
      <c r="S2339" s="12">
        <f>(((J2339/60)/60)/24)+DATE(1970,1,1)</f>
        <v>42447.896666666667</v>
      </c>
      <c r="T2339" s="12">
        <f>(((I2339/60)/60)/24)+DATE(1970,1,1)</f>
        <v>42470.166666666672</v>
      </c>
      <c r="U2339">
        <f>YEAR(S2339)</f>
        <v>2016</v>
      </c>
    </row>
    <row r="2340" spans="1:21" ht="48" x14ac:dyDescent="0.2">
      <c r="A2340">
        <v>3662</v>
      </c>
      <c r="B2340" s="3" t="s">
        <v>3659</v>
      </c>
      <c r="C2340" s="3" t="s">
        <v>7772</v>
      </c>
      <c r="D2340" s="6">
        <v>8000</v>
      </c>
      <c r="E2340" s="8">
        <v>8114</v>
      </c>
      <c r="F2340" t="s">
        <v>8218</v>
      </c>
      <c r="G2340" t="s">
        <v>8228</v>
      </c>
      <c r="H2340" t="s">
        <v>8250</v>
      </c>
      <c r="I2340">
        <v>1427775414</v>
      </c>
      <c r="J2340">
        <v>1425187014</v>
      </c>
      <c r="K2340" t="b">
        <v>0</v>
      </c>
      <c r="L2340">
        <v>40</v>
      </c>
      <c r="M2340" t="b">
        <v>1</v>
      </c>
      <c r="N2340" t="s">
        <v>8269</v>
      </c>
      <c r="O2340">
        <f>ROUND(E2340/D2340*100,0)</f>
        <v>101</v>
      </c>
      <c r="P2340">
        <f>IFERROR(ROUND(E2340/L2340,2),0)</f>
        <v>202.85</v>
      </c>
      <c r="Q2340" t="s">
        <v>8315</v>
      </c>
      <c r="R2340" t="s">
        <v>8316</v>
      </c>
      <c r="S2340" s="12">
        <f>(((J2340/60)/60)/24)+DATE(1970,1,1)</f>
        <v>42064.220069444447</v>
      </c>
      <c r="T2340" s="12">
        <f>(((I2340/60)/60)/24)+DATE(1970,1,1)</f>
        <v>42094.178402777776</v>
      </c>
      <c r="U2340">
        <f>YEAR(S2340)</f>
        <v>2015</v>
      </c>
    </row>
    <row r="2341" spans="1:21" ht="48" x14ac:dyDescent="0.2">
      <c r="A2341">
        <v>3663</v>
      </c>
      <c r="B2341" s="3" t="s">
        <v>3660</v>
      </c>
      <c r="C2341" s="3" t="s">
        <v>7773</v>
      </c>
      <c r="D2341" s="6">
        <v>225</v>
      </c>
      <c r="E2341" s="8">
        <v>234</v>
      </c>
      <c r="F2341" t="s">
        <v>8218</v>
      </c>
      <c r="G2341" t="s">
        <v>8224</v>
      </c>
      <c r="H2341" t="s">
        <v>8246</v>
      </c>
      <c r="I2341">
        <v>1482321030</v>
      </c>
      <c r="J2341">
        <v>1477133430</v>
      </c>
      <c r="K2341" t="b">
        <v>0</v>
      </c>
      <c r="L2341">
        <v>9</v>
      </c>
      <c r="M2341" t="b">
        <v>1</v>
      </c>
      <c r="N2341" t="s">
        <v>8269</v>
      </c>
      <c r="O2341">
        <f>ROUND(E2341/D2341*100,0)</f>
        <v>104</v>
      </c>
      <c r="P2341">
        <f>IFERROR(ROUND(E2341/L2341,2),0)</f>
        <v>26</v>
      </c>
      <c r="Q2341" t="s">
        <v>8315</v>
      </c>
      <c r="R2341" t="s">
        <v>8316</v>
      </c>
      <c r="S2341" s="12">
        <f>(((J2341/60)/60)/24)+DATE(1970,1,1)</f>
        <v>42665.451736111107</v>
      </c>
      <c r="T2341" s="12">
        <f>(((I2341/60)/60)/24)+DATE(1970,1,1)</f>
        <v>42725.493402777778</v>
      </c>
      <c r="U2341">
        <f>YEAR(S2341)</f>
        <v>2016</v>
      </c>
    </row>
    <row r="2342" spans="1:21" ht="48" x14ac:dyDescent="0.2">
      <c r="A2342">
        <v>3664</v>
      </c>
      <c r="B2342" s="3" t="s">
        <v>3661</v>
      </c>
      <c r="C2342" s="3" t="s">
        <v>7774</v>
      </c>
      <c r="D2342" s="6">
        <v>800</v>
      </c>
      <c r="E2342" s="8">
        <v>875</v>
      </c>
      <c r="F2342" t="s">
        <v>8218</v>
      </c>
      <c r="G2342" t="s">
        <v>8223</v>
      </c>
      <c r="H2342" t="s">
        <v>8245</v>
      </c>
      <c r="I2342">
        <v>1466056689</v>
      </c>
      <c r="J2342">
        <v>1464847089</v>
      </c>
      <c r="K2342" t="b">
        <v>0</v>
      </c>
      <c r="L2342">
        <v>19</v>
      </c>
      <c r="M2342" t="b">
        <v>1</v>
      </c>
      <c r="N2342" t="s">
        <v>8269</v>
      </c>
      <c r="O2342">
        <f>ROUND(E2342/D2342*100,0)</f>
        <v>109</v>
      </c>
      <c r="P2342">
        <f>IFERROR(ROUND(E2342/L2342,2),0)</f>
        <v>46.05</v>
      </c>
      <c r="Q2342" t="s">
        <v>8315</v>
      </c>
      <c r="R2342" t="s">
        <v>8316</v>
      </c>
      <c r="S2342" s="12">
        <f>(((J2342/60)/60)/24)+DATE(1970,1,1)</f>
        <v>42523.248715277776</v>
      </c>
      <c r="T2342" s="12">
        <f>(((I2342/60)/60)/24)+DATE(1970,1,1)</f>
        <v>42537.248715277776</v>
      </c>
      <c r="U2342">
        <f>YEAR(S2342)</f>
        <v>2016</v>
      </c>
    </row>
    <row r="2343" spans="1:21" ht="48" x14ac:dyDescent="0.2">
      <c r="A2343">
        <v>3665</v>
      </c>
      <c r="B2343" s="3" t="s">
        <v>3662</v>
      </c>
      <c r="C2343" s="3" t="s">
        <v>7775</v>
      </c>
      <c r="D2343" s="6">
        <v>620</v>
      </c>
      <c r="E2343" s="8">
        <v>714</v>
      </c>
      <c r="F2343" t="s">
        <v>8218</v>
      </c>
      <c r="G2343" t="s">
        <v>8229</v>
      </c>
      <c r="H2343" t="s">
        <v>8248</v>
      </c>
      <c r="I2343">
        <v>1446062040</v>
      </c>
      <c r="J2343">
        <v>1445109822</v>
      </c>
      <c r="K2343" t="b">
        <v>0</v>
      </c>
      <c r="L2343">
        <v>14</v>
      </c>
      <c r="M2343" t="b">
        <v>1</v>
      </c>
      <c r="N2343" t="s">
        <v>8269</v>
      </c>
      <c r="O2343">
        <f>ROUND(E2343/D2343*100,0)</f>
        <v>115</v>
      </c>
      <c r="P2343">
        <f>IFERROR(ROUND(E2343/L2343,2),0)</f>
        <v>51</v>
      </c>
      <c r="Q2343" t="s">
        <v>8315</v>
      </c>
      <c r="R2343" t="s">
        <v>8316</v>
      </c>
      <c r="S2343" s="12">
        <f>(((J2343/60)/60)/24)+DATE(1970,1,1)</f>
        <v>42294.808124999996</v>
      </c>
      <c r="T2343" s="12">
        <f>(((I2343/60)/60)/24)+DATE(1970,1,1)</f>
        <v>42305.829166666663</v>
      </c>
      <c r="U2343">
        <f>YEAR(S2343)</f>
        <v>2015</v>
      </c>
    </row>
    <row r="2344" spans="1:21" ht="16" x14ac:dyDescent="0.2">
      <c r="A2344">
        <v>3666</v>
      </c>
      <c r="B2344" s="3" t="s">
        <v>3663</v>
      </c>
      <c r="C2344" s="3" t="s">
        <v>7776</v>
      </c>
      <c r="D2344" s="6">
        <v>1200</v>
      </c>
      <c r="E2344" s="8">
        <v>1200</v>
      </c>
      <c r="F2344" t="s">
        <v>8218</v>
      </c>
      <c r="G2344" t="s">
        <v>8223</v>
      </c>
      <c r="H2344" t="s">
        <v>8245</v>
      </c>
      <c r="I2344">
        <v>1406185200</v>
      </c>
      <c r="J2344">
        <v>1404337382</v>
      </c>
      <c r="K2344" t="b">
        <v>0</v>
      </c>
      <c r="L2344">
        <v>38</v>
      </c>
      <c r="M2344" t="b">
        <v>1</v>
      </c>
      <c r="N2344" t="s">
        <v>8269</v>
      </c>
      <c r="O2344">
        <f>ROUND(E2344/D2344*100,0)</f>
        <v>100</v>
      </c>
      <c r="P2344">
        <f>IFERROR(ROUND(E2344/L2344,2),0)</f>
        <v>31.58</v>
      </c>
      <c r="Q2344" t="s">
        <v>8315</v>
      </c>
      <c r="R2344" t="s">
        <v>8316</v>
      </c>
      <c r="S2344" s="12">
        <f>(((J2344/60)/60)/24)+DATE(1970,1,1)</f>
        <v>41822.90488425926</v>
      </c>
      <c r="T2344" s="12">
        <f>(((I2344/60)/60)/24)+DATE(1970,1,1)</f>
        <v>41844.291666666664</v>
      </c>
      <c r="U2344">
        <f>YEAR(S2344)</f>
        <v>2014</v>
      </c>
    </row>
    <row r="2345" spans="1:21" ht="48" x14ac:dyDescent="0.2">
      <c r="A2345">
        <v>3667</v>
      </c>
      <c r="B2345" s="3" t="s">
        <v>3664</v>
      </c>
      <c r="C2345" s="3" t="s">
        <v>7777</v>
      </c>
      <c r="D2345" s="6">
        <v>3000</v>
      </c>
      <c r="E2345" s="8">
        <v>3095.11</v>
      </c>
      <c r="F2345" t="s">
        <v>8218</v>
      </c>
      <c r="G2345" t="s">
        <v>8224</v>
      </c>
      <c r="H2345" t="s">
        <v>8246</v>
      </c>
      <c r="I2345">
        <v>1437261419</v>
      </c>
      <c r="J2345">
        <v>1434669419</v>
      </c>
      <c r="K2345" t="b">
        <v>0</v>
      </c>
      <c r="L2345">
        <v>58</v>
      </c>
      <c r="M2345" t="b">
        <v>1</v>
      </c>
      <c r="N2345" t="s">
        <v>8269</v>
      </c>
      <c r="O2345">
        <f>ROUND(E2345/D2345*100,0)</f>
        <v>103</v>
      </c>
      <c r="P2345">
        <f>IFERROR(ROUND(E2345/L2345,2),0)</f>
        <v>53.36</v>
      </c>
      <c r="Q2345" t="s">
        <v>8315</v>
      </c>
      <c r="R2345" t="s">
        <v>8316</v>
      </c>
      <c r="S2345" s="12">
        <f>(((J2345/60)/60)/24)+DATE(1970,1,1)</f>
        <v>42173.970127314817</v>
      </c>
      <c r="T2345" s="12">
        <f>(((I2345/60)/60)/24)+DATE(1970,1,1)</f>
        <v>42203.970127314817</v>
      </c>
      <c r="U2345">
        <f>YEAR(S2345)</f>
        <v>2015</v>
      </c>
    </row>
    <row r="2346" spans="1:21" ht="48" x14ac:dyDescent="0.2">
      <c r="A2346">
        <v>3668</v>
      </c>
      <c r="B2346" s="3" t="s">
        <v>3665</v>
      </c>
      <c r="C2346" s="3" t="s">
        <v>7778</v>
      </c>
      <c r="D2346" s="6">
        <v>1000</v>
      </c>
      <c r="E2346" s="8">
        <v>1035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>
        <f>ROUND(E2346/D2346*100,0)</f>
        <v>104</v>
      </c>
      <c r="P2346">
        <f>IFERROR(ROUND(E2346/L2346,2),0)</f>
        <v>36.96</v>
      </c>
      <c r="Q2346" t="s">
        <v>8315</v>
      </c>
      <c r="R2346" t="s">
        <v>8316</v>
      </c>
      <c r="S2346" s="12">
        <f>(((J2346/60)/60)/24)+DATE(1970,1,1)</f>
        <v>42185.556157407409</v>
      </c>
      <c r="T2346" s="12">
        <f>(((I2346/60)/60)/24)+DATE(1970,1,1)</f>
        <v>42208.772916666669</v>
      </c>
      <c r="U2346">
        <f>YEAR(S2346)</f>
        <v>2015</v>
      </c>
    </row>
    <row r="2347" spans="1:21" ht="48" x14ac:dyDescent="0.2">
      <c r="A2347">
        <v>3669</v>
      </c>
      <c r="B2347" s="3" t="s">
        <v>3666</v>
      </c>
      <c r="C2347" s="3" t="s">
        <v>7779</v>
      </c>
      <c r="D2347" s="6">
        <v>1000</v>
      </c>
      <c r="E2347" s="8">
        <v>1382</v>
      </c>
      <c r="F2347" t="s">
        <v>8218</v>
      </c>
      <c r="G2347" t="s">
        <v>8224</v>
      </c>
      <c r="H2347" t="s">
        <v>8246</v>
      </c>
      <c r="I2347">
        <v>1434039137</v>
      </c>
      <c r="J2347">
        <v>1431447137</v>
      </c>
      <c r="K2347" t="b">
        <v>0</v>
      </c>
      <c r="L2347">
        <v>17</v>
      </c>
      <c r="M2347" t="b">
        <v>1</v>
      </c>
      <c r="N2347" t="s">
        <v>8269</v>
      </c>
      <c r="O2347">
        <f>ROUND(E2347/D2347*100,0)</f>
        <v>138</v>
      </c>
      <c r="P2347">
        <f>IFERROR(ROUND(E2347/L2347,2),0)</f>
        <v>81.290000000000006</v>
      </c>
      <c r="Q2347" t="s">
        <v>8315</v>
      </c>
      <c r="R2347" t="s">
        <v>8316</v>
      </c>
      <c r="S2347" s="12">
        <f>(((J2347/60)/60)/24)+DATE(1970,1,1)</f>
        <v>42136.675196759257</v>
      </c>
      <c r="T2347" s="12">
        <f>(((I2347/60)/60)/24)+DATE(1970,1,1)</f>
        <v>42166.675196759257</v>
      </c>
      <c r="U2347">
        <f>YEAR(S2347)</f>
        <v>2015</v>
      </c>
    </row>
    <row r="2348" spans="1:21" ht="48" x14ac:dyDescent="0.2">
      <c r="A2348">
        <v>3670</v>
      </c>
      <c r="B2348" s="3" t="s">
        <v>3667</v>
      </c>
      <c r="C2348" s="3" t="s">
        <v>7780</v>
      </c>
      <c r="D2348" s="6">
        <v>220</v>
      </c>
      <c r="E2348" s="8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>
        <f>ROUND(E2348/D2348*100,0)</f>
        <v>110</v>
      </c>
      <c r="P2348">
        <f>IFERROR(ROUND(E2348/L2348,2),0)</f>
        <v>20.079999999999998</v>
      </c>
      <c r="Q2348" t="s">
        <v>8315</v>
      </c>
      <c r="R2348" t="s">
        <v>8316</v>
      </c>
      <c r="S2348" s="12">
        <f>(((J2348/60)/60)/24)+DATE(1970,1,1)</f>
        <v>42142.514016203699</v>
      </c>
      <c r="T2348" s="12">
        <f>(((I2348/60)/60)/24)+DATE(1970,1,1)</f>
        <v>42155.958333333328</v>
      </c>
      <c r="U2348">
        <f>YEAR(S2348)</f>
        <v>2015</v>
      </c>
    </row>
    <row r="2349" spans="1:21" ht="48" x14ac:dyDescent="0.2">
      <c r="A2349">
        <v>3671</v>
      </c>
      <c r="B2349" s="3" t="s">
        <v>3668</v>
      </c>
      <c r="C2349" s="3" t="s">
        <v>7781</v>
      </c>
      <c r="D2349" s="6">
        <v>3500</v>
      </c>
      <c r="E2349" s="8">
        <v>3530</v>
      </c>
      <c r="F2349" t="s">
        <v>8218</v>
      </c>
      <c r="G2349" t="s">
        <v>8223</v>
      </c>
      <c r="H2349" t="s">
        <v>8245</v>
      </c>
      <c r="I2349">
        <v>1405915140</v>
      </c>
      <c r="J2349">
        <v>1404140667</v>
      </c>
      <c r="K2349" t="b">
        <v>0</v>
      </c>
      <c r="L2349">
        <v>40</v>
      </c>
      <c r="M2349" t="b">
        <v>1</v>
      </c>
      <c r="N2349" t="s">
        <v>8269</v>
      </c>
      <c r="O2349">
        <f>ROUND(E2349/D2349*100,0)</f>
        <v>101</v>
      </c>
      <c r="P2349">
        <f>IFERROR(ROUND(E2349/L2349,2),0)</f>
        <v>88.25</v>
      </c>
      <c r="Q2349" t="s">
        <v>8315</v>
      </c>
      <c r="R2349" t="s">
        <v>8316</v>
      </c>
      <c r="S2349" s="12">
        <f>(((J2349/60)/60)/24)+DATE(1970,1,1)</f>
        <v>41820.62809027778</v>
      </c>
      <c r="T2349" s="12">
        <f>(((I2349/60)/60)/24)+DATE(1970,1,1)</f>
        <v>41841.165972222225</v>
      </c>
      <c r="U2349">
        <f>YEAR(S2349)</f>
        <v>2014</v>
      </c>
    </row>
    <row r="2350" spans="1:21" ht="48" x14ac:dyDescent="0.2">
      <c r="A2350">
        <v>3672</v>
      </c>
      <c r="B2350" s="3" t="s">
        <v>3669</v>
      </c>
      <c r="C2350" s="3" t="s">
        <v>7782</v>
      </c>
      <c r="D2350" s="6">
        <v>3000</v>
      </c>
      <c r="E2350" s="8">
        <v>3046</v>
      </c>
      <c r="F2350" t="s">
        <v>8218</v>
      </c>
      <c r="G2350" t="s">
        <v>8224</v>
      </c>
      <c r="H2350" t="s">
        <v>8246</v>
      </c>
      <c r="I2350">
        <v>1411771384</v>
      </c>
      <c r="J2350">
        <v>1409179384</v>
      </c>
      <c r="K2350" t="b">
        <v>0</v>
      </c>
      <c r="L2350">
        <v>57</v>
      </c>
      <c r="M2350" t="b">
        <v>1</v>
      </c>
      <c r="N2350" t="s">
        <v>8269</v>
      </c>
      <c r="O2350">
        <f>ROUND(E2350/D2350*100,0)</f>
        <v>102</v>
      </c>
      <c r="P2350">
        <f>IFERROR(ROUND(E2350/L2350,2),0)</f>
        <v>53.44</v>
      </c>
      <c r="Q2350" t="s">
        <v>8315</v>
      </c>
      <c r="R2350" t="s">
        <v>8316</v>
      </c>
      <c r="S2350" s="12">
        <f>(((J2350/60)/60)/24)+DATE(1970,1,1)</f>
        <v>41878.946574074071</v>
      </c>
      <c r="T2350" s="12">
        <f>(((I2350/60)/60)/24)+DATE(1970,1,1)</f>
        <v>41908.946574074071</v>
      </c>
      <c r="U2350">
        <f>YEAR(S2350)</f>
        <v>2014</v>
      </c>
    </row>
    <row r="2351" spans="1:21" ht="48" x14ac:dyDescent="0.2">
      <c r="A2351">
        <v>3673</v>
      </c>
      <c r="B2351" s="3" t="s">
        <v>3670</v>
      </c>
      <c r="C2351" s="3" t="s">
        <v>7783</v>
      </c>
      <c r="D2351" s="6">
        <v>4000</v>
      </c>
      <c r="E2351" s="8">
        <v>4545</v>
      </c>
      <c r="F2351" t="s">
        <v>8218</v>
      </c>
      <c r="G2351" t="s">
        <v>8224</v>
      </c>
      <c r="H2351" t="s">
        <v>8246</v>
      </c>
      <c r="I2351">
        <v>1415191920</v>
      </c>
      <c r="J2351">
        <v>1412233497</v>
      </c>
      <c r="K2351" t="b">
        <v>0</v>
      </c>
      <c r="L2351">
        <v>114</v>
      </c>
      <c r="M2351" t="b">
        <v>1</v>
      </c>
      <c r="N2351" t="s">
        <v>8269</v>
      </c>
      <c r="O2351">
        <f>ROUND(E2351/D2351*100,0)</f>
        <v>114</v>
      </c>
      <c r="P2351">
        <f>IFERROR(ROUND(E2351/L2351,2),0)</f>
        <v>39.869999999999997</v>
      </c>
      <c r="Q2351" t="s">
        <v>8315</v>
      </c>
      <c r="R2351" t="s">
        <v>8316</v>
      </c>
      <c r="S2351" s="12">
        <f>(((J2351/60)/60)/24)+DATE(1970,1,1)</f>
        <v>41914.295104166667</v>
      </c>
      <c r="T2351" s="12">
        <f>(((I2351/60)/60)/24)+DATE(1970,1,1)</f>
        <v>41948.536111111112</v>
      </c>
      <c r="U2351">
        <f>YEAR(S2351)</f>
        <v>2014</v>
      </c>
    </row>
    <row r="2352" spans="1:21" ht="48" x14ac:dyDescent="0.2">
      <c r="A2352">
        <v>3674</v>
      </c>
      <c r="B2352" s="3" t="s">
        <v>3671</v>
      </c>
      <c r="C2352" s="3" t="s">
        <v>7784</v>
      </c>
      <c r="D2352" s="6">
        <v>4500</v>
      </c>
      <c r="E2352" s="8">
        <v>4500</v>
      </c>
      <c r="F2352" t="s">
        <v>8218</v>
      </c>
      <c r="G2352" t="s">
        <v>8235</v>
      </c>
      <c r="H2352" t="s">
        <v>8248</v>
      </c>
      <c r="I2352">
        <v>1472936229</v>
      </c>
      <c r="J2352">
        <v>1467752229</v>
      </c>
      <c r="K2352" t="b">
        <v>0</v>
      </c>
      <c r="L2352">
        <v>31</v>
      </c>
      <c r="M2352" t="b">
        <v>1</v>
      </c>
      <c r="N2352" t="s">
        <v>8269</v>
      </c>
      <c r="O2352">
        <f>ROUND(E2352/D2352*100,0)</f>
        <v>100</v>
      </c>
      <c r="P2352">
        <f>IFERROR(ROUND(E2352/L2352,2),0)</f>
        <v>145.16</v>
      </c>
      <c r="Q2352" t="s">
        <v>8315</v>
      </c>
      <c r="R2352" t="s">
        <v>8316</v>
      </c>
      <c r="S2352" s="12">
        <f>(((J2352/60)/60)/24)+DATE(1970,1,1)</f>
        <v>42556.873020833329</v>
      </c>
      <c r="T2352" s="12">
        <f>(((I2352/60)/60)/24)+DATE(1970,1,1)</f>
        <v>42616.873020833329</v>
      </c>
      <c r="U2352">
        <f>YEAR(S2352)</f>
        <v>2016</v>
      </c>
    </row>
    <row r="2353" spans="1:21" ht="48" x14ac:dyDescent="0.2">
      <c r="A2353">
        <v>3675</v>
      </c>
      <c r="B2353" s="3" t="s">
        <v>3672</v>
      </c>
      <c r="C2353" s="3" t="s">
        <v>7785</v>
      </c>
      <c r="D2353" s="6">
        <v>50</v>
      </c>
      <c r="E2353" s="8">
        <v>70</v>
      </c>
      <c r="F2353" t="s">
        <v>8218</v>
      </c>
      <c r="G2353" t="s">
        <v>8224</v>
      </c>
      <c r="H2353" t="s">
        <v>8246</v>
      </c>
      <c r="I2353">
        <v>1463353200</v>
      </c>
      <c r="J2353">
        <v>1462285182</v>
      </c>
      <c r="K2353" t="b">
        <v>0</v>
      </c>
      <c r="L2353">
        <v>3</v>
      </c>
      <c r="M2353" t="b">
        <v>1</v>
      </c>
      <c r="N2353" t="s">
        <v>8269</v>
      </c>
      <c r="O2353">
        <f>ROUND(E2353/D2353*100,0)</f>
        <v>140</v>
      </c>
      <c r="P2353">
        <f>IFERROR(ROUND(E2353/L2353,2),0)</f>
        <v>23.33</v>
      </c>
      <c r="Q2353" t="s">
        <v>8315</v>
      </c>
      <c r="R2353" t="s">
        <v>8316</v>
      </c>
      <c r="S2353" s="12">
        <f>(((J2353/60)/60)/24)+DATE(1970,1,1)</f>
        <v>42493.597013888888</v>
      </c>
      <c r="T2353" s="12">
        <f>(((I2353/60)/60)/24)+DATE(1970,1,1)</f>
        <v>42505.958333333328</v>
      </c>
      <c r="U2353">
        <f>YEAR(S2353)</f>
        <v>2016</v>
      </c>
    </row>
    <row r="2354" spans="1:21" ht="48" x14ac:dyDescent="0.2">
      <c r="A2354">
        <v>3676</v>
      </c>
      <c r="B2354" s="3" t="s">
        <v>3673</v>
      </c>
      <c r="C2354" s="3" t="s">
        <v>7786</v>
      </c>
      <c r="D2354" s="6">
        <v>800</v>
      </c>
      <c r="E2354" s="8">
        <v>1030</v>
      </c>
      <c r="F2354" t="s">
        <v>8218</v>
      </c>
      <c r="G2354" t="s">
        <v>8223</v>
      </c>
      <c r="H2354" t="s">
        <v>8245</v>
      </c>
      <c r="I2354">
        <v>1410550484</v>
      </c>
      <c r="J2354">
        <v>1408995284</v>
      </c>
      <c r="K2354" t="b">
        <v>0</v>
      </c>
      <c r="L2354">
        <v>16</v>
      </c>
      <c r="M2354" t="b">
        <v>1</v>
      </c>
      <c r="N2354" t="s">
        <v>8269</v>
      </c>
      <c r="O2354">
        <f>ROUND(E2354/D2354*100,0)</f>
        <v>129</v>
      </c>
      <c r="P2354">
        <f>IFERROR(ROUND(E2354/L2354,2),0)</f>
        <v>64.38</v>
      </c>
      <c r="Q2354" t="s">
        <v>8315</v>
      </c>
      <c r="R2354" t="s">
        <v>8316</v>
      </c>
      <c r="S2354" s="12">
        <f>(((J2354/60)/60)/24)+DATE(1970,1,1)</f>
        <v>41876.815787037034</v>
      </c>
      <c r="T2354" s="12">
        <f>(((I2354/60)/60)/24)+DATE(1970,1,1)</f>
        <v>41894.815787037034</v>
      </c>
      <c r="U2354">
        <f>YEAR(S2354)</f>
        <v>2014</v>
      </c>
    </row>
    <row r="2355" spans="1:21" ht="32" x14ac:dyDescent="0.2">
      <c r="A2355">
        <v>3677</v>
      </c>
      <c r="B2355" s="3" t="s">
        <v>3674</v>
      </c>
      <c r="C2355" s="3" t="s">
        <v>7787</v>
      </c>
      <c r="D2355" s="6">
        <v>12000</v>
      </c>
      <c r="E2355" s="8">
        <v>12348.5</v>
      </c>
      <c r="F2355" t="s">
        <v>8218</v>
      </c>
      <c r="G2355" t="s">
        <v>8223</v>
      </c>
      <c r="H2355" t="s">
        <v>8245</v>
      </c>
      <c r="I2355">
        <v>1404359940</v>
      </c>
      <c r="J2355">
        <v>1402580818</v>
      </c>
      <c r="K2355" t="b">
        <v>0</v>
      </c>
      <c r="L2355">
        <v>199</v>
      </c>
      <c r="M2355" t="b">
        <v>1</v>
      </c>
      <c r="N2355" t="s">
        <v>8269</v>
      </c>
      <c r="O2355">
        <f>ROUND(E2355/D2355*100,0)</f>
        <v>103</v>
      </c>
      <c r="P2355">
        <f>IFERROR(ROUND(E2355/L2355,2),0)</f>
        <v>62.05</v>
      </c>
      <c r="Q2355" t="s">
        <v>8315</v>
      </c>
      <c r="R2355" t="s">
        <v>8316</v>
      </c>
      <c r="S2355" s="12">
        <f>(((J2355/60)/60)/24)+DATE(1970,1,1)</f>
        <v>41802.574282407404</v>
      </c>
      <c r="T2355" s="12">
        <f>(((I2355/60)/60)/24)+DATE(1970,1,1)</f>
        <v>41823.165972222225</v>
      </c>
      <c r="U2355">
        <f>YEAR(S2355)</f>
        <v>2014</v>
      </c>
    </row>
    <row r="2356" spans="1:21" ht="32" x14ac:dyDescent="0.2">
      <c r="A2356">
        <v>3678</v>
      </c>
      <c r="B2356" s="3" t="s">
        <v>3675</v>
      </c>
      <c r="C2356" s="3" t="s">
        <v>7788</v>
      </c>
      <c r="D2356" s="6">
        <v>2000</v>
      </c>
      <c r="E2356" s="8">
        <v>2050</v>
      </c>
      <c r="F2356" t="s">
        <v>8218</v>
      </c>
      <c r="G2356" t="s">
        <v>8224</v>
      </c>
      <c r="H2356" t="s">
        <v>8246</v>
      </c>
      <c r="I2356">
        <v>1433076298</v>
      </c>
      <c r="J2356">
        <v>1430052298</v>
      </c>
      <c r="K2356" t="b">
        <v>0</v>
      </c>
      <c r="L2356">
        <v>31</v>
      </c>
      <c r="M2356" t="b">
        <v>1</v>
      </c>
      <c r="N2356" t="s">
        <v>8269</v>
      </c>
      <c r="O2356">
        <f>ROUND(E2356/D2356*100,0)</f>
        <v>103</v>
      </c>
      <c r="P2356">
        <f>IFERROR(ROUND(E2356/L2356,2),0)</f>
        <v>66.13</v>
      </c>
      <c r="Q2356" t="s">
        <v>8315</v>
      </c>
      <c r="R2356" t="s">
        <v>8316</v>
      </c>
      <c r="S2356" s="12">
        <f>(((J2356/60)/60)/24)+DATE(1970,1,1)</f>
        <v>42120.531226851846</v>
      </c>
      <c r="T2356" s="12">
        <f>(((I2356/60)/60)/24)+DATE(1970,1,1)</f>
        <v>42155.531226851846</v>
      </c>
      <c r="U2356">
        <f>YEAR(S2356)</f>
        <v>2015</v>
      </c>
    </row>
    <row r="2357" spans="1:21" ht="48" x14ac:dyDescent="0.2">
      <c r="A2357">
        <v>3679</v>
      </c>
      <c r="B2357" s="3" t="s">
        <v>3676</v>
      </c>
      <c r="C2357" s="3" t="s">
        <v>7789</v>
      </c>
      <c r="D2357" s="6">
        <v>2000</v>
      </c>
      <c r="E2357" s="8">
        <v>2202</v>
      </c>
      <c r="F2357" t="s">
        <v>8218</v>
      </c>
      <c r="G2357" t="s">
        <v>8223</v>
      </c>
      <c r="H2357" t="s">
        <v>8245</v>
      </c>
      <c r="I2357">
        <v>1404190740</v>
      </c>
      <c r="J2357">
        <v>1401214581</v>
      </c>
      <c r="K2357" t="b">
        <v>0</v>
      </c>
      <c r="L2357">
        <v>30</v>
      </c>
      <c r="M2357" t="b">
        <v>1</v>
      </c>
      <c r="N2357" t="s">
        <v>8269</v>
      </c>
      <c r="O2357">
        <f>ROUND(E2357/D2357*100,0)</f>
        <v>110</v>
      </c>
      <c r="P2357">
        <f>IFERROR(ROUND(E2357/L2357,2),0)</f>
        <v>73.400000000000006</v>
      </c>
      <c r="Q2357" t="s">
        <v>8315</v>
      </c>
      <c r="R2357" t="s">
        <v>8316</v>
      </c>
      <c r="S2357" s="12">
        <f>(((J2357/60)/60)/24)+DATE(1970,1,1)</f>
        <v>41786.761354166665</v>
      </c>
      <c r="T2357" s="12">
        <f>(((I2357/60)/60)/24)+DATE(1970,1,1)</f>
        <v>41821.207638888889</v>
      </c>
      <c r="U2357">
        <f>YEAR(S2357)</f>
        <v>2014</v>
      </c>
    </row>
    <row r="2358" spans="1:21" ht="32" x14ac:dyDescent="0.2">
      <c r="A2358">
        <v>3680</v>
      </c>
      <c r="B2358" s="3" t="s">
        <v>3677</v>
      </c>
      <c r="C2358" s="3" t="s">
        <v>7790</v>
      </c>
      <c r="D2358" s="6">
        <v>3000</v>
      </c>
      <c r="E2358" s="8">
        <v>3383</v>
      </c>
      <c r="F2358" t="s">
        <v>8218</v>
      </c>
      <c r="G2358" t="s">
        <v>8223</v>
      </c>
      <c r="H2358" t="s">
        <v>8245</v>
      </c>
      <c r="I2358">
        <v>1475664834</v>
      </c>
      <c r="J2358">
        <v>1473850434</v>
      </c>
      <c r="K2358" t="b">
        <v>0</v>
      </c>
      <c r="L2358">
        <v>34</v>
      </c>
      <c r="M2358" t="b">
        <v>1</v>
      </c>
      <c r="N2358" t="s">
        <v>8269</v>
      </c>
      <c r="O2358">
        <f>ROUND(E2358/D2358*100,0)</f>
        <v>113</v>
      </c>
      <c r="P2358">
        <f>IFERROR(ROUND(E2358/L2358,2),0)</f>
        <v>99.5</v>
      </c>
      <c r="Q2358" t="s">
        <v>8315</v>
      </c>
      <c r="R2358" t="s">
        <v>8316</v>
      </c>
      <c r="S2358" s="12">
        <f>(((J2358/60)/60)/24)+DATE(1970,1,1)</f>
        <v>42627.454097222217</v>
      </c>
      <c r="T2358" s="12">
        <f>(((I2358/60)/60)/24)+DATE(1970,1,1)</f>
        <v>42648.454097222217</v>
      </c>
      <c r="U2358">
        <f>YEAR(S2358)</f>
        <v>2016</v>
      </c>
    </row>
    <row r="2359" spans="1:21" ht="64" x14ac:dyDescent="0.2">
      <c r="A2359">
        <v>3681</v>
      </c>
      <c r="B2359" s="3" t="s">
        <v>3678</v>
      </c>
      <c r="C2359" s="3" t="s">
        <v>7791</v>
      </c>
      <c r="D2359" s="6">
        <v>1000</v>
      </c>
      <c r="E2359" s="8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>
        <f>ROUND(E2359/D2359*100,0)</f>
        <v>112</v>
      </c>
      <c r="P2359">
        <f>IFERROR(ROUND(E2359/L2359,2),0)</f>
        <v>62.17</v>
      </c>
      <c r="Q2359" t="s">
        <v>8315</v>
      </c>
      <c r="R2359" t="s">
        <v>8316</v>
      </c>
      <c r="S2359" s="12">
        <f>(((J2359/60)/60)/24)+DATE(1970,1,1)</f>
        <v>42374.651504629626</v>
      </c>
      <c r="T2359" s="12">
        <f>(((I2359/60)/60)/24)+DATE(1970,1,1)</f>
        <v>42384.651504629626</v>
      </c>
      <c r="U2359">
        <f>YEAR(S2359)</f>
        <v>2016</v>
      </c>
    </row>
    <row r="2360" spans="1:21" ht="48" x14ac:dyDescent="0.2">
      <c r="A2360">
        <v>3682</v>
      </c>
      <c r="B2360" s="3" t="s">
        <v>3679</v>
      </c>
      <c r="C2360" s="3" t="s">
        <v>7792</v>
      </c>
      <c r="D2360" s="6">
        <v>3000</v>
      </c>
      <c r="E2360" s="8">
        <v>4176</v>
      </c>
      <c r="F2360" t="s">
        <v>8218</v>
      </c>
      <c r="G2360" t="s">
        <v>8223</v>
      </c>
      <c r="H2360" t="s">
        <v>8245</v>
      </c>
      <c r="I2360">
        <v>1402901940</v>
      </c>
      <c r="J2360">
        <v>1399998418</v>
      </c>
      <c r="K2360" t="b">
        <v>0</v>
      </c>
      <c r="L2360">
        <v>67</v>
      </c>
      <c r="M2360" t="b">
        <v>1</v>
      </c>
      <c r="N2360" t="s">
        <v>8269</v>
      </c>
      <c r="O2360">
        <f>ROUND(E2360/D2360*100,0)</f>
        <v>139</v>
      </c>
      <c r="P2360">
        <f>IFERROR(ROUND(E2360/L2360,2),0)</f>
        <v>62.33</v>
      </c>
      <c r="Q2360" t="s">
        <v>8315</v>
      </c>
      <c r="R2360" t="s">
        <v>8316</v>
      </c>
      <c r="S2360" s="12">
        <f>(((J2360/60)/60)/24)+DATE(1970,1,1)</f>
        <v>41772.685393518521</v>
      </c>
      <c r="T2360" s="12">
        <f>(((I2360/60)/60)/24)+DATE(1970,1,1)</f>
        <v>41806.290972222225</v>
      </c>
      <c r="U2360">
        <f>YEAR(S2360)</f>
        <v>2014</v>
      </c>
    </row>
    <row r="2361" spans="1:21" ht="48" x14ac:dyDescent="0.2">
      <c r="A2361">
        <v>3683</v>
      </c>
      <c r="B2361" s="3" t="s">
        <v>3680</v>
      </c>
      <c r="C2361" s="3" t="s">
        <v>7793</v>
      </c>
      <c r="D2361" s="6">
        <v>3500</v>
      </c>
      <c r="E2361" s="8">
        <v>3880</v>
      </c>
      <c r="F2361" t="s">
        <v>8218</v>
      </c>
      <c r="G2361" t="s">
        <v>8223</v>
      </c>
      <c r="H2361" t="s">
        <v>8245</v>
      </c>
      <c r="I2361">
        <v>1476931696</v>
      </c>
      <c r="J2361">
        <v>1474339696</v>
      </c>
      <c r="K2361" t="b">
        <v>0</v>
      </c>
      <c r="L2361">
        <v>66</v>
      </c>
      <c r="M2361" t="b">
        <v>1</v>
      </c>
      <c r="N2361" t="s">
        <v>8269</v>
      </c>
      <c r="O2361">
        <f>ROUND(E2361/D2361*100,0)</f>
        <v>111</v>
      </c>
      <c r="P2361">
        <f>IFERROR(ROUND(E2361/L2361,2),0)</f>
        <v>58.79</v>
      </c>
      <c r="Q2361" t="s">
        <v>8315</v>
      </c>
      <c r="R2361" t="s">
        <v>8316</v>
      </c>
      <c r="S2361" s="12">
        <f>(((J2361/60)/60)/24)+DATE(1970,1,1)</f>
        <v>42633.116851851853</v>
      </c>
      <c r="T2361" s="12">
        <f>(((I2361/60)/60)/24)+DATE(1970,1,1)</f>
        <v>42663.116851851853</v>
      </c>
      <c r="U2361">
        <f>YEAR(S2361)</f>
        <v>2016</v>
      </c>
    </row>
    <row r="2362" spans="1:21" ht="48" x14ac:dyDescent="0.2">
      <c r="A2362">
        <v>3684</v>
      </c>
      <c r="B2362" s="3" t="s">
        <v>3681</v>
      </c>
      <c r="C2362" s="3" t="s">
        <v>7794</v>
      </c>
      <c r="D2362" s="6">
        <v>750</v>
      </c>
      <c r="E2362" s="8">
        <v>1043</v>
      </c>
      <c r="F2362" t="s">
        <v>8218</v>
      </c>
      <c r="G2362" t="s">
        <v>8223</v>
      </c>
      <c r="H2362" t="s">
        <v>8245</v>
      </c>
      <c r="I2362">
        <v>1441167586</v>
      </c>
      <c r="J2362">
        <v>1438575586</v>
      </c>
      <c r="K2362" t="b">
        <v>0</v>
      </c>
      <c r="L2362">
        <v>23</v>
      </c>
      <c r="M2362" t="b">
        <v>1</v>
      </c>
      <c r="N2362" t="s">
        <v>8269</v>
      </c>
      <c r="O2362">
        <f>ROUND(E2362/D2362*100,0)</f>
        <v>139</v>
      </c>
      <c r="P2362">
        <f>IFERROR(ROUND(E2362/L2362,2),0)</f>
        <v>45.35</v>
      </c>
      <c r="Q2362" t="s">
        <v>8315</v>
      </c>
      <c r="R2362" t="s">
        <v>8316</v>
      </c>
      <c r="S2362" s="12">
        <f>(((J2362/60)/60)/24)+DATE(1970,1,1)</f>
        <v>42219.180393518516</v>
      </c>
      <c r="T2362" s="12">
        <f>(((I2362/60)/60)/24)+DATE(1970,1,1)</f>
        <v>42249.180393518516</v>
      </c>
      <c r="U2362">
        <f>YEAR(S2362)</f>
        <v>2015</v>
      </c>
    </row>
    <row r="2363" spans="1:21" ht="48" x14ac:dyDescent="0.2">
      <c r="A2363">
        <v>3685</v>
      </c>
      <c r="B2363" s="3" t="s">
        <v>3682</v>
      </c>
      <c r="C2363" s="3" t="s">
        <v>7795</v>
      </c>
      <c r="D2363" s="6">
        <v>5000</v>
      </c>
      <c r="E2363" s="8">
        <v>5285</v>
      </c>
      <c r="F2363" t="s">
        <v>8218</v>
      </c>
      <c r="G2363" t="s">
        <v>8223</v>
      </c>
      <c r="H2363" t="s">
        <v>8245</v>
      </c>
      <c r="I2363">
        <v>1400533200</v>
      </c>
      <c r="J2363">
        <v>1398348859</v>
      </c>
      <c r="K2363" t="b">
        <v>0</v>
      </c>
      <c r="L2363">
        <v>126</v>
      </c>
      <c r="M2363" t="b">
        <v>1</v>
      </c>
      <c r="N2363" t="s">
        <v>8269</v>
      </c>
      <c r="O2363">
        <f>ROUND(E2363/D2363*100,0)</f>
        <v>106</v>
      </c>
      <c r="P2363">
        <f>IFERROR(ROUND(E2363/L2363,2),0)</f>
        <v>41.94</v>
      </c>
      <c r="Q2363" t="s">
        <v>8315</v>
      </c>
      <c r="R2363" t="s">
        <v>8316</v>
      </c>
      <c r="S2363" s="12">
        <f>(((J2363/60)/60)/24)+DATE(1970,1,1)</f>
        <v>41753.593275462961</v>
      </c>
      <c r="T2363" s="12">
        <f>(((I2363/60)/60)/24)+DATE(1970,1,1)</f>
        <v>41778.875</v>
      </c>
      <c r="U2363">
        <f>YEAR(S2363)</f>
        <v>2014</v>
      </c>
    </row>
    <row r="2364" spans="1:21" ht="48" x14ac:dyDescent="0.2">
      <c r="A2364">
        <v>3686</v>
      </c>
      <c r="B2364" s="3" t="s">
        <v>3683</v>
      </c>
      <c r="C2364" s="3" t="s">
        <v>7796</v>
      </c>
      <c r="D2364" s="6">
        <v>350</v>
      </c>
      <c r="E2364" s="8">
        <v>355</v>
      </c>
      <c r="F2364" t="s">
        <v>8218</v>
      </c>
      <c r="G2364" t="s">
        <v>8223</v>
      </c>
      <c r="H2364" t="s">
        <v>8245</v>
      </c>
      <c r="I2364">
        <v>1440820740</v>
      </c>
      <c r="J2364">
        <v>1439567660</v>
      </c>
      <c r="K2364" t="b">
        <v>0</v>
      </c>
      <c r="L2364">
        <v>6</v>
      </c>
      <c r="M2364" t="b">
        <v>1</v>
      </c>
      <c r="N2364" t="s">
        <v>8269</v>
      </c>
      <c r="O2364">
        <f>ROUND(E2364/D2364*100,0)</f>
        <v>101</v>
      </c>
      <c r="P2364">
        <f>IFERROR(ROUND(E2364/L2364,2),0)</f>
        <v>59.17</v>
      </c>
      <c r="Q2364" t="s">
        <v>8315</v>
      </c>
      <c r="R2364" t="s">
        <v>8316</v>
      </c>
      <c r="S2364" s="12">
        <f>(((J2364/60)/60)/24)+DATE(1970,1,1)</f>
        <v>42230.662731481483</v>
      </c>
      <c r="T2364" s="12">
        <f>(((I2364/60)/60)/24)+DATE(1970,1,1)</f>
        <v>42245.165972222225</v>
      </c>
      <c r="U2364">
        <f>YEAR(S2364)</f>
        <v>2015</v>
      </c>
    </row>
    <row r="2365" spans="1:21" ht="48" x14ac:dyDescent="0.2">
      <c r="A2365">
        <v>3687</v>
      </c>
      <c r="B2365" s="3" t="s">
        <v>3684</v>
      </c>
      <c r="C2365" s="3" t="s">
        <v>7797</v>
      </c>
      <c r="D2365" s="6">
        <v>5000</v>
      </c>
      <c r="E2365" s="8">
        <v>5012.25</v>
      </c>
      <c r="F2365" t="s">
        <v>8218</v>
      </c>
      <c r="G2365" t="s">
        <v>8223</v>
      </c>
      <c r="H2365" t="s">
        <v>8245</v>
      </c>
      <c r="I2365">
        <v>1403846055</v>
      </c>
      <c r="J2365">
        <v>1401254055</v>
      </c>
      <c r="K2365" t="b">
        <v>0</v>
      </c>
      <c r="L2365">
        <v>25</v>
      </c>
      <c r="M2365" t="b">
        <v>1</v>
      </c>
      <c r="N2365" t="s">
        <v>8269</v>
      </c>
      <c r="O2365">
        <f>ROUND(E2365/D2365*100,0)</f>
        <v>100</v>
      </c>
      <c r="P2365">
        <f>IFERROR(ROUND(E2365/L2365,2),0)</f>
        <v>200.49</v>
      </c>
      <c r="Q2365" t="s">
        <v>8315</v>
      </c>
      <c r="R2365" t="s">
        <v>8316</v>
      </c>
      <c r="S2365" s="12">
        <f>(((J2365/60)/60)/24)+DATE(1970,1,1)</f>
        <v>41787.218229166669</v>
      </c>
      <c r="T2365" s="12">
        <f>(((I2365/60)/60)/24)+DATE(1970,1,1)</f>
        <v>41817.218229166669</v>
      </c>
      <c r="U2365">
        <f>YEAR(S2365)</f>
        <v>2014</v>
      </c>
    </row>
    <row r="2366" spans="1:21" ht="48" x14ac:dyDescent="0.2">
      <c r="A2366">
        <v>3688</v>
      </c>
      <c r="B2366" s="3" t="s">
        <v>3685</v>
      </c>
      <c r="C2366" s="3" t="s">
        <v>7798</v>
      </c>
      <c r="D2366" s="6">
        <v>3000</v>
      </c>
      <c r="E2366" s="8">
        <v>3275</v>
      </c>
      <c r="F2366" t="s">
        <v>8218</v>
      </c>
      <c r="G2366" t="s">
        <v>8224</v>
      </c>
      <c r="H2366" t="s">
        <v>8246</v>
      </c>
      <c r="I2366">
        <v>1407524004</v>
      </c>
      <c r="J2366">
        <v>1404932004</v>
      </c>
      <c r="K2366" t="b">
        <v>0</v>
      </c>
      <c r="L2366">
        <v>39</v>
      </c>
      <c r="M2366" t="b">
        <v>1</v>
      </c>
      <c r="N2366" t="s">
        <v>8269</v>
      </c>
      <c r="O2366">
        <f>ROUND(E2366/D2366*100,0)</f>
        <v>109</v>
      </c>
      <c r="P2366">
        <f>IFERROR(ROUND(E2366/L2366,2),0)</f>
        <v>83.97</v>
      </c>
      <c r="Q2366" t="s">
        <v>8315</v>
      </c>
      <c r="R2366" t="s">
        <v>8316</v>
      </c>
      <c r="S2366" s="12">
        <f>(((J2366/60)/60)/24)+DATE(1970,1,1)</f>
        <v>41829.787083333329</v>
      </c>
      <c r="T2366" s="12">
        <f>(((I2366/60)/60)/24)+DATE(1970,1,1)</f>
        <v>41859.787083333329</v>
      </c>
      <c r="U2366">
        <f>YEAR(S2366)</f>
        <v>2014</v>
      </c>
    </row>
    <row r="2367" spans="1:21" ht="48" x14ac:dyDescent="0.2">
      <c r="A2367">
        <v>3689</v>
      </c>
      <c r="B2367" s="3" t="s">
        <v>3686</v>
      </c>
      <c r="C2367" s="3" t="s">
        <v>7799</v>
      </c>
      <c r="D2367" s="6">
        <v>3000</v>
      </c>
      <c r="E2367" s="8">
        <v>3550</v>
      </c>
      <c r="F2367" t="s">
        <v>8218</v>
      </c>
      <c r="G2367" t="s">
        <v>8223</v>
      </c>
      <c r="H2367" t="s">
        <v>8245</v>
      </c>
      <c r="I2367">
        <v>1434925500</v>
      </c>
      <c r="J2367">
        <v>1432410639</v>
      </c>
      <c r="K2367" t="b">
        <v>0</v>
      </c>
      <c r="L2367">
        <v>62</v>
      </c>
      <c r="M2367" t="b">
        <v>1</v>
      </c>
      <c r="N2367" t="s">
        <v>8269</v>
      </c>
      <c r="O2367">
        <f>ROUND(E2367/D2367*100,0)</f>
        <v>118</v>
      </c>
      <c r="P2367">
        <f>IFERROR(ROUND(E2367/L2367,2),0)</f>
        <v>57.26</v>
      </c>
      <c r="Q2367" t="s">
        <v>8315</v>
      </c>
      <c r="R2367" t="s">
        <v>8316</v>
      </c>
      <c r="S2367" s="12">
        <f>(((J2367/60)/60)/24)+DATE(1970,1,1)</f>
        <v>42147.826840277776</v>
      </c>
      <c r="T2367" s="12">
        <f>(((I2367/60)/60)/24)+DATE(1970,1,1)</f>
        <v>42176.934027777781</v>
      </c>
      <c r="U2367">
        <f>YEAR(S2367)</f>
        <v>2015</v>
      </c>
    </row>
    <row r="2368" spans="1:21" ht="48" x14ac:dyDescent="0.2">
      <c r="A2368">
        <v>3690</v>
      </c>
      <c r="B2368" s="3" t="s">
        <v>3687</v>
      </c>
      <c r="C2368" s="3" t="s">
        <v>7800</v>
      </c>
      <c r="D2368" s="6">
        <v>1500</v>
      </c>
      <c r="E2368" s="8">
        <v>1800</v>
      </c>
      <c r="F2368" t="s">
        <v>8218</v>
      </c>
      <c r="G2368" t="s">
        <v>8223</v>
      </c>
      <c r="H2368" t="s">
        <v>8245</v>
      </c>
      <c r="I2368">
        <v>1417101683</v>
      </c>
      <c r="J2368">
        <v>1414506083</v>
      </c>
      <c r="K2368" t="b">
        <v>0</v>
      </c>
      <c r="L2368">
        <v>31</v>
      </c>
      <c r="M2368" t="b">
        <v>1</v>
      </c>
      <c r="N2368" t="s">
        <v>8269</v>
      </c>
      <c r="O2368">
        <f>ROUND(E2368/D2368*100,0)</f>
        <v>120</v>
      </c>
      <c r="P2368">
        <f>IFERROR(ROUND(E2368/L2368,2),0)</f>
        <v>58.06</v>
      </c>
      <c r="Q2368" t="s">
        <v>8315</v>
      </c>
      <c r="R2368" t="s">
        <v>8316</v>
      </c>
      <c r="S2368" s="12">
        <f>(((J2368/60)/60)/24)+DATE(1970,1,1)</f>
        <v>41940.598182870373</v>
      </c>
      <c r="T2368" s="12">
        <f>(((I2368/60)/60)/24)+DATE(1970,1,1)</f>
        <v>41970.639849537038</v>
      </c>
      <c r="U2368">
        <f>YEAR(S2368)</f>
        <v>2014</v>
      </c>
    </row>
    <row r="2369" spans="1:21" ht="32" x14ac:dyDescent="0.2">
      <c r="A2369">
        <v>3691</v>
      </c>
      <c r="B2369" s="3" t="s">
        <v>3688</v>
      </c>
      <c r="C2369" s="3" t="s">
        <v>7801</v>
      </c>
      <c r="D2369" s="6">
        <v>40000</v>
      </c>
      <c r="E2369" s="8">
        <v>51184</v>
      </c>
      <c r="F2369" t="s">
        <v>8218</v>
      </c>
      <c r="G2369" t="s">
        <v>8223</v>
      </c>
      <c r="H2369" t="s">
        <v>8245</v>
      </c>
      <c r="I2369">
        <v>1425272340</v>
      </c>
      <c r="J2369">
        <v>1421426929</v>
      </c>
      <c r="K2369" t="b">
        <v>0</v>
      </c>
      <c r="L2369">
        <v>274</v>
      </c>
      <c r="M2369" t="b">
        <v>1</v>
      </c>
      <c r="N2369" t="s">
        <v>8269</v>
      </c>
      <c r="O2369">
        <f>ROUND(E2369/D2369*100,0)</f>
        <v>128</v>
      </c>
      <c r="P2369">
        <f>IFERROR(ROUND(E2369/L2369,2),0)</f>
        <v>186.8</v>
      </c>
      <c r="Q2369" t="s">
        <v>8315</v>
      </c>
      <c r="R2369" t="s">
        <v>8316</v>
      </c>
      <c r="S2369" s="12">
        <f>(((J2369/60)/60)/24)+DATE(1970,1,1)</f>
        <v>42020.700567129628</v>
      </c>
      <c r="T2369" s="12">
        <f>(((I2369/60)/60)/24)+DATE(1970,1,1)</f>
        <v>42065.207638888889</v>
      </c>
      <c r="U2369">
        <f>YEAR(S2369)</f>
        <v>2015</v>
      </c>
    </row>
    <row r="2370" spans="1:21" ht="32" x14ac:dyDescent="0.2">
      <c r="A2370">
        <v>3692</v>
      </c>
      <c r="B2370" s="3" t="s">
        <v>3689</v>
      </c>
      <c r="C2370" s="3" t="s">
        <v>7802</v>
      </c>
      <c r="D2370" s="6">
        <v>1000</v>
      </c>
      <c r="E2370" s="8">
        <v>1260</v>
      </c>
      <c r="F2370" t="s">
        <v>8218</v>
      </c>
      <c r="G2370" t="s">
        <v>8223</v>
      </c>
      <c r="H2370" t="s">
        <v>8245</v>
      </c>
      <c r="I2370">
        <v>1411084800</v>
      </c>
      <c r="J2370">
        <v>1410304179</v>
      </c>
      <c r="K2370" t="b">
        <v>0</v>
      </c>
      <c r="L2370">
        <v>17</v>
      </c>
      <c r="M2370" t="b">
        <v>1</v>
      </c>
      <c r="N2370" t="s">
        <v>8269</v>
      </c>
      <c r="O2370">
        <f>ROUND(E2370/D2370*100,0)</f>
        <v>126</v>
      </c>
      <c r="P2370">
        <f>IFERROR(ROUND(E2370/L2370,2),0)</f>
        <v>74.12</v>
      </c>
      <c r="Q2370" t="s">
        <v>8315</v>
      </c>
      <c r="R2370" t="s">
        <v>8316</v>
      </c>
      <c r="S2370" s="12">
        <f>(((J2370/60)/60)/24)+DATE(1970,1,1)</f>
        <v>41891.96503472222</v>
      </c>
      <c r="T2370" s="12">
        <f>(((I2370/60)/60)/24)+DATE(1970,1,1)</f>
        <v>41901</v>
      </c>
      <c r="U2370">
        <f>YEAR(S2370)</f>
        <v>2014</v>
      </c>
    </row>
    <row r="2371" spans="1:21" ht="48" x14ac:dyDescent="0.2">
      <c r="A2371">
        <v>3693</v>
      </c>
      <c r="B2371" s="3" t="s">
        <v>3690</v>
      </c>
      <c r="C2371" s="3" t="s">
        <v>7803</v>
      </c>
      <c r="D2371" s="6">
        <v>333</v>
      </c>
      <c r="E2371" s="8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>
        <f>ROUND(E2371/D2371*100,0)</f>
        <v>129</v>
      </c>
      <c r="P2371">
        <f>IFERROR(ROUND(E2371/L2371,2),0)</f>
        <v>30.71</v>
      </c>
      <c r="Q2371" t="s">
        <v>8315</v>
      </c>
      <c r="R2371" t="s">
        <v>8316</v>
      </c>
      <c r="S2371" s="12">
        <f>(((J2371/60)/60)/24)+DATE(1970,1,1)</f>
        <v>42309.191307870366</v>
      </c>
      <c r="T2371" s="12">
        <f>(((I2371/60)/60)/24)+DATE(1970,1,1)</f>
        <v>42338.9375</v>
      </c>
      <c r="U2371">
        <f>YEAR(S2371)</f>
        <v>2015</v>
      </c>
    </row>
    <row r="2372" spans="1:21" ht="48" x14ac:dyDescent="0.2">
      <c r="A2372">
        <v>3694</v>
      </c>
      <c r="B2372" s="3" t="s">
        <v>3691</v>
      </c>
      <c r="C2372" s="3" t="s">
        <v>7804</v>
      </c>
      <c r="D2372" s="6">
        <v>3500</v>
      </c>
      <c r="E2372" s="8">
        <v>3760</v>
      </c>
      <c r="F2372" t="s">
        <v>8218</v>
      </c>
      <c r="G2372" t="s">
        <v>8223</v>
      </c>
      <c r="H2372" t="s">
        <v>8245</v>
      </c>
      <c r="I2372">
        <v>1465178400</v>
      </c>
      <c r="J2372">
        <v>1461985967</v>
      </c>
      <c r="K2372" t="b">
        <v>0</v>
      </c>
      <c r="L2372">
        <v>60</v>
      </c>
      <c r="M2372" t="b">
        <v>1</v>
      </c>
      <c r="N2372" t="s">
        <v>8269</v>
      </c>
      <c r="O2372">
        <f>ROUND(E2372/D2372*100,0)</f>
        <v>107</v>
      </c>
      <c r="P2372">
        <f>IFERROR(ROUND(E2372/L2372,2),0)</f>
        <v>62.67</v>
      </c>
      <c r="Q2372" t="s">
        <v>8315</v>
      </c>
      <c r="R2372" t="s">
        <v>8316</v>
      </c>
      <c r="S2372" s="12">
        <f>(((J2372/60)/60)/24)+DATE(1970,1,1)</f>
        <v>42490.133877314816</v>
      </c>
      <c r="T2372" s="12">
        <f>(((I2372/60)/60)/24)+DATE(1970,1,1)</f>
        <v>42527.083333333328</v>
      </c>
      <c r="U2372">
        <f>YEAR(S2372)</f>
        <v>2016</v>
      </c>
    </row>
    <row r="2373" spans="1:21" ht="64" x14ac:dyDescent="0.2">
      <c r="A2373">
        <v>3695</v>
      </c>
      <c r="B2373" s="3" t="s">
        <v>3692</v>
      </c>
      <c r="C2373" s="3" t="s">
        <v>7805</v>
      </c>
      <c r="D2373" s="6">
        <v>4000</v>
      </c>
      <c r="E2373" s="8">
        <v>4005</v>
      </c>
      <c r="F2373" t="s">
        <v>8218</v>
      </c>
      <c r="G2373" t="s">
        <v>8223</v>
      </c>
      <c r="H2373" t="s">
        <v>8245</v>
      </c>
      <c r="I2373">
        <v>1421009610</v>
      </c>
      <c r="J2373">
        <v>1419281610</v>
      </c>
      <c r="K2373" t="b">
        <v>0</v>
      </c>
      <c r="L2373">
        <v>33</v>
      </c>
      <c r="M2373" t="b">
        <v>1</v>
      </c>
      <c r="N2373" t="s">
        <v>8269</v>
      </c>
      <c r="O2373">
        <f>ROUND(E2373/D2373*100,0)</f>
        <v>100</v>
      </c>
      <c r="P2373">
        <f>IFERROR(ROUND(E2373/L2373,2),0)</f>
        <v>121.36</v>
      </c>
      <c r="Q2373" t="s">
        <v>8315</v>
      </c>
      <c r="R2373" t="s">
        <v>8316</v>
      </c>
      <c r="S2373" s="12">
        <f>(((J2373/60)/60)/24)+DATE(1970,1,1)</f>
        <v>41995.870486111111</v>
      </c>
      <c r="T2373" s="12">
        <f>(((I2373/60)/60)/24)+DATE(1970,1,1)</f>
        <v>42015.870486111111</v>
      </c>
      <c r="U2373">
        <f>YEAR(S2373)</f>
        <v>2014</v>
      </c>
    </row>
    <row r="2374" spans="1:21" ht="48" x14ac:dyDescent="0.2">
      <c r="A2374">
        <v>3696</v>
      </c>
      <c r="B2374" s="3" t="s">
        <v>3693</v>
      </c>
      <c r="C2374" s="3" t="s">
        <v>7806</v>
      </c>
      <c r="D2374" s="6">
        <v>2000</v>
      </c>
      <c r="E2374" s="8">
        <v>3100</v>
      </c>
      <c r="F2374" t="s">
        <v>8218</v>
      </c>
      <c r="G2374" t="s">
        <v>8224</v>
      </c>
      <c r="H2374" t="s">
        <v>8246</v>
      </c>
      <c r="I2374">
        <v>1423838916</v>
      </c>
      <c r="J2374">
        <v>1418654916</v>
      </c>
      <c r="K2374" t="b">
        <v>0</v>
      </c>
      <c r="L2374">
        <v>78</v>
      </c>
      <c r="M2374" t="b">
        <v>1</v>
      </c>
      <c r="N2374" t="s">
        <v>8269</v>
      </c>
      <c r="O2374">
        <f>ROUND(E2374/D2374*100,0)</f>
        <v>155</v>
      </c>
      <c r="P2374">
        <f>IFERROR(ROUND(E2374/L2374,2),0)</f>
        <v>39.74</v>
      </c>
      <c r="Q2374" t="s">
        <v>8315</v>
      </c>
      <c r="R2374" t="s">
        <v>8316</v>
      </c>
      <c r="S2374" s="12">
        <f>(((J2374/60)/60)/24)+DATE(1970,1,1)</f>
        <v>41988.617083333331</v>
      </c>
      <c r="T2374" s="12">
        <f>(((I2374/60)/60)/24)+DATE(1970,1,1)</f>
        <v>42048.617083333331</v>
      </c>
      <c r="U2374">
        <f>YEAR(S2374)</f>
        <v>2014</v>
      </c>
    </row>
    <row r="2375" spans="1:21" ht="48" x14ac:dyDescent="0.2">
      <c r="A2375">
        <v>3697</v>
      </c>
      <c r="B2375" s="3" t="s">
        <v>3694</v>
      </c>
      <c r="C2375" s="3" t="s">
        <v>7807</v>
      </c>
      <c r="D2375" s="6">
        <v>2000</v>
      </c>
      <c r="E2375" s="8">
        <v>2160</v>
      </c>
      <c r="F2375" t="s">
        <v>8218</v>
      </c>
      <c r="G2375" t="s">
        <v>8224</v>
      </c>
      <c r="H2375" t="s">
        <v>8246</v>
      </c>
      <c r="I2375">
        <v>1462878648</v>
      </c>
      <c r="J2375">
        <v>1461064248</v>
      </c>
      <c r="K2375" t="b">
        <v>0</v>
      </c>
      <c r="L2375">
        <v>30</v>
      </c>
      <c r="M2375" t="b">
        <v>1</v>
      </c>
      <c r="N2375" t="s">
        <v>8269</v>
      </c>
      <c r="O2375">
        <f>ROUND(E2375/D2375*100,0)</f>
        <v>108</v>
      </c>
      <c r="P2375">
        <f>IFERROR(ROUND(E2375/L2375,2),0)</f>
        <v>72</v>
      </c>
      <c r="Q2375" t="s">
        <v>8315</v>
      </c>
      <c r="R2375" t="s">
        <v>8316</v>
      </c>
      <c r="S2375" s="12">
        <f>(((J2375/60)/60)/24)+DATE(1970,1,1)</f>
        <v>42479.465833333335</v>
      </c>
      <c r="T2375" s="12">
        <f>(((I2375/60)/60)/24)+DATE(1970,1,1)</f>
        <v>42500.465833333335</v>
      </c>
      <c r="U2375">
        <f>YEAR(S2375)</f>
        <v>2016</v>
      </c>
    </row>
    <row r="2376" spans="1:21" ht="32" x14ac:dyDescent="0.2">
      <c r="A2376">
        <v>3698</v>
      </c>
      <c r="B2376" s="3" t="s">
        <v>3695</v>
      </c>
      <c r="C2376" s="3" t="s">
        <v>7808</v>
      </c>
      <c r="D2376" s="6">
        <v>5000</v>
      </c>
      <c r="E2376" s="8">
        <v>5526</v>
      </c>
      <c r="F2376" t="s">
        <v>8218</v>
      </c>
      <c r="G2376" t="s">
        <v>8223</v>
      </c>
      <c r="H2376" t="s">
        <v>8245</v>
      </c>
      <c r="I2376">
        <v>1456946487</v>
      </c>
      <c r="J2376">
        <v>1454354487</v>
      </c>
      <c r="K2376" t="b">
        <v>0</v>
      </c>
      <c r="L2376">
        <v>136</v>
      </c>
      <c r="M2376" t="b">
        <v>1</v>
      </c>
      <c r="N2376" t="s">
        <v>8269</v>
      </c>
      <c r="O2376">
        <f>ROUND(E2376/D2376*100,0)</f>
        <v>111</v>
      </c>
      <c r="P2376">
        <f>IFERROR(ROUND(E2376/L2376,2),0)</f>
        <v>40.630000000000003</v>
      </c>
      <c r="Q2376" t="s">
        <v>8315</v>
      </c>
      <c r="R2376" t="s">
        <v>8316</v>
      </c>
      <c r="S2376" s="12">
        <f>(((J2376/60)/60)/24)+DATE(1970,1,1)</f>
        <v>42401.806562500002</v>
      </c>
      <c r="T2376" s="12">
        <f>(((I2376/60)/60)/24)+DATE(1970,1,1)</f>
        <v>42431.806562500002</v>
      </c>
      <c r="U2376">
        <f>YEAR(S2376)</f>
        <v>2016</v>
      </c>
    </row>
    <row r="2377" spans="1:21" ht="48" x14ac:dyDescent="0.2">
      <c r="A2377">
        <v>3699</v>
      </c>
      <c r="B2377" s="3" t="s">
        <v>3696</v>
      </c>
      <c r="C2377" s="3" t="s">
        <v>7809</v>
      </c>
      <c r="D2377" s="6">
        <v>2500</v>
      </c>
      <c r="E2377" s="8">
        <v>2520</v>
      </c>
      <c r="F2377" t="s">
        <v>8218</v>
      </c>
      <c r="G2377" t="s">
        <v>8223</v>
      </c>
      <c r="H2377" t="s">
        <v>8245</v>
      </c>
      <c r="I2377">
        <v>1413383216</v>
      </c>
      <c r="J2377">
        <v>1410791216</v>
      </c>
      <c r="K2377" t="b">
        <v>0</v>
      </c>
      <c r="L2377">
        <v>40</v>
      </c>
      <c r="M2377" t="b">
        <v>1</v>
      </c>
      <c r="N2377" t="s">
        <v>8269</v>
      </c>
      <c r="O2377">
        <f>ROUND(E2377/D2377*100,0)</f>
        <v>101</v>
      </c>
      <c r="P2377">
        <f>IFERROR(ROUND(E2377/L2377,2),0)</f>
        <v>63</v>
      </c>
      <c r="Q2377" t="s">
        <v>8315</v>
      </c>
      <c r="R2377" t="s">
        <v>8316</v>
      </c>
      <c r="S2377" s="12">
        <f>(((J2377/60)/60)/24)+DATE(1970,1,1)</f>
        <v>41897.602037037039</v>
      </c>
      <c r="T2377" s="12">
        <f>(((I2377/60)/60)/24)+DATE(1970,1,1)</f>
        <v>41927.602037037039</v>
      </c>
      <c r="U2377">
        <f>YEAR(S2377)</f>
        <v>2014</v>
      </c>
    </row>
    <row r="2378" spans="1:21" ht="32" x14ac:dyDescent="0.2">
      <c r="A2378">
        <v>3700</v>
      </c>
      <c r="B2378" s="3" t="s">
        <v>3697</v>
      </c>
      <c r="C2378" s="3" t="s">
        <v>7810</v>
      </c>
      <c r="D2378" s="6">
        <v>500</v>
      </c>
      <c r="E2378" s="8">
        <v>606</v>
      </c>
      <c r="F2378" t="s">
        <v>8218</v>
      </c>
      <c r="G2378" t="s">
        <v>8223</v>
      </c>
      <c r="H2378" t="s">
        <v>8245</v>
      </c>
      <c r="I2378">
        <v>1412092800</v>
      </c>
      <c r="J2378">
        <v>1409493800</v>
      </c>
      <c r="K2378" t="b">
        <v>0</v>
      </c>
      <c r="L2378">
        <v>18</v>
      </c>
      <c r="M2378" t="b">
        <v>1</v>
      </c>
      <c r="N2378" t="s">
        <v>8269</v>
      </c>
      <c r="O2378">
        <f>ROUND(E2378/D2378*100,0)</f>
        <v>121</v>
      </c>
      <c r="P2378">
        <f>IFERROR(ROUND(E2378/L2378,2),0)</f>
        <v>33.67</v>
      </c>
      <c r="Q2378" t="s">
        <v>8315</v>
      </c>
      <c r="R2378" t="s">
        <v>8316</v>
      </c>
      <c r="S2378" s="12">
        <f>(((J2378/60)/60)/24)+DATE(1970,1,1)</f>
        <v>41882.585648148146</v>
      </c>
      <c r="T2378" s="12">
        <f>(((I2378/60)/60)/24)+DATE(1970,1,1)</f>
        <v>41912.666666666664</v>
      </c>
      <c r="U2378">
        <f>YEAR(S2378)</f>
        <v>2014</v>
      </c>
    </row>
    <row r="2379" spans="1:21" ht="48" x14ac:dyDescent="0.2">
      <c r="A2379">
        <v>3701</v>
      </c>
      <c r="B2379" s="3" t="s">
        <v>3698</v>
      </c>
      <c r="C2379" s="3" t="s">
        <v>7811</v>
      </c>
      <c r="D2379" s="6">
        <v>1500</v>
      </c>
      <c r="E2379" s="8">
        <v>1505</v>
      </c>
      <c r="F2379" t="s">
        <v>8218</v>
      </c>
      <c r="G2379" t="s">
        <v>8224</v>
      </c>
      <c r="H2379" t="s">
        <v>8246</v>
      </c>
      <c r="I2379">
        <v>1433422793</v>
      </c>
      <c r="J2379">
        <v>1430830793</v>
      </c>
      <c r="K2379" t="b">
        <v>0</v>
      </c>
      <c r="L2379">
        <v>39</v>
      </c>
      <c r="M2379" t="b">
        <v>1</v>
      </c>
      <c r="N2379" t="s">
        <v>8269</v>
      </c>
      <c r="O2379">
        <f>ROUND(E2379/D2379*100,0)</f>
        <v>100</v>
      </c>
      <c r="P2379">
        <f>IFERROR(ROUND(E2379/L2379,2),0)</f>
        <v>38.590000000000003</v>
      </c>
      <c r="Q2379" t="s">
        <v>8315</v>
      </c>
      <c r="R2379" t="s">
        <v>8316</v>
      </c>
      <c r="S2379" s="12">
        <f>(((J2379/60)/60)/24)+DATE(1970,1,1)</f>
        <v>42129.541585648149</v>
      </c>
      <c r="T2379" s="12">
        <f>(((I2379/60)/60)/24)+DATE(1970,1,1)</f>
        <v>42159.541585648149</v>
      </c>
      <c r="U2379">
        <f>YEAR(S2379)</f>
        <v>2015</v>
      </c>
    </row>
    <row r="2380" spans="1:21" ht="48" x14ac:dyDescent="0.2">
      <c r="A2380">
        <v>3702</v>
      </c>
      <c r="B2380" s="3" t="s">
        <v>3699</v>
      </c>
      <c r="C2380" s="3" t="s">
        <v>7812</v>
      </c>
      <c r="D2380" s="6">
        <v>3000</v>
      </c>
      <c r="E2380" s="8">
        <v>3275</v>
      </c>
      <c r="F2380" t="s">
        <v>8218</v>
      </c>
      <c r="G2380" t="s">
        <v>8224</v>
      </c>
      <c r="H2380" t="s">
        <v>8246</v>
      </c>
      <c r="I2380">
        <v>1468191540</v>
      </c>
      <c r="J2380">
        <v>1464958484</v>
      </c>
      <c r="K2380" t="b">
        <v>0</v>
      </c>
      <c r="L2380">
        <v>21</v>
      </c>
      <c r="M2380" t="b">
        <v>1</v>
      </c>
      <c r="N2380" t="s">
        <v>8269</v>
      </c>
      <c r="O2380">
        <f>ROUND(E2380/D2380*100,0)</f>
        <v>109</v>
      </c>
      <c r="P2380">
        <f>IFERROR(ROUND(E2380/L2380,2),0)</f>
        <v>155.94999999999999</v>
      </c>
      <c r="Q2380" t="s">
        <v>8315</v>
      </c>
      <c r="R2380" t="s">
        <v>8316</v>
      </c>
      <c r="S2380" s="12">
        <f>(((J2380/60)/60)/24)+DATE(1970,1,1)</f>
        <v>42524.53800925926</v>
      </c>
      <c r="T2380" s="12">
        <f>(((I2380/60)/60)/24)+DATE(1970,1,1)</f>
        <v>42561.957638888889</v>
      </c>
      <c r="U2380">
        <f>YEAR(S2380)</f>
        <v>2016</v>
      </c>
    </row>
    <row r="2381" spans="1:21" ht="48" x14ac:dyDescent="0.2">
      <c r="A2381">
        <v>3703</v>
      </c>
      <c r="B2381" s="3" t="s">
        <v>3700</v>
      </c>
      <c r="C2381" s="3" t="s">
        <v>7813</v>
      </c>
      <c r="D2381" s="6">
        <v>1050</v>
      </c>
      <c r="E2381" s="8">
        <v>1296</v>
      </c>
      <c r="F2381" t="s">
        <v>8218</v>
      </c>
      <c r="G2381" t="s">
        <v>8223</v>
      </c>
      <c r="H2381" t="s">
        <v>8245</v>
      </c>
      <c r="I2381">
        <v>1471071540</v>
      </c>
      <c r="J2381">
        <v>1467720388</v>
      </c>
      <c r="K2381" t="b">
        <v>0</v>
      </c>
      <c r="L2381">
        <v>30</v>
      </c>
      <c r="M2381" t="b">
        <v>1</v>
      </c>
      <c r="N2381" t="s">
        <v>8269</v>
      </c>
      <c r="O2381">
        <f>ROUND(E2381/D2381*100,0)</f>
        <v>123</v>
      </c>
      <c r="P2381">
        <f>IFERROR(ROUND(E2381/L2381,2),0)</f>
        <v>43.2</v>
      </c>
      <c r="Q2381" t="s">
        <v>8315</v>
      </c>
      <c r="R2381" t="s">
        <v>8316</v>
      </c>
      <c r="S2381" s="12">
        <f>(((J2381/60)/60)/24)+DATE(1970,1,1)</f>
        <v>42556.504490740743</v>
      </c>
      <c r="T2381" s="12">
        <f>(((I2381/60)/60)/24)+DATE(1970,1,1)</f>
        <v>42595.290972222225</v>
      </c>
      <c r="U2381">
        <f>YEAR(S2381)</f>
        <v>2016</v>
      </c>
    </row>
    <row r="2382" spans="1:21" ht="48" x14ac:dyDescent="0.2">
      <c r="A2382">
        <v>3704</v>
      </c>
      <c r="B2382" s="3" t="s">
        <v>3701</v>
      </c>
      <c r="C2382" s="3" t="s">
        <v>7814</v>
      </c>
      <c r="D2382" s="6">
        <v>300</v>
      </c>
      <c r="E2382" s="8">
        <v>409.01</v>
      </c>
      <c r="F2382" t="s">
        <v>8218</v>
      </c>
      <c r="G2382" t="s">
        <v>8224</v>
      </c>
      <c r="H2382" t="s">
        <v>8246</v>
      </c>
      <c r="I2382">
        <v>1464712394</v>
      </c>
      <c r="J2382">
        <v>1459528394</v>
      </c>
      <c r="K2382" t="b">
        <v>0</v>
      </c>
      <c r="L2382">
        <v>27</v>
      </c>
      <c r="M2382" t="b">
        <v>1</v>
      </c>
      <c r="N2382" t="s">
        <v>8269</v>
      </c>
      <c r="O2382">
        <f>ROUND(E2382/D2382*100,0)</f>
        <v>136</v>
      </c>
      <c r="P2382">
        <f>IFERROR(ROUND(E2382/L2382,2),0)</f>
        <v>15.15</v>
      </c>
      <c r="Q2382" t="s">
        <v>8315</v>
      </c>
      <c r="R2382" t="s">
        <v>8316</v>
      </c>
      <c r="S2382" s="12">
        <f>(((J2382/60)/60)/24)+DATE(1970,1,1)</f>
        <v>42461.689745370371</v>
      </c>
      <c r="T2382" s="12">
        <f>(((I2382/60)/60)/24)+DATE(1970,1,1)</f>
        <v>42521.689745370371</v>
      </c>
      <c r="U2382">
        <f>YEAR(S2382)</f>
        <v>2016</v>
      </c>
    </row>
    <row r="2383" spans="1:21" ht="48" x14ac:dyDescent="0.2">
      <c r="A2383">
        <v>3705</v>
      </c>
      <c r="B2383" s="3" t="s">
        <v>3702</v>
      </c>
      <c r="C2383" s="3" t="s">
        <v>7815</v>
      </c>
      <c r="D2383" s="6">
        <v>2827</v>
      </c>
      <c r="E2383" s="8">
        <v>2925</v>
      </c>
      <c r="F2383" t="s">
        <v>8218</v>
      </c>
      <c r="G2383" t="s">
        <v>8223</v>
      </c>
      <c r="H2383" t="s">
        <v>8245</v>
      </c>
      <c r="I2383">
        <v>1403546400</v>
      </c>
      <c r="J2383">
        <v>1401714114</v>
      </c>
      <c r="K2383" t="b">
        <v>0</v>
      </c>
      <c r="L2383">
        <v>35</v>
      </c>
      <c r="M2383" t="b">
        <v>1</v>
      </c>
      <c r="N2383" t="s">
        <v>8269</v>
      </c>
      <c r="O2383">
        <f>ROUND(E2383/D2383*100,0)</f>
        <v>103</v>
      </c>
      <c r="P2383">
        <f>IFERROR(ROUND(E2383/L2383,2),0)</f>
        <v>83.57</v>
      </c>
      <c r="Q2383" t="s">
        <v>8315</v>
      </c>
      <c r="R2383" t="s">
        <v>8316</v>
      </c>
      <c r="S2383" s="12">
        <f>(((J2383/60)/60)/24)+DATE(1970,1,1)</f>
        <v>41792.542986111112</v>
      </c>
      <c r="T2383" s="12">
        <f>(((I2383/60)/60)/24)+DATE(1970,1,1)</f>
        <v>41813.75</v>
      </c>
      <c r="U2383">
        <f>YEAR(S2383)</f>
        <v>2014</v>
      </c>
    </row>
    <row r="2384" spans="1:21" ht="48" x14ac:dyDescent="0.2">
      <c r="A2384">
        <v>3706</v>
      </c>
      <c r="B2384" s="3" t="s">
        <v>3703</v>
      </c>
      <c r="C2384" s="3" t="s">
        <v>7816</v>
      </c>
      <c r="D2384" s="6">
        <v>1500</v>
      </c>
      <c r="E2384" s="8">
        <v>1820</v>
      </c>
      <c r="F2384" t="s">
        <v>8218</v>
      </c>
      <c r="G2384" t="s">
        <v>8223</v>
      </c>
      <c r="H2384" t="s">
        <v>8245</v>
      </c>
      <c r="I2384">
        <v>1410558949</v>
      </c>
      <c r="J2384">
        <v>1409262949</v>
      </c>
      <c r="K2384" t="b">
        <v>0</v>
      </c>
      <c r="L2384">
        <v>13</v>
      </c>
      <c r="M2384" t="b">
        <v>1</v>
      </c>
      <c r="N2384" t="s">
        <v>8269</v>
      </c>
      <c r="O2384">
        <f>ROUND(E2384/D2384*100,0)</f>
        <v>121</v>
      </c>
      <c r="P2384">
        <f>IFERROR(ROUND(E2384/L2384,2),0)</f>
        <v>140</v>
      </c>
      <c r="Q2384" t="s">
        <v>8315</v>
      </c>
      <c r="R2384" t="s">
        <v>8316</v>
      </c>
      <c r="S2384" s="12">
        <f>(((J2384/60)/60)/24)+DATE(1970,1,1)</f>
        <v>41879.913761574076</v>
      </c>
      <c r="T2384" s="12">
        <f>(((I2384/60)/60)/24)+DATE(1970,1,1)</f>
        <v>41894.913761574076</v>
      </c>
      <c r="U2384">
        <f>YEAR(S2384)</f>
        <v>2014</v>
      </c>
    </row>
    <row r="2385" spans="1:21" ht="32" x14ac:dyDescent="0.2">
      <c r="A2385">
        <v>3707</v>
      </c>
      <c r="B2385" s="3" t="s">
        <v>3704</v>
      </c>
      <c r="C2385" s="3" t="s">
        <v>7817</v>
      </c>
      <c r="D2385" s="6">
        <v>1000</v>
      </c>
      <c r="E2385" s="8">
        <v>1860</v>
      </c>
      <c r="F2385" t="s">
        <v>8218</v>
      </c>
      <c r="G2385" t="s">
        <v>8223</v>
      </c>
      <c r="H2385" t="s">
        <v>8245</v>
      </c>
      <c r="I2385">
        <v>1469165160</v>
      </c>
      <c r="J2385">
        <v>1467335378</v>
      </c>
      <c r="K2385" t="b">
        <v>0</v>
      </c>
      <c r="L2385">
        <v>23</v>
      </c>
      <c r="M2385" t="b">
        <v>1</v>
      </c>
      <c r="N2385" t="s">
        <v>8269</v>
      </c>
      <c r="O2385">
        <f>ROUND(E2385/D2385*100,0)</f>
        <v>186</v>
      </c>
      <c r="P2385">
        <f>IFERROR(ROUND(E2385/L2385,2),0)</f>
        <v>80.87</v>
      </c>
      <c r="Q2385" t="s">
        <v>8315</v>
      </c>
      <c r="R2385" t="s">
        <v>8316</v>
      </c>
      <c r="S2385" s="12">
        <f>(((J2385/60)/60)/24)+DATE(1970,1,1)</f>
        <v>42552.048356481479</v>
      </c>
      <c r="T2385" s="12">
        <f>(((I2385/60)/60)/24)+DATE(1970,1,1)</f>
        <v>42573.226388888885</v>
      </c>
      <c r="U2385">
        <f>YEAR(S2385)</f>
        <v>2016</v>
      </c>
    </row>
    <row r="2386" spans="1:21" ht="48" x14ac:dyDescent="0.2">
      <c r="A2386">
        <v>3708</v>
      </c>
      <c r="B2386" s="3" t="s">
        <v>3705</v>
      </c>
      <c r="C2386" s="3" t="s">
        <v>7818</v>
      </c>
      <c r="D2386" s="6">
        <v>700</v>
      </c>
      <c r="E2386" s="8">
        <v>2100</v>
      </c>
      <c r="F2386" t="s">
        <v>8218</v>
      </c>
      <c r="G2386" t="s">
        <v>8223</v>
      </c>
      <c r="H2386" t="s">
        <v>8245</v>
      </c>
      <c r="I2386">
        <v>1404444286</v>
      </c>
      <c r="J2386">
        <v>1403234686</v>
      </c>
      <c r="K2386" t="b">
        <v>0</v>
      </c>
      <c r="L2386">
        <v>39</v>
      </c>
      <c r="M2386" t="b">
        <v>1</v>
      </c>
      <c r="N2386" t="s">
        <v>8269</v>
      </c>
      <c r="O2386">
        <f>ROUND(E2386/D2386*100,0)</f>
        <v>300</v>
      </c>
      <c r="P2386">
        <f>IFERROR(ROUND(E2386/L2386,2),0)</f>
        <v>53.85</v>
      </c>
      <c r="Q2386" t="s">
        <v>8315</v>
      </c>
      <c r="R2386" t="s">
        <v>8316</v>
      </c>
      <c r="S2386" s="12">
        <f>(((J2386/60)/60)/24)+DATE(1970,1,1)</f>
        <v>41810.142199074071</v>
      </c>
      <c r="T2386" s="12">
        <f>(((I2386/60)/60)/24)+DATE(1970,1,1)</f>
        <v>41824.142199074071</v>
      </c>
      <c r="U2386">
        <f>YEAR(S2386)</f>
        <v>2014</v>
      </c>
    </row>
    <row r="2387" spans="1:21" ht="48" x14ac:dyDescent="0.2">
      <c r="A2387">
        <v>3709</v>
      </c>
      <c r="B2387" s="3" t="s">
        <v>3706</v>
      </c>
      <c r="C2387" s="3" t="s">
        <v>7819</v>
      </c>
      <c r="D2387" s="6">
        <v>1000</v>
      </c>
      <c r="E2387" s="8">
        <v>1082.5</v>
      </c>
      <c r="F2387" t="s">
        <v>8218</v>
      </c>
      <c r="G2387" t="s">
        <v>8224</v>
      </c>
      <c r="H2387" t="s">
        <v>8246</v>
      </c>
      <c r="I2387">
        <v>1403715546</v>
      </c>
      <c r="J2387">
        <v>1401123546</v>
      </c>
      <c r="K2387" t="b">
        <v>0</v>
      </c>
      <c r="L2387">
        <v>35</v>
      </c>
      <c r="M2387" t="b">
        <v>1</v>
      </c>
      <c r="N2387" t="s">
        <v>8269</v>
      </c>
      <c r="O2387">
        <f>ROUND(E2387/D2387*100,0)</f>
        <v>108</v>
      </c>
      <c r="P2387">
        <f>IFERROR(ROUND(E2387/L2387,2),0)</f>
        <v>30.93</v>
      </c>
      <c r="Q2387" t="s">
        <v>8315</v>
      </c>
      <c r="R2387" t="s">
        <v>8316</v>
      </c>
      <c r="S2387" s="12">
        <f>(((J2387/60)/60)/24)+DATE(1970,1,1)</f>
        <v>41785.707708333335</v>
      </c>
      <c r="T2387" s="12">
        <f>(((I2387/60)/60)/24)+DATE(1970,1,1)</f>
        <v>41815.707708333335</v>
      </c>
      <c r="U2387">
        <f>YEAR(S2387)</f>
        <v>2014</v>
      </c>
    </row>
    <row r="2388" spans="1:21" ht="32" x14ac:dyDescent="0.2">
      <c r="A2388">
        <v>3710</v>
      </c>
      <c r="B2388" s="3" t="s">
        <v>3707</v>
      </c>
      <c r="C2388" s="3" t="s">
        <v>7820</v>
      </c>
      <c r="D2388" s="6">
        <v>1300</v>
      </c>
      <c r="E2388" s="8">
        <v>1835</v>
      </c>
      <c r="F2388" t="s">
        <v>8218</v>
      </c>
      <c r="G2388" t="s">
        <v>8223</v>
      </c>
      <c r="H2388" t="s">
        <v>8245</v>
      </c>
      <c r="I2388">
        <v>1428068988</v>
      </c>
      <c r="J2388">
        <v>1425908988</v>
      </c>
      <c r="K2388" t="b">
        <v>0</v>
      </c>
      <c r="L2388">
        <v>27</v>
      </c>
      <c r="M2388" t="b">
        <v>1</v>
      </c>
      <c r="N2388" t="s">
        <v>8269</v>
      </c>
      <c r="O2388">
        <f>ROUND(E2388/D2388*100,0)</f>
        <v>141</v>
      </c>
      <c r="P2388">
        <f>IFERROR(ROUND(E2388/L2388,2),0)</f>
        <v>67.959999999999994</v>
      </c>
      <c r="Q2388" t="s">
        <v>8315</v>
      </c>
      <c r="R2388" t="s">
        <v>8316</v>
      </c>
      <c r="S2388" s="12">
        <f>(((J2388/60)/60)/24)+DATE(1970,1,1)</f>
        <v>42072.576249999998</v>
      </c>
      <c r="T2388" s="12">
        <f>(((I2388/60)/60)/24)+DATE(1970,1,1)</f>
        <v>42097.576249999998</v>
      </c>
      <c r="U2388">
        <f>YEAR(S2388)</f>
        <v>2015</v>
      </c>
    </row>
    <row r="2389" spans="1:21" ht="32" x14ac:dyDescent="0.2">
      <c r="A2389">
        <v>3711</v>
      </c>
      <c r="B2389" s="3" t="s">
        <v>3708</v>
      </c>
      <c r="C2389" s="3" t="s">
        <v>7821</v>
      </c>
      <c r="D2389" s="6">
        <v>500</v>
      </c>
      <c r="E2389" s="8">
        <v>570</v>
      </c>
      <c r="F2389" t="s">
        <v>8218</v>
      </c>
      <c r="G2389" t="s">
        <v>8223</v>
      </c>
      <c r="H2389" t="s">
        <v>8245</v>
      </c>
      <c r="I2389">
        <v>1402848000</v>
      </c>
      <c r="J2389">
        <v>1400606573</v>
      </c>
      <c r="K2389" t="b">
        <v>0</v>
      </c>
      <c r="L2389">
        <v>21</v>
      </c>
      <c r="M2389" t="b">
        <v>1</v>
      </c>
      <c r="N2389" t="s">
        <v>8269</v>
      </c>
      <c r="O2389">
        <f>ROUND(E2389/D2389*100,0)</f>
        <v>114</v>
      </c>
      <c r="P2389">
        <f>IFERROR(ROUND(E2389/L2389,2),0)</f>
        <v>27.14</v>
      </c>
      <c r="Q2389" t="s">
        <v>8315</v>
      </c>
      <c r="R2389" t="s">
        <v>8316</v>
      </c>
      <c r="S2389" s="12">
        <f>(((J2389/60)/60)/24)+DATE(1970,1,1)</f>
        <v>41779.724224537036</v>
      </c>
      <c r="T2389" s="12">
        <f>(((I2389/60)/60)/24)+DATE(1970,1,1)</f>
        <v>41805.666666666664</v>
      </c>
      <c r="U2389">
        <f>YEAR(S2389)</f>
        <v>2014</v>
      </c>
    </row>
    <row r="2390" spans="1:21" ht="48" x14ac:dyDescent="0.2">
      <c r="A2390">
        <v>3712</v>
      </c>
      <c r="B2390" s="3" t="s">
        <v>3709</v>
      </c>
      <c r="C2390" s="3" t="s">
        <v>7822</v>
      </c>
      <c r="D2390" s="6">
        <v>7500</v>
      </c>
      <c r="E2390" s="8">
        <v>11530</v>
      </c>
      <c r="F2390" t="s">
        <v>8218</v>
      </c>
      <c r="G2390" t="s">
        <v>8223</v>
      </c>
      <c r="H2390" t="s">
        <v>8245</v>
      </c>
      <c r="I2390">
        <v>1433055540</v>
      </c>
      <c r="J2390">
        <v>1431230867</v>
      </c>
      <c r="K2390" t="b">
        <v>0</v>
      </c>
      <c r="L2390">
        <v>104</v>
      </c>
      <c r="M2390" t="b">
        <v>1</v>
      </c>
      <c r="N2390" t="s">
        <v>8269</v>
      </c>
      <c r="O2390">
        <f>ROUND(E2390/D2390*100,0)</f>
        <v>154</v>
      </c>
      <c r="P2390">
        <f>IFERROR(ROUND(E2390/L2390,2),0)</f>
        <v>110.87</v>
      </c>
      <c r="Q2390" t="s">
        <v>8315</v>
      </c>
      <c r="R2390" t="s">
        <v>8316</v>
      </c>
      <c r="S2390" s="12">
        <f>(((J2390/60)/60)/24)+DATE(1970,1,1)</f>
        <v>42134.172071759262</v>
      </c>
      <c r="T2390" s="12">
        <f>(((I2390/60)/60)/24)+DATE(1970,1,1)</f>
        <v>42155.290972222225</v>
      </c>
      <c r="U2390">
        <f>YEAR(S2390)</f>
        <v>2015</v>
      </c>
    </row>
    <row r="2391" spans="1:21" ht="48" x14ac:dyDescent="0.2">
      <c r="A2391">
        <v>3713</v>
      </c>
      <c r="B2391" s="3" t="s">
        <v>3710</v>
      </c>
      <c r="C2391" s="3" t="s">
        <v>7823</v>
      </c>
      <c r="D2391" s="6">
        <v>2000</v>
      </c>
      <c r="E2391" s="8">
        <v>2030</v>
      </c>
      <c r="F2391" t="s">
        <v>8218</v>
      </c>
      <c r="G2391" t="s">
        <v>8223</v>
      </c>
      <c r="H2391" t="s">
        <v>8245</v>
      </c>
      <c r="I2391">
        <v>1465062166</v>
      </c>
      <c r="J2391">
        <v>1463334166</v>
      </c>
      <c r="K2391" t="b">
        <v>0</v>
      </c>
      <c r="L2391">
        <v>19</v>
      </c>
      <c r="M2391" t="b">
        <v>1</v>
      </c>
      <c r="N2391" t="s">
        <v>8269</v>
      </c>
      <c r="O2391">
        <f>ROUND(E2391/D2391*100,0)</f>
        <v>102</v>
      </c>
      <c r="P2391">
        <f>IFERROR(ROUND(E2391/L2391,2),0)</f>
        <v>106.84</v>
      </c>
      <c r="Q2391" t="s">
        <v>8315</v>
      </c>
      <c r="R2391" t="s">
        <v>8316</v>
      </c>
      <c r="S2391" s="12">
        <f>(((J2391/60)/60)/24)+DATE(1970,1,1)</f>
        <v>42505.738032407404</v>
      </c>
      <c r="T2391" s="12">
        <f>(((I2391/60)/60)/24)+DATE(1970,1,1)</f>
        <v>42525.738032407404</v>
      </c>
      <c r="U2391">
        <f>YEAR(S2391)</f>
        <v>2016</v>
      </c>
    </row>
    <row r="2392" spans="1:21" ht="48" x14ac:dyDescent="0.2">
      <c r="A2392">
        <v>3714</v>
      </c>
      <c r="B2392" s="3" t="s">
        <v>3711</v>
      </c>
      <c r="C2392" s="3" t="s">
        <v>7824</v>
      </c>
      <c r="D2392" s="6">
        <v>10000</v>
      </c>
      <c r="E2392" s="8">
        <v>10235</v>
      </c>
      <c r="F2392" t="s">
        <v>8218</v>
      </c>
      <c r="G2392" t="s">
        <v>8223</v>
      </c>
      <c r="H2392" t="s">
        <v>8245</v>
      </c>
      <c r="I2392">
        <v>1432612740</v>
      </c>
      <c r="J2392">
        <v>1429881667</v>
      </c>
      <c r="K2392" t="b">
        <v>0</v>
      </c>
      <c r="L2392">
        <v>97</v>
      </c>
      <c r="M2392" t="b">
        <v>1</v>
      </c>
      <c r="N2392" t="s">
        <v>8269</v>
      </c>
      <c r="O2392">
        <f>ROUND(E2392/D2392*100,0)</f>
        <v>102</v>
      </c>
      <c r="P2392">
        <f>IFERROR(ROUND(E2392/L2392,2),0)</f>
        <v>105.52</v>
      </c>
      <c r="Q2392" t="s">
        <v>8315</v>
      </c>
      <c r="R2392" t="s">
        <v>8316</v>
      </c>
      <c r="S2392" s="12">
        <f>(((J2392/60)/60)/24)+DATE(1970,1,1)</f>
        <v>42118.556331018524</v>
      </c>
      <c r="T2392" s="12">
        <f>(((I2392/60)/60)/24)+DATE(1970,1,1)</f>
        <v>42150.165972222225</v>
      </c>
      <c r="U2392">
        <f>YEAR(S2392)</f>
        <v>2015</v>
      </c>
    </row>
    <row r="2393" spans="1:21" ht="48" x14ac:dyDescent="0.2">
      <c r="A2393">
        <v>3715</v>
      </c>
      <c r="B2393" s="3" t="s">
        <v>3712</v>
      </c>
      <c r="C2393" s="3" t="s">
        <v>7825</v>
      </c>
      <c r="D2393" s="6">
        <v>3500</v>
      </c>
      <c r="E2393" s="8">
        <v>3590</v>
      </c>
      <c r="F2393" t="s">
        <v>8218</v>
      </c>
      <c r="G2393" t="s">
        <v>8224</v>
      </c>
      <c r="H2393" t="s">
        <v>8246</v>
      </c>
      <c r="I2393">
        <v>1427806320</v>
      </c>
      <c r="J2393">
        <v>1422834819</v>
      </c>
      <c r="K2393" t="b">
        <v>0</v>
      </c>
      <c r="L2393">
        <v>27</v>
      </c>
      <c r="M2393" t="b">
        <v>1</v>
      </c>
      <c r="N2393" t="s">
        <v>8269</v>
      </c>
      <c r="O2393">
        <f>ROUND(E2393/D2393*100,0)</f>
        <v>103</v>
      </c>
      <c r="P2393">
        <f>IFERROR(ROUND(E2393/L2393,2),0)</f>
        <v>132.96</v>
      </c>
      <c r="Q2393" t="s">
        <v>8315</v>
      </c>
      <c r="R2393" t="s">
        <v>8316</v>
      </c>
      <c r="S2393" s="12">
        <f>(((J2393/60)/60)/24)+DATE(1970,1,1)</f>
        <v>42036.995590277773</v>
      </c>
      <c r="T2393" s="12">
        <f>(((I2393/60)/60)/24)+DATE(1970,1,1)</f>
        <v>42094.536111111112</v>
      </c>
      <c r="U2393">
        <f>YEAR(S2393)</f>
        <v>2015</v>
      </c>
    </row>
    <row r="2394" spans="1:21" ht="48" x14ac:dyDescent="0.2">
      <c r="A2394">
        <v>3716</v>
      </c>
      <c r="B2394" s="3" t="s">
        <v>3713</v>
      </c>
      <c r="C2394" s="3" t="s">
        <v>7826</v>
      </c>
      <c r="D2394" s="6">
        <v>800</v>
      </c>
      <c r="E2394" s="8">
        <v>1246</v>
      </c>
      <c r="F2394" t="s">
        <v>8218</v>
      </c>
      <c r="G2394" t="s">
        <v>8223</v>
      </c>
      <c r="H2394" t="s">
        <v>8245</v>
      </c>
      <c r="I2394">
        <v>1453411109</v>
      </c>
      <c r="J2394">
        <v>1450819109</v>
      </c>
      <c r="K2394" t="b">
        <v>0</v>
      </c>
      <c r="L2394">
        <v>24</v>
      </c>
      <c r="M2394" t="b">
        <v>1</v>
      </c>
      <c r="N2394" t="s">
        <v>8269</v>
      </c>
      <c r="O2394">
        <f>ROUND(E2394/D2394*100,0)</f>
        <v>156</v>
      </c>
      <c r="P2394">
        <f>IFERROR(ROUND(E2394/L2394,2),0)</f>
        <v>51.92</v>
      </c>
      <c r="Q2394" t="s">
        <v>8315</v>
      </c>
      <c r="R2394" t="s">
        <v>8316</v>
      </c>
      <c r="S2394" s="12">
        <f>(((J2394/60)/60)/24)+DATE(1970,1,1)</f>
        <v>42360.887835648144</v>
      </c>
      <c r="T2394" s="12">
        <f>(((I2394/60)/60)/24)+DATE(1970,1,1)</f>
        <v>42390.887835648144</v>
      </c>
      <c r="U2394">
        <f>YEAR(S2394)</f>
        <v>2015</v>
      </c>
    </row>
    <row r="2395" spans="1:21" ht="48" x14ac:dyDescent="0.2">
      <c r="A2395">
        <v>3717</v>
      </c>
      <c r="B2395" s="3" t="s">
        <v>3714</v>
      </c>
      <c r="C2395" s="3" t="s">
        <v>7827</v>
      </c>
      <c r="D2395" s="6">
        <v>4000</v>
      </c>
      <c r="E2395" s="8">
        <v>4030</v>
      </c>
      <c r="F2395" t="s">
        <v>8218</v>
      </c>
      <c r="G2395" t="s">
        <v>8224</v>
      </c>
      <c r="H2395" t="s">
        <v>8246</v>
      </c>
      <c r="I2395">
        <v>1431204449</v>
      </c>
      <c r="J2395">
        <v>1428526049</v>
      </c>
      <c r="K2395" t="b">
        <v>0</v>
      </c>
      <c r="L2395">
        <v>13</v>
      </c>
      <c r="M2395" t="b">
        <v>1</v>
      </c>
      <c r="N2395" t="s">
        <v>8269</v>
      </c>
      <c r="O2395">
        <f>ROUND(E2395/D2395*100,0)</f>
        <v>101</v>
      </c>
      <c r="P2395">
        <f>IFERROR(ROUND(E2395/L2395,2),0)</f>
        <v>310</v>
      </c>
      <c r="Q2395" t="s">
        <v>8315</v>
      </c>
      <c r="R2395" t="s">
        <v>8316</v>
      </c>
      <c r="S2395" s="12">
        <f>(((J2395/60)/60)/24)+DATE(1970,1,1)</f>
        <v>42102.866307870368</v>
      </c>
      <c r="T2395" s="12">
        <f>(((I2395/60)/60)/24)+DATE(1970,1,1)</f>
        <v>42133.866307870368</v>
      </c>
      <c r="U2395">
        <f>YEAR(S2395)</f>
        <v>2015</v>
      </c>
    </row>
    <row r="2396" spans="1:21" ht="48" x14ac:dyDescent="0.2">
      <c r="A2396">
        <v>3718</v>
      </c>
      <c r="B2396" s="3" t="s">
        <v>3715</v>
      </c>
      <c r="C2396" s="3" t="s">
        <v>7828</v>
      </c>
      <c r="D2396" s="6">
        <v>500</v>
      </c>
      <c r="E2396" s="8">
        <v>1197</v>
      </c>
      <c r="F2396" t="s">
        <v>8218</v>
      </c>
      <c r="G2396" t="s">
        <v>8224</v>
      </c>
      <c r="H2396" t="s">
        <v>8246</v>
      </c>
      <c r="I2396">
        <v>1425057075</v>
      </c>
      <c r="J2396">
        <v>1422465075</v>
      </c>
      <c r="K2396" t="b">
        <v>0</v>
      </c>
      <c r="L2396">
        <v>46</v>
      </c>
      <c r="M2396" t="b">
        <v>1</v>
      </c>
      <c r="N2396" t="s">
        <v>8269</v>
      </c>
      <c r="O2396">
        <f>ROUND(E2396/D2396*100,0)</f>
        <v>239</v>
      </c>
      <c r="P2396">
        <f>IFERROR(ROUND(E2396/L2396,2),0)</f>
        <v>26.02</v>
      </c>
      <c r="Q2396" t="s">
        <v>8315</v>
      </c>
      <c r="R2396" t="s">
        <v>8316</v>
      </c>
      <c r="S2396" s="12">
        <f>(((J2396/60)/60)/24)+DATE(1970,1,1)</f>
        <v>42032.716145833328</v>
      </c>
      <c r="T2396" s="12">
        <f>(((I2396/60)/60)/24)+DATE(1970,1,1)</f>
        <v>42062.716145833328</v>
      </c>
      <c r="U2396">
        <f>YEAR(S2396)</f>
        <v>2015</v>
      </c>
    </row>
    <row r="2397" spans="1:21" ht="32" x14ac:dyDescent="0.2">
      <c r="A2397">
        <v>3719</v>
      </c>
      <c r="B2397" s="3" t="s">
        <v>3716</v>
      </c>
      <c r="C2397" s="3" t="s">
        <v>7829</v>
      </c>
      <c r="D2397" s="6">
        <v>200</v>
      </c>
      <c r="E2397" s="8">
        <v>420</v>
      </c>
      <c r="F2397" t="s">
        <v>8218</v>
      </c>
      <c r="G2397" t="s">
        <v>8224</v>
      </c>
      <c r="H2397" t="s">
        <v>8246</v>
      </c>
      <c r="I2397">
        <v>1434994266</v>
      </c>
      <c r="J2397">
        <v>1432402266</v>
      </c>
      <c r="K2397" t="b">
        <v>0</v>
      </c>
      <c r="L2397">
        <v>4</v>
      </c>
      <c r="M2397" t="b">
        <v>1</v>
      </c>
      <c r="N2397" t="s">
        <v>8269</v>
      </c>
      <c r="O2397">
        <f>ROUND(E2397/D2397*100,0)</f>
        <v>210</v>
      </c>
      <c r="P2397">
        <f>IFERROR(ROUND(E2397/L2397,2),0)</f>
        <v>105</v>
      </c>
      <c r="Q2397" t="s">
        <v>8315</v>
      </c>
      <c r="R2397" t="s">
        <v>8316</v>
      </c>
      <c r="S2397" s="12">
        <f>(((J2397/60)/60)/24)+DATE(1970,1,1)</f>
        <v>42147.729930555557</v>
      </c>
      <c r="T2397" s="12">
        <f>(((I2397/60)/60)/24)+DATE(1970,1,1)</f>
        <v>42177.729930555557</v>
      </c>
      <c r="U2397">
        <f>YEAR(S2397)</f>
        <v>2015</v>
      </c>
    </row>
    <row r="2398" spans="1:21" ht="32" x14ac:dyDescent="0.2">
      <c r="A2398">
        <v>3720</v>
      </c>
      <c r="B2398" s="3" t="s">
        <v>3717</v>
      </c>
      <c r="C2398" s="3" t="s">
        <v>7830</v>
      </c>
      <c r="D2398" s="6">
        <v>3300</v>
      </c>
      <c r="E2398" s="8">
        <v>3449</v>
      </c>
      <c r="F2398" t="s">
        <v>8218</v>
      </c>
      <c r="G2398" t="s">
        <v>8223</v>
      </c>
      <c r="H2398" t="s">
        <v>8245</v>
      </c>
      <c r="I2398">
        <v>1435881006</v>
      </c>
      <c r="J2398">
        <v>1433980206</v>
      </c>
      <c r="K2398" t="b">
        <v>0</v>
      </c>
      <c r="L2398">
        <v>40</v>
      </c>
      <c r="M2398" t="b">
        <v>1</v>
      </c>
      <c r="N2398" t="s">
        <v>8269</v>
      </c>
      <c r="O2398">
        <f>ROUND(E2398/D2398*100,0)</f>
        <v>105</v>
      </c>
      <c r="P2398">
        <f>IFERROR(ROUND(E2398/L2398,2),0)</f>
        <v>86.23</v>
      </c>
      <c r="Q2398" t="s">
        <v>8315</v>
      </c>
      <c r="R2398" t="s">
        <v>8316</v>
      </c>
      <c r="S2398" s="12">
        <f>(((J2398/60)/60)/24)+DATE(1970,1,1)</f>
        <v>42165.993125000001</v>
      </c>
      <c r="T2398" s="12">
        <f>(((I2398/60)/60)/24)+DATE(1970,1,1)</f>
        <v>42187.993125000001</v>
      </c>
      <c r="U2398">
        <f>YEAR(S2398)</f>
        <v>2015</v>
      </c>
    </row>
    <row r="2399" spans="1:21" ht="48" x14ac:dyDescent="0.2">
      <c r="A2399">
        <v>3721</v>
      </c>
      <c r="B2399" s="3" t="s">
        <v>3718</v>
      </c>
      <c r="C2399" s="3" t="s">
        <v>7831</v>
      </c>
      <c r="D2399" s="6">
        <v>5000</v>
      </c>
      <c r="E2399" s="8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8269</v>
      </c>
      <c r="O2399">
        <f>ROUND(E2399/D2399*100,0)</f>
        <v>101</v>
      </c>
      <c r="P2399">
        <f>IFERROR(ROUND(E2399/L2399,2),0)</f>
        <v>114.55</v>
      </c>
      <c r="Q2399" t="s">
        <v>8315</v>
      </c>
      <c r="R2399" t="s">
        <v>8316</v>
      </c>
      <c r="S2399" s="12">
        <f>(((J2399/60)/60)/24)+DATE(1970,1,1)</f>
        <v>41927.936157407406</v>
      </c>
      <c r="T2399" s="12">
        <f>(((I2399/60)/60)/24)+DATE(1970,1,1)</f>
        <v>41948.977824074071</v>
      </c>
      <c r="U2399">
        <f>YEAR(S2399)</f>
        <v>2014</v>
      </c>
    </row>
    <row r="2400" spans="1:21" ht="64" x14ac:dyDescent="0.2">
      <c r="A2400">
        <v>3722</v>
      </c>
      <c r="B2400" s="3" t="s">
        <v>3719</v>
      </c>
      <c r="C2400" s="3" t="s">
        <v>7832</v>
      </c>
      <c r="D2400" s="6">
        <v>1500</v>
      </c>
      <c r="E2400" s="8">
        <v>1668</v>
      </c>
      <c r="F2400" t="s">
        <v>8218</v>
      </c>
      <c r="G2400" t="s">
        <v>8228</v>
      </c>
      <c r="H2400" t="s">
        <v>8250</v>
      </c>
      <c r="I2400">
        <v>1455231540</v>
      </c>
      <c r="J2400">
        <v>1452614847</v>
      </c>
      <c r="K2400" t="b">
        <v>0</v>
      </c>
      <c r="L2400">
        <v>35</v>
      </c>
      <c r="M2400" t="b">
        <v>1</v>
      </c>
      <c r="N2400" t="s">
        <v>8269</v>
      </c>
      <c r="O2400">
        <f>ROUND(E2400/D2400*100,0)</f>
        <v>111</v>
      </c>
      <c r="P2400">
        <f>IFERROR(ROUND(E2400/L2400,2),0)</f>
        <v>47.66</v>
      </c>
      <c r="Q2400" t="s">
        <v>8315</v>
      </c>
      <c r="R2400" t="s">
        <v>8316</v>
      </c>
      <c r="S2400" s="12">
        <f>(((J2400/60)/60)/24)+DATE(1970,1,1)</f>
        <v>42381.671840277777</v>
      </c>
      <c r="T2400" s="12">
        <f>(((I2400/60)/60)/24)+DATE(1970,1,1)</f>
        <v>42411.957638888889</v>
      </c>
      <c r="U2400">
        <f>YEAR(S2400)</f>
        <v>2016</v>
      </c>
    </row>
    <row r="2401" spans="1:21" ht="32" x14ac:dyDescent="0.2">
      <c r="A2401">
        <v>3723</v>
      </c>
      <c r="B2401" s="3" t="s">
        <v>3720</v>
      </c>
      <c r="C2401" s="3" t="s">
        <v>7833</v>
      </c>
      <c r="D2401" s="6">
        <v>4500</v>
      </c>
      <c r="E2401" s="8">
        <v>4592</v>
      </c>
      <c r="F2401" t="s">
        <v>8218</v>
      </c>
      <c r="G2401" t="s">
        <v>8224</v>
      </c>
      <c r="H2401" t="s">
        <v>8246</v>
      </c>
      <c r="I2401">
        <v>1417374262</v>
      </c>
      <c r="J2401">
        <v>1414778662</v>
      </c>
      <c r="K2401" t="b">
        <v>0</v>
      </c>
      <c r="L2401">
        <v>63</v>
      </c>
      <c r="M2401" t="b">
        <v>1</v>
      </c>
      <c r="N2401" t="s">
        <v>8269</v>
      </c>
      <c r="O2401">
        <f>ROUND(E2401/D2401*100,0)</f>
        <v>102</v>
      </c>
      <c r="P2401">
        <f>IFERROR(ROUND(E2401/L2401,2),0)</f>
        <v>72.89</v>
      </c>
      <c r="Q2401" t="s">
        <v>8315</v>
      </c>
      <c r="R2401" t="s">
        <v>8316</v>
      </c>
      <c r="S2401" s="12">
        <f>(((J2401/60)/60)/24)+DATE(1970,1,1)</f>
        <v>41943.753032407411</v>
      </c>
      <c r="T2401" s="12">
        <f>(((I2401/60)/60)/24)+DATE(1970,1,1)</f>
        <v>41973.794699074075</v>
      </c>
      <c r="U2401">
        <f>YEAR(S2401)</f>
        <v>2014</v>
      </c>
    </row>
    <row r="2402" spans="1:21" ht="48" x14ac:dyDescent="0.2">
      <c r="A2402">
        <v>3724</v>
      </c>
      <c r="B2402" s="3" t="s">
        <v>3721</v>
      </c>
      <c r="C2402" s="3" t="s">
        <v>7834</v>
      </c>
      <c r="D2402" s="6">
        <v>4300</v>
      </c>
      <c r="E2402" s="8">
        <v>4409.55</v>
      </c>
      <c r="F2402" t="s">
        <v>8218</v>
      </c>
      <c r="G2402" t="s">
        <v>8224</v>
      </c>
      <c r="H2402" t="s">
        <v>8246</v>
      </c>
      <c r="I2402">
        <v>1462402800</v>
      </c>
      <c r="J2402">
        <v>1459856860</v>
      </c>
      <c r="K2402" t="b">
        <v>0</v>
      </c>
      <c r="L2402">
        <v>89</v>
      </c>
      <c r="M2402" t="b">
        <v>1</v>
      </c>
      <c r="N2402" t="s">
        <v>8269</v>
      </c>
      <c r="O2402">
        <f>ROUND(E2402/D2402*100,0)</f>
        <v>103</v>
      </c>
      <c r="P2402">
        <f>IFERROR(ROUND(E2402/L2402,2),0)</f>
        <v>49.55</v>
      </c>
      <c r="Q2402" t="s">
        <v>8315</v>
      </c>
      <c r="R2402" t="s">
        <v>8316</v>
      </c>
      <c r="S2402" s="12">
        <f>(((J2402/60)/60)/24)+DATE(1970,1,1)</f>
        <v>42465.491435185191</v>
      </c>
      <c r="T2402" s="12">
        <f>(((I2402/60)/60)/24)+DATE(1970,1,1)</f>
        <v>42494.958333333328</v>
      </c>
      <c r="U2402">
        <f>YEAR(S2402)</f>
        <v>2016</v>
      </c>
    </row>
    <row r="2403" spans="1:21" ht="48" x14ac:dyDescent="0.2">
      <c r="A2403">
        <v>3725</v>
      </c>
      <c r="B2403" s="3" t="s">
        <v>3722</v>
      </c>
      <c r="C2403" s="3" t="s">
        <v>7835</v>
      </c>
      <c r="D2403" s="6">
        <v>300</v>
      </c>
      <c r="E2403" s="8">
        <v>381</v>
      </c>
      <c r="F2403" t="s">
        <v>8218</v>
      </c>
      <c r="G2403" t="s">
        <v>8224</v>
      </c>
      <c r="H2403" t="s">
        <v>8246</v>
      </c>
      <c r="I2403">
        <v>1455831000</v>
      </c>
      <c r="J2403">
        <v>1454366467</v>
      </c>
      <c r="K2403" t="b">
        <v>0</v>
      </c>
      <c r="L2403">
        <v>15</v>
      </c>
      <c r="M2403" t="b">
        <v>1</v>
      </c>
      <c r="N2403" t="s">
        <v>8269</v>
      </c>
      <c r="O2403">
        <f>ROUND(E2403/D2403*100,0)</f>
        <v>127</v>
      </c>
      <c r="P2403">
        <f>IFERROR(ROUND(E2403/L2403,2),0)</f>
        <v>25.4</v>
      </c>
      <c r="Q2403" t="s">
        <v>8315</v>
      </c>
      <c r="R2403" t="s">
        <v>8316</v>
      </c>
      <c r="S2403" s="12">
        <f>(((J2403/60)/60)/24)+DATE(1970,1,1)</f>
        <v>42401.945219907408</v>
      </c>
      <c r="T2403" s="12">
        <f>(((I2403/60)/60)/24)+DATE(1970,1,1)</f>
        <v>42418.895833333328</v>
      </c>
      <c r="U2403">
        <f>YEAR(S2403)</f>
        <v>2016</v>
      </c>
    </row>
    <row r="2404" spans="1:21" ht="48" x14ac:dyDescent="0.2">
      <c r="A2404">
        <v>3726</v>
      </c>
      <c r="B2404" s="3" t="s">
        <v>3723</v>
      </c>
      <c r="C2404" s="3" t="s">
        <v>7836</v>
      </c>
      <c r="D2404" s="6">
        <v>850</v>
      </c>
      <c r="E2404" s="8">
        <v>2879</v>
      </c>
      <c r="F2404" t="s">
        <v>8218</v>
      </c>
      <c r="G2404" t="s">
        <v>8223</v>
      </c>
      <c r="H2404" t="s">
        <v>8245</v>
      </c>
      <c r="I2404">
        <v>1461963600</v>
      </c>
      <c r="J2404">
        <v>1459567371</v>
      </c>
      <c r="K2404" t="b">
        <v>0</v>
      </c>
      <c r="L2404">
        <v>46</v>
      </c>
      <c r="M2404" t="b">
        <v>1</v>
      </c>
      <c r="N2404" t="s">
        <v>8269</v>
      </c>
      <c r="O2404">
        <f>ROUND(E2404/D2404*100,0)</f>
        <v>339</v>
      </c>
      <c r="P2404">
        <f>IFERROR(ROUND(E2404/L2404,2),0)</f>
        <v>62.59</v>
      </c>
      <c r="Q2404" t="s">
        <v>8315</v>
      </c>
      <c r="R2404" t="s">
        <v>8316</v>
      </c>
      <c r="S2404" s="12">
        <f>(((J2404/60)/60)/24)+DATE(1970,1,1)</f>
        <v>42462.140868055561</v>
      </c>
      <c r="T2404" s="12">
        <f>(((I2404/60)/60)/24)+DATE(1970,1,1)</f>
        <v>42489.875</v>
      </c>
      <c r="U2404">
        <f>YEAR(S2404)</f>
        <v>2016</v>
      </c>
    </row>
    <row r="2405" spans="1:21" ht="48" x14ac:dyDescent="0.2">
      <c r="A2405">
        <v>3727</v>
      </c>
      <c r="B2405" s="3" t="s">
        <v>3724</v>
      </c>
      <c r="C2405" s="3" t="s">
        <v>7837</v>
      </c>
      <c r="D2405" s="6">
        <v>2000</v>
      </c>
      <c r="E2405" s="8">
        <v>2015</v>
      </c>
      <c r="F2405" t="s">
        <v>8218</v>
      </c>
      <c r="G2405" t="s">
        <v>8223</v>
      </c>
      <c r="H2405" t="s">
        <v>8245</v>
      </c>
      <c r="I2405">
        <v>1476939300</v>
      </c>
      <c r="J2405">
        <v>1474273294</v>
      </c>
      <c r="K2405" t="b">
        <v>0</v>
      </c>
      <c r="L2405">
        <v>33</v>
      </c>
      <c r="M2405" t="b">
        <v>1</v>
      </c>
      <c r="N2405" t="s">
        <v>8269</v>
      </c>
      <c r="O2405">
        <f>ROUND(E2405/D2405*100,0)</f>
        <v>101</v>
      </c>
      <c r="P2405">
        <f>IFERROR(ROUND(E2405/L2405,2),0)</f>
        <v>61.06</v>
      </c>
      <c r="Q2405" t="s">
        <v>8315</v>
      </c>
      <c r="R2405" t="s">
        <v>8316</v>
      </c>
      <c r="S2405" s="12">
        <f>(((J2405/60)/60)/24)+DATE(1970,1,1)</f>
        <v>42632.348310185189</v>
      </c>
      <c r="T2405" s="12">
        <f>(((I2405/60)/60)/24)+DATE(1970,1,1)</f>
        <v>42663.204861111109</v>
      </c>
      <c r="U2405">
        <f>YEAR(S2405)</f>
        <v>2016</v>
      </c>
    </row>
    <row r="2406" spans="1:21" ht="32" x14ac:dyDescent="0.2">
      <c r="A2406">
        <v>3728</v>
      </c>
      <c r="B2406" s="3" t="s">
        <v>3725</v>
      </c>
      <c r="C2406" s="3" t="s">
        <v>7838</v>
      </c>
      <c r="D2406" s="6">
        <v>20000</v>
      </c>
      <c r="E2406" s="8">
        <v>1862</v>
      </c>
      <c r="F2406" t="s">
        <v>8220</v>
      </c>
      <c r="G2406" t="s">
        <v>8223</v>
      </c>
      <c r="H2406" t="s">
        <v>8245</v>
      </c>
      <c r="I2406">
        <v>1439957176</v>
      </c>
      <c r="J2406">
        <v>1437365176</v>
      </c>
      <c r="K2406" t="b">
        <v>0</v>
      </c>
      <c r="L2406">
        <v>31</v>
      </c>
      <c r="M2406" t="b">
        <v>0</v>
      </c>
      <c r="N2406" t="s">
        <v>8269</v>
      </c>
      <c r="O2406">
        <f>ROUND(E2406/D2406*100,0)</f>
        <v>9</v>
      </c>
      <c r="P2406">
        <f>IFERROR(ROUND(E2406/L2406,2),0)</f>
        <v>60.06</v>
      </c>
      <c r="Q2406" t="s">
        <v>8315</v>
      </c>
      <c r="R2406" t="s">
        <v>8316</v>
      </c>
      <c r="S2406" s="12">
        <f>(((J2406/60)/60)/24)+DATE(1970,1,1)</f>
        <v>42205.171018518522</v>
      </c>
      <c r="T2406" s="12">
        <f>(((I2406/60)/60)/24)+DATE(1970,1,1)</f>
        <v>42235.171018518522</v>
      </c>
      <c r="U2406">
        <f>YEAR(S2406)</f>
        <v>2015</v>
      </c>
    </row>
    <row r="2407" spans="1:21" ht="48" x14ac:dyDescent="0.2">
      <c r="A2407">
        <v>3729</v>
      </c>
      <c r="B2407" s="3" t="s">
        <v>3726</v>
      </c>
      <c r="C2407" s="3" t="s">
        <v>7839</v>
      </c>
      <c r="D2407" s="6">
        <v>5000</v>
      </c>
      <c r="E2407" s="8">
        <v>362</v>
      </c>
      <c r="F2407" t="s">
        <v>8220</v>
      </c>
      <c r="G2407" t="s">
        <v>8223</v>
      </c>
      <c r="H2407" t="s">
        <v>8245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8269</v>
      </c>
      <c r="O2407">
        <f>ROUND(E2407/D2407*100,0)</f>
        <v>7</v>
      </c>
      <c r="P2407">
        <f>IFERROR(ROUND(E2407/L2407,2),0)</f>
        <v>72.400000000000006</v>
      </c>
      <c r="Q2407" t="s">
        <v>8315</v>
      </c>
      <c r="R2407" t="s">
        <v>8316</v>
      </c>
      <c r="S2407" s="12">
        <f>(((J2407/60)/60)/24)+DATE(1970,1,1)</f>
        <v>42041.205000000002</v>
      </c>
      <c r="T2407" s="12">
        <f>(((I2407/60)/60)/24)+DATE(1970,1,1)</f>
        <v>42086.16333333333</v>
      </c>
      <c r="U2407">
        <f>YEAR(S2407)</f>
        <v>2015</v>
      </c>
    </row>
    <row r="2408" spans="1:21" ht="48" x14ac:dyDescent="0.2">
      <c r="A2408">
        <v>3730</v>
      </c>
      <c r="B2408" s="3" t="s">
        <v>3727</v>
      </c>
      <c r="C2408" s="3" t="s">
        <v>7840</v>
      </c>
      <c r="D2408" s="6">
        <v>1000</v>
      </c>
      <c r="E2408" s="8">
        <v>100</v>
      </c>
      <c r="F2408" t="s">
        <v>8220</v>
      </c>
      <c r="G2408" t="s">
        <v>8223</v>
      </c>
      <c r="H2408" t="s">
        <v>8245</v>
      </c>
      <c r="I2408">
        <v>1439828159</v>
      </c>
      <c r="J2408">
        <v>1437236159</v>
      </c>
      <c r="K2408" t="b">
        <v>0</v>
      </c>
      <c r="L2408">
        <v>1</v>
      </c>
      <c r="M2408" t="b">
        <v>0</v>
      </c>
      <c r="N2408" t="s">
        <v>8269</v>
      </c>
      <c r="O2408">
        <f>ROUND(E2408/D2408*100,0)</f>
        <v>10</v>
      </c>
      <c r="P2408">
        <f>IFERROR(ROUND(E2408/L2408,2),0)</f>
        <v>100</v>
      </c>
      <c r="Q2408" t="s">
        <v>8315</v>
      </c>
      <c r="R2408" t="s">
        <v>8316</v>
      </c>
      <c r="S2408" s="12">
        <f>(((J2408/60)/60)/24)+DATE(1970,1,1)</f>
        <v>42203.677766203706</v>
      </c>
      <c r="T2408" s="12">
        <f>(((I2408/60)/60)/24)+DATE(1970,1,1)</f>
        <v>42233.677766203706</v>
      </c>
      <c r="U2408">
        <f>YEAR(S2408)</f>
        <v>2015</v>
      </c>
    </row>
    <row r="2409" spans="1:21" ht="48" x14ac:dyDescent="0.2">
      <c r="A2409">
        <v>3731</v>
      </c>
      <c r="B2409" s="3" t="s">
        <v>3728</v>
      </c>
      <c r="C2409" s="3" t="s">
        <v>7841</v>
      </c>
      <c r="D2409" s="6">
        <v>5500</v>
      </c>
      <c r="E2409" s="8">
        <v>620</v>
      </c>
      <c r="F2409" t="s">
        <v>8220</v>
      </c>
      <c r="G2409" t="s">
        <v>8223</v>
      </c>
      <c r="H2409" t="s">
        <v>8245</v>
      </c>
      <c r="I2409">
        <v>1420860180</v>
      </c>
      <c r="J2409">
        <v>1418234646</v>
      </c>
      <c r="K2409" t="b">
        <v>0</v>
      </c>
      <c r="L2409">
        <v>12</v>
      </c>
      <c r="M2409" t="b">
        <v>0</v>
      </c>
      <c r="N2409" t="s">
        <v>8269</v>
      </c>
      <c r="O2409">
        <f>ROUND(E2409/D2409*100,0)</f>
        <v>11</v>
      </c>
      <c r="P2409">
        <f>IFERROR(ROUND(E2409/L2409,2),0)</f>
        <v>51.67</v>
      </c>
      <c r="Q2409" t="s">
        <v>8315</v>
      </c>
      <c r="R2409" t="s">
        <v>8316</v>
      </c>
      <c r="S2409" s="12">
        <f>(((J2409/60)/60)/24)+DATE(1970,1,1)</f>
        <v>41983.752847222218</v>
      </c>
      <c r="T2409" s="12">
        <f>(((I2409/60)/60)/24)+DATE(1970,1,1)</f>
        <v>42014.140972222223</v>
      </c>
      <c r="U2409">
        <f>YEAR(S2409)</f>
        <v>2014</v>
      </c>
    </row>
    <row r="2410" spans="1:21" ht="32" x14ac:dyDescent="0.2">
      <c r="A2410">
        <v>3732</v>
      </c>
      <c r="B2410" s="3" t="s">
        <v>3729</v>
      </c>
      <c r="C2410" s="3" t="s">
        <v>7842</v>
      </c>
      <c r="D2410" s="6">
        <v>850</v>
      </c>
      <c r="E2410" s="8">
        <v>131</v>
      </c>
      <c r="F2410" t="s">
        <v>8220</v>
      </c>
      <c r="G2410" t="s">
        <v>8232</v>
      </c>
      <c r="H2410" t="s">
        <v>8248</v>
      </c>
      <c r="I2410">
        <v>1422100800</v>
      </c>
      <c r="J2410">
        <v>1416932133</v>
      </c>
      <c r="K2410" t="b">
        <v>0</v>
      </c>
      <c r="L2410">
        <v>4</v>
      </c>
      <c r="M2410" t="b">
        <v>0</v>
      </c>
      <c r="N2410" t="s">
        <v>8269</v>
      </c>
      <c r="O2410">
        <f>ROUND(E2410/D2410*100,0)</f>
        <v>15</v>
      </c>
      <c r="P2410">
        <f>IFERROR(ROUND(E2410/L2410,2),0)</f>
        <v>32.75</v>
      </c>
      <c r="Q2410" t="s">
        <v>8315</v>
      </c>
      <c r="R2410" t="s">
        <v>8316</v>
      </c>
      <c r="S2410" s="12">
        <f>(((J2410/60)/60)/24)+DATE(1970,1,1)</f>
        <v>41968.677465277782</v>
      </c>
      <c r="T2410" s="12">
        <f>(((I2410/60)/60)/24)+DATE(1970,1,1)</f>
        <v>42028.5</v>
      </c>
      <c r="U2410">
        <f>YEAR(S2410)</f>
        <v>2014</v>
      </c>
    </row>
    <row r="2411" spans="1:21" ht="48" x14ac:dyDescent="0.2">
      <c r="A2411">
        <v>3733</v>
      </c>
      <c r="B2411" s="3" t="s">
        <v>3730</v>
      </c>
      <c r="C2411" s="3" t="s">
        <v>7843</v>
      </c>
      <c r="D2411" s="6">
        <v>1500</v>
      </c>
      <c r="E2411" s="8">
        <v>0</v>
      </c>
      <c r="F2411" t="s">
        <v>8220</v>
      </c>
      <c r="G2411" t="s">
        <v>8223</v>
      </c>
      <c r="H2411" t="s">
        <v>8245</v>
      </c>
      <c r="I2411">
        <v>1429396200</v>
      </c>
      <c r="J2411">
        <v>1428539708</v>
      </c>
      <c r="K2411" t="b">
        <v>0</v>
      </c>
      <c r="L2411">
        <v>0</v>
      </c>
      <c r="M2411" t="b">
        <v>0</v>
      </c>
      <c r="N2411" t="s">
        <v>8269</v>
      </c>
      <c r="O2411">
        <f>ROUND(E2411/D2411*100,0)</f>
        <v>0</v>
      </c>
      <c r="P2411">
        <f>IFERROR(ROUND(E2411/L2411,2),0)</f>
        <v>0</v>
      </c>
      <c r="Q2411" t="s">
        <v>8315</v>
      </c>
      <c r="R2411" t="s">
        <v>8316</v>
      </c>
      <c r="S2411" s="12">
        <f>(((J2411/60)/60)/24)+DATE(1970,1,1)</f>
        <v>42103.024398148147</v>
      </c>
      <c r="T2411" s="12">
        <f>(((I2411/60)/60)/24)+DATE(1970,1,1)</f>
        <v>42112.9375</v>
      </c>
      <c r="U2411">
        <f>YEAR(S2411)</f>
        <v>2015</v>
      </c>
    </row>
    <row r="2412" spans="1:21" ht="48" x14ac:dyDescent="0.2">
      <c r="A2412">
        <v>3734</v>
      </c>
      <c r="B2412" s="3" t="s">
        <v>3731</v>
      </c>
      <c r="C2412" s="3" t="s">
        <v>7844</v>
      </c>
      <c r="D2412" s="6">
        <v>1500</v>
      </c>
      <c r="E2412" s="8">
        <v>427</v>
      </c>
      <c r="F2412" t="s">
        <v>8220</v>
      </c>
      <c r="G2412" t="s">
        <v>8223</v>
      </c>
      <c r="H2412" t="s">
        <v>8245</v>
      </c>
      <c r="I2412">
        <v>1432589896</v>
      </c>
      <c r="J2412">
        <v>1427405896</v>
      </c>
      <c r="K2412" t="b">
        <v>0</v>
      </c>
      <c r="L2412">
        <v>7</v>
      </c>
      <c r="M2412" t="b">
        <v>0</v>
      </c>
      <c r="N2412" t="s">
        <v>8269</v>
      </c>
      <c r="O2412">
        <f>ROUND(E2412/D2412*100,0)</f>
        <v>28</v>
      </c>
      <c r="P2412">
        <f>IFERROR(ROUND(E2412/L2412,2),0)</f>
        <v>61</v>
      </c>
      <c r="Q2412" t="s">
        <v>8315</v>
      </c>
      <c r="R2412" t="s">
        <v>8316</v>
      </c>
      <c r="S2412" s="12">
        <f>(((J2412/60)/60)/24)+DATE(1970,1,1)</f>
        <v>42089.901574074072</v>
      </c>
      <c r="T2412" s="12">
        <f>(((I2412/60)/60)/24)+DATE(1970,1,1)</f>
        <v>42149.901574074072</v>
      </c>
      <c r="U2412">
        <f>YEAR(S2412)</f>
        <v>2015</v>
      </c>
    </row>
    <row r="2413" spans="1:21" ht="32" x14ac:dyDescent="0.2">
      <c r="A2413">
        <v>3735</v>
      </c>
      <c r="B2413" s="3" t="s">
        <v>3732</v>
      </c>
      <c r="C2413" s="3" t="s">
        <v>7845</v>
      </c>
      <c r="D2413" s="6">
        <v>150</v>
      </c>
      <c r="E2413" s="8">
        <v>20</v>
      </c>
      <c r="F2413" t="s">
        <v>8220</v>
      </c>
      <c r="G2413" t="s">
        <v>8224</v>
      </c>
      <c r="H2413" t="s">
        <v>8246</v>
      </c>
      <c r="I2413">
        <v>1432831089</v>
      </c>
      <c r="J2413">
        <v>1430239089</v>
      </c>
      <c r="K2413" t="b">
        <v>0</v>
      </c>
      <c r="L2413">
        <v>2</v>
      </c>
      <c r="M2413" t="b">
        <v>0</v>
      </c>
      <c r="N2413" t="s">
        <v>8269</v>
      </c>
      <c r="O2413">
        <f>ROUND(E2413/D2413*100,0)</f>
        <v>13</v>
      </c>
      <c r="P2413">
        <f>IFERROR(ROUND(E2413/L2413,2),0)</f>
        <v>10</v>
      </c>
      <c r="Q2413" t="s">
        <v>8315</v>
      </c>
      <c r="R2413" t="s">
        <v>8316</v>
      </c>
      <c r="S2413" s="12">
        <f>(((J2413/60)/60)/24)+DATE(1970,1,1)</f>
        <v>42122.693159722221</v>
      </c>
      <c r="T2413" s="12">
        <f>(((I2413/60)/60)/24)+DATE(1970,1,1)</f>
        <v>42152.693159722221</v>
      </c>
      <c r="U2413">
        <f>YEAR(S2413)</f>
        <v>2015</v>
      </c>
    </row>
    <row r="2414" spans="1:21" ht="48" x14ac:dyDescent="0.2">
      <c r="A2414">
        <v>3736</v>
      </c>
      <c r="B2414" s="3" t="s">
        <v>3733</v>
      </c>
      <c r="C2414" s="3" t="s">
        <v>7846</v>
      </c>
      <c r="D2414" s="6">
        <v>1500</v>
      </c>
      <c r="E2414" s="8">
        <v>10</v>
      </c>
      <c r="F2414" t="s">
        <v>8220</v>
      </c>
      <c r="G2414" t="s">
        <v>8224</v>
      </c>
      <c r="H2414" t="s">
        <v>8246</v>
      </c>
      <c r="I2414">
        <v>1427133600</v>
      </c>
      <c r="J2414">
        <v>1423847093</v>
      </c>
      <c r="K2414" t="b">
        <v>0</v>
      </c>
      <c r="L2414">
        <v>1</v>
      </c>
      <c r="M2414" t="b">
        <v>0</v>
      </c>
      <c r="N2414" t="s">
        <v>8269</v>
      </c>
      <c r="O2414">
        <f>ROUND(E2414/D2414*100,0)</f>
        <v>1</v>
      </c>
      <c r="P2414">
        <f>IFERROR(ROUND(E2414/L2414,2),0)</f>
        <v>10</v>
      </c>
      <c r="Q2414" t="s">
        <v>8315</v>
      </c>
      <c r="R2414" t="s">
        <v>8316</v>
      </c>
      <c r="S2414" s="12">
        <f>(((J2414/60)/60)/24)+DATE(1970,1,1)</f>
        <v>42048.711724537032</v>
      </c>
      <c r="T2414" s="12">
        <f>(((I2414/60)/60)/24)+DATE(1970,1,1)</f>
        <v>42086.75</v>
      </c>
      <c r="U2414">
        <f>YEAR(S2414)</f>
        <v>2015</v>
      </c>
    </row>
    <row r="2415" spans="1:21" ht="32" x14ac:dyDescent="0.2">
      <c r="A2415">
        <v>3737</v>
      </c>
      <c r="B2415" s="3" t="s">
        <v>3734</v>
      </c>
      <c r="C2415" s="3" t="s">
        <v>7847</v>
      </c>
      <c r="D2415" s="6">
        <v>700</v>
      </c>
      <c r="E2415" s="8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>
        <f>ROUND(E2415/D2415*100,0)</f>
        <v>21</v>
      </c>
      <c r="P2415">
        <f>IFERROR(ROUND(E2415/L2415,2),0)</f>
        <v>37.5</v>
      </c>
      <c r="Q2415" t="s">
        <v>8315</v>
      </c>
      <c r="R2415" t="s">
        <v>8316</v>
      </c>
      <c r="S2415" s="12">
        <f>(((J2415/60)/60)/24)+DATE(1970,1,1)</f>
        <v>42297.691006944442</v>
      </c>
      <c r="T2415" s="12">
        <f>(((I2415/60)/60)/24)+DATE(1970,1,1)</f>
        <v>42320.290972222225</v>
      </c>
      <c r="U2415">
        <f>YEAR(S2415)</f>
        <v>2015</v>
      </c>
    </row>
    <row r="2416" spans="1:21" ht="32" x14ac:dyDescent="0.2">
      <c r="A2416">
        <v>3738</v>
      </c>
      <c r="B2416" s="3" t="s">
        <v>3735</v>
      </c>
      <c r="C2416" s="3" t="s">
        <v>7848</v>
      </c>
      <c r="D2416" s="6">
        <v>1500</v>
      </c>
      <c r="E2416" s="8">
        <v>270</v>
      </c>
      <c r="F2416" t="s">
        <v>8220</v>
      </c>
      <c r="G2416" t="s">
        <v>8224</v>
      </c>
      <c r="H2416" t="s">
        <v>8246</v>
      </c>
      <c r="I2416">
        <v>1405461600</v>
      </c>
      <c r="J2416">
        <v>1403562705</v>
      </c>
      <c r="K2416" t="b">
        <v>0</v>
      </c>
      <c r="L2416">
        <v>6</v>
      </c>
      <c r="M2416" t="b">
        <v>0</v>
      </c>
      <c r="N2416" t="s">
        <v>8269</v>
      </c>
      <c r="O2416">
        <f>ROUND(E2416/D2416*100,0)</f>
        <v>18</v>
      </c>
      <c r="P2416">
        <f>IFERROR(ROUND(E2416/L2416,2),0)</f>
        <v>45</v>
      </c>
      <c r="Q2416" t="s">
        <v>8315</v>
      </c>
      <c r="R2416" t="s">
        <v>8316</v>
      </c>
      <c r="S2416" s="12">
        <f>(((J2416/60)/60)/24)+DATE(1970,1,1)</f>
        <v>41813.938715277778</v>
      </c>
      <c r="T2416" s="12">
        <f>(((I2416/60)/60)/24)+DATE(1970,1,1)</f>
        <v>41835.916666666664</v>
      </c>
      <c r="U2416">
        <f>YEAR(S2416)</f>
        <v>2014</v>
      </c>
    </row>
    <row r="2417" spans="1:21" ht="48" x14ac:dyDescent="0.2">
      <c r="A2417">
        <v>3739</v>
      </c>
      <c r="B2417" s="3" t="s">
        <v>3736</v>
      </c>
      <c r="C2417" s="3" t="s">
        <v>7849</v>
      </c>
      <c r="D2417" s="6">
        <v>4000</v>
      </c>
      <c r="E2417" s="8">
        <v>805</v>
      </c>
      <c r="F2417" t="s">
        <v>8220</v>
      </c>
      <c r="G2417" t="s">
        <v>8224</v>
      </c>
      <c r="H2417" t="s">
        <v>8246</v>
      </c>
      <c r="I2417">
        <v>1468752468</v>
      </c>
      <c r="J2417">
        <v>1467024468</v>
      </c>
      <c r="K2417" t="b">
        <v>0</v>
      </c>
      <c r="L2417">
        <v>8</v>
      </c>
      <c r="M2417" t="b">
        <v>0</v>
      </c>
      <c r="N2417" t="s">
        <v>8269</v>
      </c>
      <c r="O2417">
        <f>ROUND(E2417/D2417*100,0)</f>
        <v>20</v>
      </c>
      <c r="P2417">
        <f>IFERROR(ROUND(E2417/L2417,2),0)</f>
        <v>100.63</v>
      </c>
      <c r="Q2417" t="s">
        <v>8315</v>
      </c>
      <c r="R2417" t="s">
        <v>8316</v>
      </c>
      <c r="S2417" s="12">
        <f>(((J2417/60)/60)/24)+DATE(1970,1,1)</f>
        <v>42548.449861111112</v>
      </c>
      <c r="T2417" s="12">
        <f>(((I2417/60)/60)/24)+DATE(1970,1,1)</f>
        <v>42568.449861111112</v>
      </c>
      <c r="U2417">
        <f>YEAR(S2417)</f>
        <v>2016</v>
      </c>
    </row>
    <row r="2418" spans="1:21" ht="48" x14ac:dyDescent="0.2">
      <c r="A2418">
        <v>3740</v>
      </c>
      <c r="B2418" s="3" t="s">
        <v>3737</v>
      </c>
      <c r="C2418" s="3" t="s">
        <v>7850</v>
      </c>
      <c r="D2418" s="6">
        <v>2000</v>
      </c>
      <c r="E2418" s="8">
        <v>358</v>
      </c>
      <c r="F2418" t="s">
        <v>8220</v>
      </c>
      <c r="G2418" t="s">
        <v>8223</v>
      </c>
      <c r="H2418" t="s">
        <v>8245</v>
      </c>
      <c r="I2418">
        <v>1407808438</v>
      </c>
      <c r="J2418">
        <v>1405217355</v>
      </c>
      <c r="K2418" t="b">
        <v>0</v>
      </c>
      <c r="L2418">
        <v>14</v>
      </c>
      <c r="M2418" t="b">
        <v>0</v>
      </c>
      <c r="N2418" t="s">
        <v>8269</v>
      </c>
      <c r="O2418">
        <f>ROUND(E2418/D2418*100,0)</f>
        <v>18</v>
      </c>
      <c r="P2418">
        <f>IFERROR(ROUND(E2418/L2418,2),0)</f>
        <v>25.57</v>
      </c>
      <c r="Q2418" t="s">
        <v>8315</v>
      </c>
      <c r="R2418" t="s">
        <v>8316</v>
      </c>
      <c r="S2418" s="12">
        <f>(((J2418/60)/60)/24)+DATE(1970,1,1)</f>
        <v>41833.089756944442</v>
      </c>
      <c r="T2418" s="12">
        <f>(((I2418/60)/60)/24)+DATE(1970,1,1)</f>
        <v>41863.079143518517</v>
      </c>
      <c r="U2418">
        <f>YEAR(S2418)</f>
        <v>2014</v>
      </c>
    </row>
    <row r="2419" spans="1:21" ht="48" x14ac:dyDescent="0.2">
      <c r="A2419">
        <v>3741</v>
      </c>
      <c r="B2419" s="3" t="s">
        <v>3738</v>
      </c>
      <c r="C2419" s="3" t="s">
        <v>7851</v>
      </c>
      <c r="D2419" s="6">
        <v>20000</v>
      </c>
      <c r="E2419" s="8">
        <v>0</v>
      </c>
      <c r="F2419" t="s">
        <v>8220</v>
      </c>
      <c r="G2419" t="s">
        <v>8223</v>
      </c>
      <c r="H2419" t="s">
        <v>8245</v>
      </c>
      <c r="I2419">
        <v>1450389950</v>
      </c>
      <c r="J2419">
        <v>1447797950</v>
      </c>
      <c r="K2419" t="b">
        <v>0</v>
      </c>
      <c r="L2419">
        <v>0</v>
      </c>
      <c r="M2419" t="b">
        <v>0</v>
      </c>
      <c r="N2419" t="s">
        <v>8269</v>
      </c>
      <c r="O2419">
        <f>ROUND(E2419/D2419*100,0)</f>
        <v>0</v>
      </c>
      <c r="P2419">
        <f>IFERROR(ROUND(E2419/L2419,2),0)</f>
        <v>0</v>
      </c>
      <c r="Q2419" t="s">
        <v>8315</v>
      </c>
      <c r="R2419" t="s">
        <v>8316</v>
      </c>
      <c r="S2419" s="12">
        <f>(((J2419/60)/60)/24)+DATE(1970,1,1)</f>
        <v>42325.920717592591</v>
      </c>
      <c r="T2419" s="12">
        <f>(((I2419/60)/60)/24)+DATE(1970,1,1)</f>
        <v>42355.920717592591</v>
      </c>
      <c r="U2419">
        <f>YEAR(S2419)</f>
        <v>2015</v>
      </c>
    </row>
    <row r="2420" spans="1:21" ht="48" x14ac:dyDescent="0.2">
      <c r="A2420">
        <v>3742</v>
      </c>
      <c r="B2420" s="3" t="s">
        <v>3739</v>
      </c>
      <c r="C2420" s="3" t="s">
        <v>7852</v>
      </c>
      <c r="D2420" s="6">
        <v>5000</v>
      </c>
      <c r="E2420" s="8">
        <v>100</v>
      </c>
      <c r="F2420" t="s">
        <v>8220</v>
      </c>
      <c r="G2420" t="s">
        <v>8223</v>
      </c>
      <c r="H2420" t="s">
        <v>8245</v>
      </c>
      <c r="I2420">
        <v>1409980144</v>
      </c>
      <c r="J2420">
        <v>1407388144</v>
      </c>
      <c r="K2420" t="b">
        <v>0</v>
      </c>
      <c r="L2420">
        <v>4</v>
      </c>
      <c r="M2420" t="b">
        <v>0</v>
      </c>
      <c r="N2420" t="s">
        <v>8269</v>
      </c>
      <c r="O2420">
        <f>ROUND(E2420/D2420*100,0)</f>
        <v>2</v>
      </c>
      <c r="P2420">
        <f>IFERROR(ROUND(E2420/L2420,2),0)</f>
        <v>25</v>
      </c>
      <c r="Q2420" t="s">
        <v>8315</v>
      </c>
      <c r="R2420" t="s">
        <v>8316</v>
      </c>
      <c r="S2420" s="12">
        <f>(((J2420/60)/60)/24)+DATE(1970,1,1)</f>
        <v>41858.214629629627</v>
      </c>
      <c r="T2420" s="12">
        <f>(((I2420/60)/60)/24)+DATE(1970,1,1)</f>
        <v>41888.214629629627</v>
      </c>
      <c r="U2420">
        <f>YEAR(S2420)</f>
        <v>2014</v>
      </c>
    </row>
    <row r="2421" spans="1:21" ht="32" x14ac:dyDescent="0.2">
      <c r="A2421">
        <v>3743</v>
      </c>
      <c r="B2421" s="3" t="s">
        <v>3740</v>
      </c>
      <c r="C2421" s="3" t="s">
        <v>7853</v>
      </c>
      <c r="D2421" s="6">
        <v>2200</v>
      </c>
      <c r="E2421" s="8">
        <v>0</v>
      </c>
      <c r="F2421" t="s">
        <v>8220</v>
      </c>
      <c r="G2421" t="s">
        <v>8223</v>
      </c>
      <c r="H2421" t="s">
        <v>8245</v>
      </c>
      <c r="I2421">
        <v>1404406964</v>
      </c>
      <c r="J2421">
        <v>1401814964</v>
      </c>
      <c r="K2421" t="b">
        <v>0</v>
      </c>
      <c r="L2421">
        <v>0</v>
      </c>
      <c r="M2421" t="b">
        <v>0</v>
      </c>
      <c r="N2421" t="s">
        <v>8269</v>
      </c>
      <c r="O2421">
        <f>ROUND(E2421/D2421*100,0)</f>
        <v>0</v>
      </c>
      <c r="P2421">
        <f>IFERROR(ROUND(E2421/L2421,2),0)</f>
        <v>0</v>
      </c>
      <c r="Q2421" t="s">
        <v>8315</v>
      </c>
      <c r="R2421" t="s">
        <v>8316</v>
      </c>
      <c r="S2421" s="12">
        <f>(((J2421/60)/60)/24)+DATE(1970,1,1)</f>
        <v>41793.710231481484</v>
      </c>
      <c r="T2421" s="12">
        <f>(((I2421/60)/60)/24)+DATE(1970,1,1)</f>
        <v>41823.710231481484</v>
      </c>
      <c r="U2421">
        <f>YEAR(S2421)</f>
        <v>2014</v>
      </c>
    </row>
    <row r="2422" spans="1:21" ht="48" x14ac:dyDescent="0.2">
      <c r="A2422">
        <v>3744</v>
      </c>
      <c r="B2422" s="3" t="s">
        <v>3741</v>
      </c>
      <c r="C2422" s="3" t="s">
        <v>7854</v>
      </c>
      <c r="D2422" s="6">
        <v>1200</v>
      </c>
      <c r="E2422" s="8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>
        <f>ROUND(E2422/D2422*100,0)</f>
        <v>0</v>
      </c>
      <c r="P2422">
        <f>IFERROR(ROUND(E2422/L2422,2),0)</f>
        <v>0</v>
      </c>
      <c r="Q2422" t="s">
        <v>8315</v>
      </c>
      <c r="R2422" t="s">
        <v>8316</v>
      </c>
      <c r="S2422" s="12">
        <f>(((J2422/60)/60)/24)+DATE(1970,1,1)</f>
        <v>41793.814259259263</v>
      </c>
      <c r="T2422" s="12">
        <f>(((I2422/60)/60)/24)+DATE(1970,1,1)</f>
        <v>41825.165972222225</v>
      </c>
      <c r="U2422">
        <f>YEAR(S2422)</f>
        <v>2014</v>
      </c>
    </row>
    <row r="2423" spans="1:21" ht="48" x14ac:dyDescent="0.2">
      <c r="A2423">
        <v>3745</v>
      </c>
      <c r="B2423" s="3" t="s">
        <v>3742</v>
      </c>
      <c r="C2423" s="3" t="s">
        <v>7855</v>
      </c>
      <c r="D2423" s="6">
        <v>100</v>
      </c>
      <c r="E2423" s="8">
        <v>10</v>
      </c>
      <c r="F2423" t="s">
        <v>8220</v>
      </c>
      <c r="G2423" t="s">
        <v>8223</v>
      </c>
      <c r="H2423" t="s">
        <v>8245</v>
      </c>
      <c r="I2423">
        <v>1407689102</v>
      </c>
      <c r="J2423">
        <v>1405097102</v>
      </c>
      <c r="K2423" t="b">
        <v>0</v>
      </c>
      <c r="L2423">
        <v>1</v>
      </c>
      <c r="M2423" t="b">
        <v>0</v>
      </c>
      <c r="N2423" t="s">
        <v>8269</v>
      </c>
      <c r="O2423">
        <f>ROUND(E2423/D2423*100,0)</f>
        <v>10</v>
      </c>
      <c r="P2423">
        <f>IFERROR(ROUND(E2423/L2423,2),0)</f>
        <v>10</v>
      </c>
      <c r="Q2423" t="s">
        <v>8315</v>
      </c>
      <c r="R2423" t="s">
        <v>8316</v>
      </c>
      <c r="S2423" s="12">
        <f>(((J2423/60)/60)/24)+DATE(1970,1,1)</f>
        <v>41831.697939814818</v>
      </c>
      <c r="T2423" s="12">
        <f>(((I2423/60)/60)/24)+DATE(1970,1,1)</f>
        <v>41861.697939814818</v>
      </c>
      <c r="U2423">
        <f>YEAR(S2423)</f>
        <v>2014</v>
      </c>
    </row>
    <row r="2424" spans="1:21" ht="16" x14ac:dyDescent="0.2">
      <c r="A2424">
        <v>3746</v>
      </c>
      <c r="B2424" s="3" t="s">
        <v>3743</v>
      </c>
      <c r="C2424" s="3" t="s">
        <v>7856</v>
      </c>
      <c r="D2424" s="6">
        <v>8500</v>
      </c>
      <c r="E2424" s="8">
        <v>202</v>
      </c>
      <c r="F2424" t="s">
        <v>8220</v>
      </c>
      <c r="G2424" t="s">
        <v>8223</v>
      </c>
      <c r="H2424" t="s">
        <v>8245</v>
      </c>
      <c r="I2424">
        <v>1475918439</v>
      </c>
      <c r="J2424">
        <v>1473326439</v>
      </c>
      <c r="K2424" t="b">
        <v>0</v>
      </c>
      <c r="L2424">
        <v>1</v>
      </c>
      <c r="M2424" t="b">
        <v>0</v>
      </c>
      <c r="N2424" t="s">
        <v>8269</v>
      </c>
      <c r="O2424">
        <f>ROUND(E2424/D2424*100,0)</f>
        <v>2</v>
      </c>
      <c r="P2424">
        <f>IFERROR(ROUND(E2424/L2424,2),0)</f>
        <v>202</v>
      </c>
      <c r="Q2424" t="s">
        <v>8315</v>
      </c>
      <c r="R2424" t="s">
        <v>8316</v>
      </c>
      <c r="S2424" s="12">
        <f>(((J2424/60)/60)/24)+DATE(1970,1,1)</f>
        <v>42621.389340277776</v>
      </c>
      <c r="T2424" s="12">
        <f>(((I2424/60)/60)/24)+DATE(1970,1,1)</f>
        <v>42651.389340277776</v>
      </c>
      <c r="U2424">
        <f>YEAR(S2424)</f>
        <v>2016</v>
      </c>
    </row>
    <row r="2425" spans="1:21" ht="32" x14ac:dyDescent="0.2">
      <c r="A2425">
        <v>3747</v>
      </c>
      <c r="B2425" s="3" t="s">
        <v>3744</v>
      </c>
      <c r="C2425" s="3" t="s">
        <v>7857</v>
      </c>
      <c r="D2425" s="6">
        <v>2500</v>
      </c>
      <c r="E2425" s="8">
        <v>25</v>
      </c>
      <c r="F2425" t="s">
        <v>8220</v>
      </c>
      <c r="G2425" t="s">
        <v>8224</v>
      </c>
      <c r="H2425" t="s">
        <v>8246</v>
      </c>
      <c r="I2425">
        <v>1436137140</v>
      </c>
      <c r="J2425">
        <v>1433833896</v>
      </c>
      <c r="K2425" t="b">
        <v>0</v>
      </c>
      <c r="L2425">
        <v>1</v>
      </c>
      <c r="M2425" t="b">
        <v>0</v>
      </c>
      <c r="N2425" t="s">
        <v>8269</v>
      </c>
      <c r="O2425">
        <f>ROUND(E2425/D2425*100,0)</f>
        <v>1</v>
      </c>
      <c r="P2425">
        <f>IFERROR(ROUND(E2425/L2425,2),0)</f>
        <v>25</v>
      </c>
      <c r="Q2425" t="s">
        <v>8315</v>
      </c>
      <c r="R2425" t="s">
        <v>8316</v>
      </c>
      <c r="S2425" s="12">
        <f>(((J2425/60)/60)/24)+DATE(1970,1,1)</f>
        <v>42164.299722222218</v>
      </c>
      <c r="T2425" s="12">
        <f>(((I2425/60)/60)/24)+DATE(1970,1,1)</f>
        <v>42190.957638888889</v>
      </c>
      <c r="U2425">
        <f>YEAR(S2425)</f>
        <v>2015</v>
      </c>
    </row>
    <row r="2426" spans="1:21" ht="48" x14ac:dyDescent="0.2">
      <c r="A2426">
        <v>3808</v>
      </c>
      <c r="B2426" s="3" t="s">
        <v>3805</v>
      </c>
      <c r="C2426" s="3" t="s">
        <v>7918</v>
      </c>
      <c r="D2426" s="6">
        <v>1000</v>
      </c>
      <c r="E2426" s="8">
        <v>1000</v>
      </c>
      <c r="F2426" t="s">
        <v>8218</v>
      </c>
      <c r="G2426" t="s">
        <v>8224</v>
      </c>
      <c r="H2426" t="s">
        <v>8246</v>
      </c>
      <c r="I2426">
        <v>1429955619</v>
      </c>
      <c r="J2426">
        <v>1424775219</v>
      </c>
      <c r="K2426" t="b">
        <v>0</v>
      </c>
      <c r="L2426">
        <v>24</v>
      </c>
      <c r="M2426" t="b">
        <v>1</v>
      </c>
      <c r="N2426" t="s">
        <v>8269</v>
      </c>
      <c r="O2426">
        <f>ROUND(E2426/D2426*100,0)</f>
        <v>100</v>
      </c>
      <c r="P2426">
        <f>IFERROR(ROUND(E2426/L2426,2),0)</f>
        <v>41.67</v>
      </c>
      <c r="Q2426" t="s">
        <v>8315</v>
      </c>
      <c r="R2426" t="s">
        <v>8316</v>
      </c>
      <c r="S2426" s="12">
        <f>(((J2426/60)/60)/24)+DATE(1970,1,1)</f>
        <v>42059.453923611116</v>
      </c>
      <c r="T2426" s="12">
        <f>(((I2426/60)/60)/24)+DATE(1970,1,1)</f>
        <v>42119.412256944444</v>
      </c>
      <c r="U2426">
        <f>YEAR(S2426)</f>
        <v>2015</v>
      </c>
    </row>
    <row r="2427" spans="1:21" ht="48" x14ac:dyDescent="0.2">
      <c r="A2427">
        <v>3809</v>
      </c>
      <c r="B2427" s="3" t="s">
        <v>3806</v>
      </c>
      <c r="C2427" s="3" t="s">
        <v>7919</v>
      </c>
      <c r="D2427" s="6">
        <v>2000</v>
      </c>
      <c r="E2427" s="8">
        <v>2025</v>
      </c>
      <c r="F2427" t="s">
        <v>8218</v>
      </c>
      <c r="G2427" t="s">
        <v>8224</v>
      </c>
      <c r="H2427" t="s">
        <v>8246</v>
      </c>
      <c r="I2427">
        <v>1406761200</v>
      </c>
      <c r="J2427">
        <v>1402403907</v>
      </c>
      <c r="K2427" t="b">
        <v>0</v>
      </c>
      <c r="L2427">
        <v>38</v>
      </c>
      <c r="M2427" t="b">
        <v>1</v>
      </c>
      <c r="N2427" t="s">
        <v>8269</v>
      </c>
      <c r="O2427">
        <f>ROUND(E2427/D2427*100,0)</f>
        <v>101</v>
      </c>
      <c r="P2427">
        <f>IFERROR(ROUND(E2427/L2427,2),0)</f>
        <v>53.29</v>
      </c>
      <c r="Q2427" t="s">
        <v>8315</v>
      </c>
      <c r="R2427" t="s">
        <v>8316</v>
      </c>
      <c r="S2427" s="12">
        <f>(((J2427/60)/60)/24)+DATE(1970,1,1)</f>
        <v>41800.526701388888</v>
      </c>
      <c r="T2427" s="12">
        <f>(((I2427/60)/60)/24)+DATE(1970,1,1)</f>
        <v>41850.958333333336</v>
      </c>
      <c r="U2427">
        <f>YEAR(S2427)</f>
        <v>2014</v>
      </c>
    </row>
    <row r="2428" spans="1:21" ht="48" x14ac:dyDescent="0.2">
      <c r="A2428">
        <v>3810</v>
      </c>
      <c r="B2428" s="3" t="s">
        <v>3807</v>
      </c>
      <c r="C2428" s="3" t="s">
        <v>7920</v>
      </c>
      <c r="D2428" s="6">
        <v>1500</v>
      </c>
      <c r="E2428" s="8">
        <v>1826</v>
      </c>
      <c r="F2428" t="s">
        <v>8218</v>
      </c>
      <c r="G2428" t="s">
        <v>8223</v>
      </c>
      <c r="H2428" t="s">
        <v>8245</v>
      </c>
      <c r="I2428">
        <v>1426965758</v>
      </c>
      <c r="J2428">
        <v>1424377358</v>
      </c>
      <c r="K2428" t="b">
        <v>0</v>
      </c>
      <c r="L2428">
        <v>26</v>
      </c>
      <c r="M2428" t="b">
        <v>1</v>
      </c>
      <c r="N2428" t="s">
        <v>8269</v>
      </c>
      <c r="O2428">
        <f>ROUND(E2428/D2428*100,0)</f>
        <v>122</v>
      </c>
      <c r="P2428">
        <f>IFERROR(ROUND(E2428/L2428,2),0)</f>
        <v>70.23</v>
      </c>
      <c r="Q2428" t="s">
        <v>8315</v>
      </c>
      <c r="R2428" t="s">
        <v>8316</v>
      </c>
      <c r="S2428" s="12">
        <f>(((J2428/60)/60)/24)+DATE(1970,1,1)</f>
        <v>42054.849050925928</v>
      </c>
      <c r="T2428" s="12">
        <f>(((I2428/60)/60)/24)+DATE(1970,1,1)</f>
        <v>42084.807384259257</v>
      </c>
      <c r="U2428">
        <f>YEAR(S2428)</f>
        <v>2015</v>
      </c>
    </row>
    <row r="2429" spans="1:21" ht="48" x14ac:dyDescent="0.2">
      <c r="A2429">
        <v>3811</v>
      </c>
      <c r="B2429" s="3" t="s">
        <v>3808</v>
      </c>
      <c r="C2429" s="3" t="s">
        <v>7921</v>
      </c>
      <c r="D2429" s="6">
        <v>250</v>
      </c>
      <c r="E2429" s="8">
        <v>825</v>
      </c>
      <c r="F2429" t="s">
        <v>8218</v>
      </c>
      <c r="G2429" t="s">
        <v>8224</v>
      </c>
      <c r="H2429" t="s">
        <v>8246</v>
      </c>
      <c r="I2429">
        <v>1464692400</v>
      </c>
      <c r="J2429">
        <v>1461769373</v>
      </c>
      <c r="K2429" t="b">
        <v>0</v>
      </c>
      <c r="L2429">
        <v>19</v>
      </c>
      <c r="M2429" t="b">
        <v>1</v>
      </c>
      <c r="N2429" t="s">
        <v>8269</v>
      </c>
      <c r="O2429">
        <f>ROUND(E2429/D2429*100,0)</f>
        <v>330</v>
      </c>
      <c r="P2429">
        <f>IFERROR(ROUND(E2429/L2429,2),0)</f>
        <v>43.42</v>
      </c>
      <c r="Q2429" t="s">
        <v>8315</v>
      </c>
      <c r="R2429" t="s">
        <v>8316</v>
      </c>
      <c r="S2429" s="12">
        <f>(((J2429/60)/60)/24)+DATE(1970,1,1)</f>
        <v>42487.62700231481</v>
      </c>
      <c r="T2429" s="12">
        <f>(((I2429/60)/60)/24)+DATE(1970,1,1)</f>
        <v>42521.458333333328</v>
      </c>
      <c r="U2429">
        <f>YEAR(S2429)</f>
        <v>2016</v>
      </c>
    </row>
    <row r="2430" spans="1:21" ht="48" x14ac:dyDescent="0.2">
      <c r="A2430">
        <v>3812</v>
      </c>
      <c r="B2430" s="3" t="s">
        <v>3809</v>
      </c>
      <c r="C2430" s="3" t="s">
        <v>7922</v>
      </c>
      <c r="D2430" s="6">
        <v>2000</v>
      </c>
      <c r="E2430" s="8">
        <v>2191</v>
      </c>
      <c r="F2430" t="s">
        <v>8218</v>
      </c>
      <c r="G2430" t="s">
        <v>8228</v>
      </c>
      <c r="H2430" t="s">
        <v>8250</v>
      </c>
      <c r="I2430">
        <v>1433131140</v>
      </c>
      <c r="J2430">
        <v>1429120908</v>
      </c>
      <c r="K2430" t="b">
        <v>0</v>
      </c>
      <c r="L2430">
        <v>11</v>
      </c>
      <c r="M2430" t="b">
        <v>1</v>
      </c>
      <c r="N2430" t="s">
        <v>8269</v>
      </c>
      <c r="O2430">
        <f>ROUND(E2430/D2430*100,0)</f>
        <v>110</v>
      </c>
      <c r="P2430">
        <f>IFERROR(ROUND(E2430/L2430,2),0)</f>
        <v>199.18</v>
      </c>
      <c r="Q2430" t="s">
        <v>8315</v>
      </c>
      <c r="R2430" t="s">
        <v>8316</v>
      </c>
      <c r="S2430" s="12">
        <f>(((J2430/60)/60)/24)+DATE(1970,1,1)</f>
        <v>42109.751250000001</v>
      </c>
      <c r="T2430" s="12">
        <f>(((I2430/60)/60)/24)+DATE(1970,1,1)</f>
        <v>42156.165972222225</v>
      </c>
      <c r="U2430">
        <f>YEAR(S2430)</f>
        <v>2015</v>
      </c>
    </row>
    <row r="2431" spans="1:21" ht="48" x14ac:dyDescent="0.2">
      <c r="A2431">
        <v>3813</v>
      </c>
      <c r="B2431" s="3" t="s">
        <v>3810</v>
      </c>
      <c r="C2431" s="3" t="s">
        <v>7923</v>
      </c>
      <c r="D2431" s="6">
        <v>2100</v>
      </c>
      <c r="E2431" s="8">
        <v>2119.9899999999998</v>
      </c>
      <c r="F2431" t="s">
        <v>8218</v>
      </c>
      <c r="G2431" t="s">
        <v>8223</v>
      </c>
      <c r="H2431" t="s">
        <v>8245</v>
      </c>
      <c r="I2431">
        <v>1465940580</v>
      </c>
      <c r="J2431">
        <v>1462603021</v>
      </c>
      <c r="K2431" t="b">
        <v>0</v>
      </c>
      <c r="L2431">
        <v>27</v>
      </c>
      <c r="M2431" t="b">
        <v>1</v>
      </c>
      <c r="N2431" t="s">
        <v>8269</v>
      </c>
      <c r="O2431">
        <f>ROUND(E2431/D2431*100,0)</f>
        <v>101</v>
      </c>
      <c r="P2431">
        <f>IFERROR(ROUND(E2431/L2431,2),0)</f>
        <v>78.52</v>
      </c>
      <c r="Q2431" t="s">
        <v>8315</v>
      </c>
      <c r="R2431" t="s">
        <v>8316</v>
      </c>
      <c r="S2431" s="12">
        <f>(((J2431/60)/60)/24)+DATE(1970,1,1)</f>
        <v>42497.275706018518</v>
      </c>
      <c r="T2431" s="12">
        <f>(((I2431/60)/60)/24)+DATE(1970,1,1)</f>
        <v>42535.904861111107</v>
      </c>
      <c r="U2431">
        <f>YEAR(S2431)</f>
        <v>2016</v>
      </c>
    </row>
    <row r="2432" spans="1:21" ht="48" x14ac:dyDescent="0.2">
      <c r="A2432">
        <v>3814</v>
      </c>
      <c r="B2432" s="3" t="s">
        <v>3811</v>
      </c>
      <c r="C2432" s="3" t="s">
        <v>7924</v>
      </c>
      <c r="D2432" s="6">
        <v>1500</v>
      </c>
      <c r="E2432" s="8">
        <v>2102</v>
      </c>
      <c r="F2432" t="s">
        <v>8218</v>
      </c>
      <c r="G2432" t="s">
        <v>8223</v>
      </c>
      <c r="H2432" t="s">
        <v>8245</v>
      </c>
      <c r="I2432">
        <v>1427860740</v>
      </c>
      <c r="J2432">
        <v>1424727712</v>
      </c>
      <c r="K2432" t="b">
        <v>0</v>
      </c>
      <c r="L2432">
        <v>34</v>
      </c>
      <c r="M2432" t="b">
        <v>1</v>
      </c>
      <c r="N2432" t="s">
        <v>8269</v>
      </c>
      <c r="O2432">
        <f>ROUND(E2432/D2432*100,0)</f>
        <v>140</v>
      </c>
      <c r="P2432">
        <f>IFERROR(ROUND(E2432/L2432,2),0)</f>
        <v>61.82</v>
      </c>
      <c r="Q2432" t="s">
        <v>8315</v>
      </c>
      <c r="R2432" t="s">
        <v>8316</v>
      </c>
      <c r="S2432" s="12">
        <f>(((J2432/60)/60)/24)+DATE(1970,1,1)</f>
        <v>42058.904074074075</v>
      </c>
      <c r="T2432" s="12">
        <f>(((I2432/60)/60)/24)+DATE(1970,1,1)</f>
        <v>42095.165972222225</v>
      </c>
      <c r="U2432">
        <f>YEAR(S2432)</f>
        <v>2015</v>
      </c>
    </row>
    <row r="2433" spans="1:21" ht="32" x14ac:dyDescent="0.2">
      <c r="A2433">
        <v>3815</v>
      </c>
      <c r="B2433" s="3" t="s">
        <v>3812</v>
      </c>
      <c r="C2433" s="3" t="s">
        <v>7925</v>
      </c>
      <c r="D2433" s="6">
        <v>1000</v>
      </c>
      <c r="E2433" s="8">
        <v>1000.01</v>
      </c>
      <c r="F2433" t="s">
        <v>8218</v>
      </c>
      <c r="G2433" t="s">
        <v>8224</v>
      </c>
      <c r="H2433" t="s">
        <v>8246</v>
      </c>
      <c r="I2433">
        <v>1440111600</v>
      </c>
      <c r="J2433">
        <v>1437545657</v>
      </c>
      <c r="K2433" t="b">
        <v>0</v>
      </c>
      <c r="L2433">
        <v>20</v>
      </c>
      <c r="M2433" t="b">
        <v>1</v>
      </c>
      <c r="N2433" t="s">
        <v>8269</v>
      </c>
      <c r="O2433">
        <f>ROUND(E2433/D2433*100,0)</f>
        <v>100</v>
      </c>
      <c r="P2433">
        <f>IFERROR(ROUND(E2433/L2433,2),0)</f>
        <v>50</v>
      </c>
      <c r="Q2433" t="s">
        <v>8315</v>
      </c>
      <c r="R2433" t="s">
        <v>8316</v>
      </c>
      <c r="S2433" s="12">
        <f>(((J2433/60)/60)/24)+DATE(1970,1,1)</f>
        <v>42207.259918981479</v>
      </c>
      <c r="T2433" s="12">
        <f>(((I2433/60)/60)/24)+DATE(1970,1,1)</f>
        <v>42236.958333333328</v>
      </c>
      <c r="U2433">
        <f>YEAR(S2433)</f>
        <v>2015</v>
      </c>
    </row>
    <row r="2434" spans="1:21" ht="64" x14ac:dyDescent="0.2">
      <c r="A2434">
        <v>3816</v>
      </c>
      <c r="B2434" s="3" t="s">
        <v>3813</v>
      </c>
      <c r="C2434" s="3" t="s">
        <v>7926</v>
      </c>
      <c r="D2434" s="6">
        <v>1500</v>
      </c>
      <c r="E2434" s="8">
        <v>1788.57</v>
      </c>
      <c r="F2434" t="s">
        <v>8218</v>
      </c>
      <c r="G2434" t="s">
        <v>8223</v>
      </c>
      <c r="H2434" t="s">
        <v>8245</v>
      </c>
      <c r="I2434">
        <v>1405614823</v>
      </c>
      <c r="J2434">
        <v>1403022823</v>
      </c>
      <c r="K2434" t="b">
        <v>0</v>
      </c>
      <c r="L2434">
        <v>37</v>
      </c>
      <c r="M2434" t="b">
        <v>1</v>
      </c>
      <c r="N2434" t="s">
        <v>8269</v>
      </c>
      <c r="O2434">
        <f>ROUND(E2434/D2434*100,0)</f>
        <v>119</v>
      </c>
      <c r="P2434">
        <f>IFERROR(ROUND(E2434/L2434,2),0)</f>
        <v>48.34</v>
      </c>
      <c r="Q2434" t="s">
        <v>8315</v>
      </c>
      <c r="R2434" t="s">
        <v>8316</v>
      </c>
      <c r="S2434" s="12">
        <f>(((J2434/60)/60)/24)+DATE(1970,1,1)</f>
        <v>41807.690081018518</v>
      </c>
      <c r="T2434" s="12">
        <f>(((I2434/60)/60)/24)+DATE(1970,1,1)</f>
        <v>41837.690081018518</v>
      </c>
      <c r="U2434">
        <f>YEAR(S2434)</f>
        <v>2014</v>
      </c>
    </row>
    <row r="2435" spans="1:21" ht="48" x14ac:dyDescent="0.2">
      <c r="A2435">
        <v>3817</v>
      </c>
      <c r="B2435" s="3" t="s">
        <v>3814</v>
      </c>
      <c r="C2435" s="3" t="s">
        <v>7927</v>
      </c>
      <c r="D2435" s="6">
        <v>2000</v>
      </c>
      <c r="E2435" s="8">
        <v>2145</v>
      </c>
      <c r="F2435" t="s">
        <v>8218</v>
      </c>
      <c r="G2435" t="s">
        <v>8223</v>
      </c>
      <c r="H2435" t="s">
        <v>8245</v>
      </c>
      <c r="I2435">
        <v>1445659140</v>
      </c>
      <c r="J2435">
        <v>1444236216</v>
      </c>
      <c r="K2435" t="b">
        <v>0</v>
      </c>
      <c r="L2435">
        <v>20</v>
      </c>
      <c r="M2435" t="b">
        <v>1</v>
      </c>
      <c r="N2435" t="s">
        <v>8269</v>
      </c>
      <c r="O2435">
        <f>ROUND(E2435/D2435*100,0)</f>
        <v>107</v>
      </c>
      <c r="P2435">
        <f>IFERROR(ROUND(E2435/L2435,2),0)</f>
        <v>107.25</v>
      </c>
      <c r="Q2435" t="s">
        <v>8315</v>
      </c>
      <c r="R2435" t="s">
        <v>8316</v>
      </c>
      <c r="S2435" s="12">
        <f>(((J2435/60)/60)/24)+DATE(1970,1,1)</f>
        <v>42284.69694444444</v>
      </c>
      <c r="T2435" s="12">
        <f>(((I2435/60)/60)/24)+DATE(1970,1,1)</f>
        <v>42301.165972222225</v>
      </c>
      <c r="U2435">
        <f>YEAR(S2435)</f>
        <v>2015</v>
      </c>
    </row>
    <row r="2436" spans="1:21" ht="48" x14ac:dyDescent="0.2">
      <c r="A2436">
        <v>3818</v>
      </c>
      <c r="B2436" s="3" t="s">
        <v>3815</v>
      </c>
      <c r="C2436" s="3" t="s">
        <v>7928</v>
      </c>
      <c r="D2436" s="6">
        <v>250</v>
      </c>
      <c r="E2436" s="8">
        <v>570</v>
      </c>
      <c r="F2436" t="s">
        <v>8218</v>
      </c>
      <c r="G2436" t="s">
        <v>8223</v>
      </c>
      <c r="H2436" t="s">
        <v>8245</v>
      </c>
      <c r="I2436">
        <v>1426187582</v>
      </c>
      <c r="J2436">
        <v>1423599182</v>
      </c>
      <c r="K2436" t="b">
        <v>0</v>
      </c>
      <c r="L2436">
        <v>10</v>
      </c>
      <c r="M2436" t="b">
        <v>1</v>
      </c>
      <c r="N2436" t="s">
        <v>8269</v>
      </c>
      <c r="O2436">
        <f>ROUND(E2436/D2436*100,0)</f>
        <v>228</v>
      </c>
      <c r="P2436">
        <f>IFERROR(ROUND(E2436/L2436,2),0)</f>
        <v>57</v>
      </c>
      <c r="Q2436" t="s">
        <v>8315</v>
      </c>
      <c r="R2436" t="s">
        <v>8316</v>
      </c>
      <c r="S2436" s="12">
        <f>(((J2436/60)/60)/24)+DATE(1970,1,1)</f>
        <v>42045.84238425926</v>
      </c>
      <c r="T2436" s="12">
        <f>(((I2436/60)/60)/24)+DATE(1970,1,1)</f>
        <v>42075.800717592589</v>
      </c>
      <c r="U2436">
        <f>YEAR(S2436)</f>
        <v>2015</v>
      </c>
    </row>
    <row r="2437" spans="1:21" ht="32" x14ac:dyDescent="0.2">
      <c r="A2437">
        <v>3819</v>
      </c>
      <c r="B2437" s="3" t="s">
        <v>3816</v>
      </c>
      <c r="C2437" s="3" t="s">
        <v>7817</v>
      </c>
      <c r="D2437" s="6">
        <v>1000</v>
      </c>
      <c r="E2437" s="8">
        <v>1064</v>
      </c>
      <c r="F2437" t="s">
        <v>8218</v>
      </c>
      <c r="G2437" t="s">
        <v>8223</v>
      </c>
      <c r="H2437" t="s">
        <v>8245</v>
      </c>
      <c r="I2437">
        <v>1437166920</v>
      </c>
      <c r="J2437">
        <v>1435554104</v>
      </c>
      <c r="K2437" t="b">
        <v>0</v>
      </c>
      <c r="L2437">
        <v>26</v>
      </c>
      <c r="M2437" t="b">
        <v>1</v>
      </c>
      <c r="N2437" t="s">
        <v>8269</v>
      </c>
      <c r="O2437">
        <f>ROUND(E2437/D2437*100,0)</f>
        <v>106</v>
      </c>
      <c r="P2437">
        <f>IFERROR(ROUND(E2437/L2437,2),0)</f>
        <v>40.92</v>
      </c>
      <c r="Q2437" t="s">
        <v>8315</v>
      </c>
      <c r="R2437" t="s">
        <v>8316</v>
      </c>
      <c r="S2437" s="12">
        <f>(((J2437/60)/60)/24)+DATE(1970,1,1)</f>
        <v>42184.209537037037</v>
      </c>
      <c r="T2437" s="12">
        <f>(((I2437/60)/60)/24)+DATE(1970,1,1)</f>
        <v>42202.876388888893</v>
      </c>
      <c r="U2437">
        <f>YEAR(S2437)</f>
        <v>2015</v>
      </c>
    </row>
    <row r="2438" spans="1:21" ht="48" x14ac:dyDescent="0.2">
      <c r="A2438">
        <v>3820</v>
      </c>
      <c r="B2438" s="3" t="s">
        <v>3817</v>
      </c>
      <c r="C2438" s="3" t="s">
        <v>7929</v>
      </c>
      <c r="D2438" s="6">
        <v>300</v>
      </c>
      <c r="E2438" s="8">
        <v>430</v>
      </c>
      <c r="F2438" t="s">
        <v>8218</v>
      </c>
      <c r="G2438" t="s">
        <v>8224</v>
      </c>
      <c r="H2438" t="s">
        <v>8246</v>
      </c>
      <c r="I2438">
        <v>1436110717</v>
      </c>
      <c r="J2438">
        <v>1433518717</v>
      </c>
      <c r="K2438" t="b">
        <v>0</v>
      </c>
      <c r="L2438">
        <v>20</v>
      </c>
      <c r="M2438" t="b">
        <v>1</v>
      </c>
      <c r="N2438" t="s">
        <v>8269</v>
      </c>
      <c r="O2438">
        <f>ROUND(E2438/D2438*100,0)</f>
        <v>143</v>
      </c>
      <c r="P2438">
        <f>IFERROR(ROUND(E2438/L2438,2),0)</f>
        <v>21.5</v>
      </c>
      <c r="Q2438" t="s">
        <v>8315</v>
      </c>
      <c r="R2438" t="s">
        <v>8316</v>
      </c>
      <c r="S2438" s="12">
        <f>(((J2438/60)/60)/24)+DATE(1970,1,1)</f>
        <v>42160.651817129634</v>
      </c>
      <c r="T2438" s="12">
        <f>(((I2438/60)/60)/24)+DATE(1970,1,1)</f>
        <v>42190.651817129634</v>
      </c>
      <c r="U2438">
        <f>YEAR(S2438)</f>
        <v>2015</v>
      </c>
    </row>
    <row r="2439" spans="1:21" ht="48" x14ac:dyDescent="0.2">
      <c r="A2439">
        <v>3821</v>
      </c>
      <c r="B2439" s="3" t="s">
        <v>3818</v>
      </c>
      <c r="C2439" s="3" t="s">
        <v>7930</v>
      </c>
      <c r="D2439" s="6">
        <v>3500</v>
      </c>
      <c r="E2439" s="8">
        <v>3659</v>
      </c>
      <c r="F2439" t="s">
        <v>8218</v>
      </c>
      <c r="G2439" t="s">
        <v>8223</v>
      </c>
      <c r="H2439" t="s">
        <v>8245</v>
      </c>
      <c r="I2439">
        <v>1451881207</v>
      </c>
      <c r="J2439">
        <v>1449116407</v>
      </c>
      <c r="K2439" t="b">
        <v>0</v>
      </c>
      <c r="L2439">
        <v>46</v>
      </c>
      <c r="M2439" t="b">
        <v>1</v>
      </c>
      <c r="N2439" t="s">
        <v>8269</v>
      </c>
      <c r="O2439">
        <f>ROUND(E2439/D2439*100,0)</f>
        <v>105</v>
      </c>
      <c r="P2439">
        <f>IFERROR(ROUND(E2439/L2439,2),0)</f>
        <v>79.540000000000006</v>
      </c>
      <c r="Q2439" t="s">
        <v>8315</v>
      </c>
      <c r="R2439" t="s">
        <v>8316</v>
      </c>
      <c r="S2439" s="12">
        <f>(((J2439/60)/60)/24)+DATE(1970,1,1)</f>
        <v>42341.180636574078</v>
      </c>
      <c r="T2439" s="12">
        <f>(((I2439/60)/60)/24)+DATE(1970,1,1)</f>
        <v>42373.180636574078</v>
      </c>
      <c r="U2439">
        <f>YEAR(S2439)</f>
        <v>2015</v>
      </c>
    </row>
    <row r="2440" spans="1:21" ht="48" x14ac:dyDescent="0.2">
      <c r="A2440">
        <v>3822</v>
      </c>
      <c r="B2440" s="3" t="s">
        <v>3819</v>
      </c>
      <c r="C2440" s="3" t="s">
        <v>7931</v>
      </c>
      <c r="D2440" s="6">
        <v>5000</v>
      </c>
      <c r="E2440" s="8">
        <v>5501</v>
      </c>
      <c r="F2440" t="s">
        <v>8218</v>
      </c>
      <c r="G2440" t="s">
        <v>8235</v>
      </c>
      <c r="H2440" t="s">
        <v>8248</v>
      </c>
      <c r="I2440">
        <v>1453244340</v>
      </c>
      <c r="J2440">
        <v>1448136417</v>
      </c>
      <c r="K2440" t="b">
        <v>0</v>
      </c>
      <c r="L2440">
        <v>76</v>
      </c>
      <c r="M2440" t="b">
        <v>1</v>
      </c>
      <c r="N2440" t="s">
        <v>8269</v>
      </c>
      <c r="O2440">
        <f>ROUND(E2440/D2440*100,0)</f>
        <v>110</v>
      </c>
      <c r="P2440">
        <f>IFERROR(ROUND(E2440/L2440,2),0)</f>
        <v>72.38</v>
      </c>
      <c r="Q2440" t="s">
        <v>8315</v>
      </c>
      <c r="R2440" t="s">
        <v>8316</v>
      </c>
      <c r="S2440" s="12">
        <f>(((J2440/60)/60)/24)+DATE(1970,1,1)</f>
        <v>42329.838159722218</v>
      </c>
      <c r="T2440" s="12">
        <f>(((I2440/60)/60)/24)+DATE(1970,1,1)</f>
        <v>42388.957638888889</v>
      </c>
      <c r="U2440">
        <f>YEAR(S2440)</f>
        <v>2015</v>
      </c>
    </row>
    <row r="2441" spans="1:21" ht="48" x14ac:dyDescent="0.2">
      <c r="A2441">
        <v>3823</v>
      </c>
      <c r="B2441" s="3" t="s">
        <v>3820</v>
      </c>
      <c r="C2441" s="3" t="s">
        <v>7932</v>
      </c>
      <c r="D2441" s="6">
        <v>2500</v>
      </c>
      <c r="E2441" s="8">
        <v>2650</v>
      </c>
      <c r="F2441" t="s">
        <v>8218</v>
      </c>
      <c r="G2441" t="s">
        <v>8223</v>
      </c>
      <c r="H2441" t="s">
        <v>8245</v>
      </c>
      <c r="I2441">
        <v>1437364740</v>
      </c>
      <c r="J2441">
        <v>1434405044</v>
      </c>
      <c r="K2441" t="b">
        <v>0</v>
      </c>
      <c r="L2441">
        <v>41</v>
      </c>
      <c r="M2441" t="b">
        <v>1</v>
      </c>
      <c r="N2441" t="s">
        <v>8269</v>
      </c>
      <c r="O2441">
        <f>ROUND(E2441/D2441*100,0)</f>
        <v>106</v>
      </c>
      <c r="P2441">
        <f>IFERROR(ROUND(E2441/L2441,2),0)</f>
        <v>64.63</v>
      </c>
      <c r="Q2441" t="s">
        <v>8315</v>
      </c>
      <c r="R2441" t="s">
        <v>8316</v>
      </c>
      <c r="S2441" s="12">
        <f>(((J2441/60)/60)/24)+DATE(1970,1,1)</f>
        <v>42170.910231481481</v>
      </c>
      <c r="T2441" s="12">
        <f>(((I2441/60)/60)/24)+DATE(1970,1,1)</f>
        <v>42205.165972222225</v>
      </c>
      <c r="U2441">
        <f>YEAR(S2441)</f>
        <v>2015</v>
      </c>
    </row>
    <row r="2442" spans="1:21" ht="48" x14ac:dyDescent="0.2">
      <c r="A2442">
        <v>3824</v>
      </c>
      <c r="B2442" s="3" t="s">
        <v>3821</v>
      </c>
      <c r="C2442" s="3" t="s">
        <v>7933</v>
      </c>
      <c r="D2442" s="6">
        <v>250</v>
      </c>
      <c r="E2442" s="8">
        <v>270</v>
      </c>
      <c r="F2442" t="s">
        <v>8218</v>
      </c>
      <c r="G2442" t="s">
        <v>8224</v>
      </c>
      <c r="H2442" t="s">
        <v>8246</v>
      </c>
      <c r="I2442">
        <v>1470058860</v>
      </c>
      <c r="J2442">
        <v>1469026903</v>
      </c>
      <c r="K2442" t="b">
        <v>0</v>
      </c>
      <c r="L2442">
        <v>7</v>
      </c>
      <c r="M2442" t="b">
        <v>1</v>
      </c>
      <c r="N2442" t="s">
        <v>8269</v>
      </c>
      <c r="O2442">
        <f>ROUND(E2442/D2442*100,0)</f>
        <v>108</v>
      </c>
      <c r="P2442">
        <f>IFERROR(ROUND(E2442/L2442,2),0)</f>
        <v>38.57</v>
      </c>
      <c r="Q2442" t="s">
        <v>8315</v>
      </c>
      <c r="R2442" t="s">
        <v>8316</v>
      </c>
      <c r="S2442" s="12">
        <f>(((J2442/60)/60)/24)+DATE(1970,1,1)</f>
        <v>42571.626192129625</v>
      </c>
      <c r="T2442" s="12">
        <f>(((I2442/60)/60)/24)+DATE(1970,1,1)</f>
        <v>42583.570138888885</v>
      </c>
      <c r="U2442">
        <f>YEAR(S2442)</f>
        <v>2016</v>
      </c>
    </row>
    <row r="2443" spans="1:21" ht="48" x14ac:dyDescent="0.2">
      <c r="A2443">
        <v>3825</v>
      </c>
      <c r="B2443" s="3" t="s">
        <v>3822</v>
      </c>
      <c r="C2443" s="3" t="s">
        <v>7934</v>
      </c>
      <c r="D2443" s="6">
        <v>5000</v>
      </c>
      <c r="E2443" s="8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8269</v>
      </c>
      <c r="O2443">
        <f>ROUND(E2443/D2443*100,0)</f>
        <v>105</v>
      </c>
      <c r="P2443">
        <f>IFERROR(ROUND(E2443/L2443,2),0)</f>
        <v>107.57</v>
      </c>
      <c r="Q2443" t="s">
        <v>8315</v>
      </c>
      <c r="R2443" t="s">
        <v>8316</v>
      </c>
      <c r="S2443" s="12">
        <f>(((J2443/60)/60)/24)+DATE(1970,1,1)</f>
        <v>42151.069606481484</v>
      </c>
      <c r="T2443" s="12">
        <f>(((I2443/60)/60)/24)+DATE(1970,1,1)</f>
        <v>42172.069606481484</v>
      </c>
      <c r="U2443">
        <f>YEAR(S2443)</f>
        <v>2015</v>
      </c>
    </row>
    <row r="2444" spans="1:21" ht="32" x14ac:dyDescent="0.2">
      <c r="A2444">
        <v>3826</v>
      </c>
      <c r="B2444" s="3" t="s">
        <v>3823</v>
      </c>
      <c r="C2444" s="3" t="s">
        <v>7935</v>
      </c>
      <c r="D2444" s="6">
        <v>600</v>
      </c>
      <c r="E2444" s="8">
        <v>715</v>
      </c>
      <c r="F2444" t="s">
        <v>8218</v>
      </c>
      <c r="G2444" t="s">
        <v>8224</v>
      </c>
      <c r="H2444" t="s">
        <v>8246</v>
      </c>
      <c r="I2444">
        <v>1430993394</v>
      </c>
      <c r="J2444">
        <v>1428401394</v>
      </c>
      <c r="K2444" t="b">
        <v>0</v>
      </c>
      <c r="L2444">
        <v>26</v>
      </c>
      <c r="M2444" t="b">
        <v>1</v>
      </c>
      <c r="N2444" t="s">
        <v>8269</v>
      </c>
      <c r="O2444">
        <f>ROUND(E2444/D2444*100,0)</f>
        <v>119</v>
      </c>
      <c r="P2444">
        <f>IFERROR(ROUND(E2444/L2444,2),0)</f>
        <v>27.5</v>
      </c>
      <c r="Q2444" t="s">
        <v>8315</v>
      </c>
      <c r="R2444" t="s">
        <v>8316</v>
      </c>
      <c r="S2444" s="12">
        <f>(((J2444/60)/60)/24)+DATE(1970,1,1)</f>
        <v>42101.423541666663</v>
      </c>
      <c r="T2444" s="12">
        <f>(((I2444/60)/60)/24)+DATE(1970,1,1)</f>
        <v>42131.423541666663</v>
      </c>
      <c r="U2444">
        <f>YEAR(S2444)</f>
        <v>2015</v>
      </c>
    </row>
    <row r="2445" spans="1:21" ht="64" x14ac:dyDescent="0.2">
      <c r="A2445">
        <v>3827</v>
      </c>
      <c r="B2445" s="3" t="s">
        <v>3824</v>
      </c>
      <c r="C2445" s="3" t="s">
        <v>7936</v>
      </c>
      <c r="D2445" s="6">
        <v>3000</v>
      </c>
      <c r="E2445" s="8">
        <v>4580</v>
      </c>
      <c r="F2445" t="s">
        <v>8218</v>
      </c>
      <c r="G2445" t="s">
        <v>8224</v>
      </c>
      <c r="H2445" t="s">
        <v>8246</v>
      </c>
      <c r="I2445">
        <v>1427414400</v>
      </c>
      <c r="J2445">
        <v>1422656201</v>
      </c>
      <c r="K2445" t="b">
        <v>0</v>
      </c>
      <c r="L2445">
        <v>65</v>
      </c>
      <c r="M2445" t="b">
        <v>1</v>
      </c>
      <c r="N2445" t="s">
        <v>8269</v>
      </c>
      <c r="O2445">
        <f>ROUND(E2445/D2445*100,0)</f>
        <v>153</v>
      </c>
      <c r="P2445">
        <f>IFERROR(ROUND(E2445/L2445,2),0)</f>
        <v>70.459999999999994</v>
      </c>
      <c r="Q2445" t="s">
        <v>8315</v>
      </c>
      <c r="R2445" t="s">
        <v>8316</v>
      </c>
      <c r="S2445" s="12">
        <f>(((J2445/60)/60)/24)+DATE(1970,1,1)</f>
        <v>42034.928252314814</v>
      </c>
      <c r="T2445" s="12">
        <f>(((I2445/60)/60)/24)+DATE(1970,1,1)</f>
        <v>42090</v>
      </c>
      <c r="U2445">
        <f>YEAR(S2445)</f>
        <v>2015</v>
      </c>
    </row>
    <row r="2446" spans="1:21" ht="48" x14ac:dyDescent="0.2">
      <c r="A2446">
        <v>3828</v>
      </c>
      <c r="B2446" s="3" t="s">
        <v>3825</v>
      </c>
      <c r="C2446" s="3" t="s">
        <v>7937</v>
      </c>
      <c r="D2446" s="6">
        <v>5000</v>
      </c>
      <c r="E2446" s="8">
        <v>5000</v>
      </c>
      <c r="F2446" t="s">
        <v>8218</v>
      </c>
      <c r="G2446" t="s">
        <v>8223</v>
      </c>
      <c r="H2446" t="s">
        <v>8245</v>
      </c>
      <c r="I2446">
        <v>1420033187</v>
      </c>
      <c r="J2446">
        <v>1414845587</v>
      </c>
      <c r="K2446" t="b">
        <v>0</v>
      </c>
      <c r="L2446">
        <v>28</v>
      </c>
      <c r="M2446" t="b">
        <v>1</v>
      </c>
      <c r="N2446" t="s">
        <v>8269</v>
      </c>
      <c r="O2446">
        <f>ROUND(E2446/D2446*100,0)</f>
        <v>100</v>
      </c>
      <c r="P2446">
        <f>IFERROR(ROUND(E2446/L2446,2),0)</f>
        <v>178.57</v>
      </c>
      <c r="Q2446" t="s">
        <v>8315</v>
      </c>
      <c r="R2446" t="s">
        <v>8316</v>
      </c>
      <c r="S2446" s="12">
        <f>(((J2446/60)/60)/24)+DATE(1970,1,1)</f>
        <v>41944.527627314819</v>
      </c>
      <c r="T2446" s="12">
        <f>(((I2446/60)/60)/24)+DATE(1970,1,1)</f>
        <v>42004.569293981483</v>
      </c>
      <c r="U2446">
        <f>YEAR(S2446)</f>
        <v>2014</v>
      </c>
    </row>
    <row r="2447" spans="1:21" ht="48" x14ac:dyDescent="0.2">
      <c r="A2447">
        <v>3829</v>
      </c>
      <c r="B2447" s="3" t="s">
        <v>3826</v>
      </c>
      <c r="C2447" s="3" t="s">
        <v>7938</v>
      </c>
      <c r="D2447" s="6">
        <v>500</v>
      </c>
      <c r="E2447" s="8">
        <v>501</v>
      </c>
      <c r="F2447" t="s">
        <v>8218</v>
      </c>
      <c r="G2447" t="s">
        <v>8223</v>
      </c>
      <c r="H2447" t="s">
        <v>8245</v>
      </c>
      <c r="I2447">
        <v>1472676371</v>
      </c>
      <c r="J2447">
        <v>1470948371</v>
      </c>
      <c r="K2447" t="b">
        <v>0</v>
      </c>
      <c r="L2447">
        <v>8</v>
      </c>
      <c r="M2447" t="b">
        <v>1</v>
      </c>
      <c r="N2447" t="s">
        <v>8269</v>
      </c>
      <c r="O2447">
        <f>ROUND(E2447/D2447*100,0)</f>
        <v>100</v>
      </c>
      <c r="P2447">
        <f>IFERROR(ROUND(E2447/L2447,2),0)</f>
        <v>62.63</v>
      </c>
      <c r="Q2447" t="s">
        <v>8315</v>
      </c>
      <c r="R2447" t="s">
        <v>8316</v>
      </c>
      <c r="S2447" s="12">
        <f>(((J2447/60)/60)/24)+DATE(1970,1,1)</f>
        <v>42593.865405092598</v>
      </c>
      <c r="T2447" s="12">
        <f>(((I2447/60)/60)/24)+DATE(1970,1,1)</f>
        <v>42613.865405092598</v>
      </c>
      <c r="U2447">
        <f>YEAR(S2447)</f>
        <v>2016</v>
      </c>
    </row>
    <row r="2448" spans="1:21" ht="48" x14ac:dyDescent="0.2">
      <c r="A2448">
        <v>3830</v>
      </c>
      <c r="B2448" s="3" t="s">
        <v>3827</v>
      </c>
      <c r="C2448" s="3" t="s">
        <v>7939</v>
      </c>
      <c r="D2448" s="6">
        <v>100</v>
      </c>
      <c r="E2448" s="8">
        <v>225</v>
      </c>
      <c r="F2448" t="s">
        <v>8218</v>
      </c>
      <c r="G2448" t="s">
        <v>8223</v>
      </c>
      <c r="H2448" t="s">
        <v>8245</v>
      </c>
      <c r="I2448">
        <v>1464371211</v>
      </c>
      <c r="J2448">
        <v>1463161611</v>
      </c>
      <c r="K2448" t="b">
        <v>0</v>
      </c>
      <c r="L2448">
        <v>3</v>
      </c>
      <c r="M2448" t="b">
        <v>1</v>
      </c>
      <c r="N2448" t="s">
        <v>8269</v>
      </c>
      <c r="O2448">
        <f>ROUND(E2448/D2448*100,0)</f>
        <v>225</v>
      </c>
      <c r="P2448">
        <f>IFERROR(ROUND(E2448/L2448,2),0)</f>
        <v>75</v>
      </c>
      <c r="Q2448" t="s">
        <v>8315</v>
      </c>
      <c r="R2448" t="s">
        <v>8316</v>
      </c>
      <c r="S2448" s="12">
        <f>(((J2448/60)/60)/24)+DATE(1970,1,1)</f>
        <v>42503.740868055553</v>
      </c>
      <c r="T2448" s="12">
        <f>(((I2448/60)/60)/24)+DATE(1970,1,1)</f>
        <v>42517.740868055553</v>
      </c>
      <c r="U2448">
        <f>YEAR(S2448)</f>
        <v>2016</v>
      </c>
    </row>
    <row r="2449" spans="1:21" ht="48" x14ac:dyDescent="0.2">
      <c r="A2449">
        <v>3831</v>
      </c>
      <c r="B2449" s="3" t="s">
        <v>3828</v>
      </c>
      <c r="C2449" s="3" t="s">
        <v>7940</v>
      </c>
      <c r="D2449" s="6">
        <v>500</v>
      </c>
      <c r="E2449" s="8">
        <v>530.11</v>
      </c>
      <c r="F2449" t="s">
        <v>8218</v>
      </c>
      <c r="G2449" t="s">
        <v>8223</v>
      </c>
      <c r="H2449" t="s">
        <v>8245</v>
      </c>
      <c r="I2449">
        <v>1415222545</v>
      </c>
      <c r="J2449">
        <v>1413404545</v>
      </c>
      <c r="K2449" t="b">
        <v>0</v>
      </c>
      <c r="L2449">
        <v>9</v>
      </c>
      <c r="M2449" t="b">
        <v>1</v>
      </c>
      <c r="N2449" t="s">
        <v>8269</v>
      </c>
      <c r="O2449">
        <f>ROUND(E2449/D2449*100,0)</f>
        <v>106</v>
      </c>
      <c r="P2449">
        <f>IFERROR(ROUND(E2449/L2449,2),0)</f>
        <v>58.9</v>
      </c>
      <c r="Q2449" t="s">
        <v>8315</v>
      </c>
      <c r="R2449" t="s">
        <v>8316</v>
      </c>
      <c r="S2449" s="12">
        <f>(((J2449/60)/60)/24)+DATE(1970,1,1)</f>
        <v>41927.848900462966</v>
      </c>
      <c r="T2449" s="12">
        <f>(((I2449/60)/60)/24)+DATE(1970,1,1)</f>
        <v>41948.890567129631</v>
      </c>
      <c r="U2449">
        <f>YEAR(S2449)</f>
        <v>2014</v>
      </c>
    </row>
    <row r="2450" spans="1:21" ht="48" x14ac:dyDescent="0.2">
      <c r="A2450">
        <v>3832</v>
      </c>
      <c r="B2450" s="3" t="s">
        <v>3829</v>
      </c>
      <c r="C2450" s="3" t="s">
        <v>7941</v>
      </c>
      <c r="D2450" s="6">
        <v>1200</v>
      </c>
      <c r="E2450" s="8">
        <v>1256</v>
      </c>
      <c r="F2450" t="s">
        <v>8218</v>
      </c>
      <c r="G2450" t="s">
        <v>8223</v>
      </c>
      <c r="H2450" t="s">
        <v>8245</v>
      </c>
      <c r="I2450">
        <v>1455936335</v>
      </c>
      <c r="J2450">
        <v>1452048335</v>
      </c>
      <c r="K2450" t="b">
        <v>0</v>
      </c>
      <c r="L2450">
        <v>9</v>
      </c>
      <c r="M2450" t="b">
        <v>1</v>
      </c>
      <c r="N2450" t="s">
        <v>8269</v>
      </c>
      <c r="O2450">
        <f>ROUND(E2450/D2450*100,0)</f>
        <v>105</v>
      </c>
      <c r="P2450">
        <f>IFERROR(ROUND(E2450/L2450,2),0)</f>
        <v>139.56</v>
      </c>
      <c r="Q2450" t="s">
        <v>8315</v>
      </c>
      <c r="R2450" t="s">
        <v>8316</v>
      </c>
      <c r="S2450" s="12">
        <f>(((J2450/60)/60)/24)+DATE(1970,1,1)</f>
        <v>42375.114988425921</v>
      </c>
      <c r="T2450" s="12">
        <f>(((I2450/60)/60)/24)+DATE(1970,1,1)</f>
        <v>42420.114988425921</v>
      </c>
      <c r="U2450">
        <f>YEAR(S2450)</f>
        <v>2016</v>
      </c>
    </row>
    <row r="2451" spans="1:21" ht="48" x14ac:dyDescent="0.2">
      <c r="A2451">
        <v>3833</v>
      </c>
      <c r="B2451" s="3" t="s">
        <v>3830</v>
      </c>
      <c r="C2451" s="3" t="s">
        <v>7942</v>
      </c>
      <c r="D2451" s="6">
        <v>1200</v>
      </c>
      <c r="E2451" s="8">
        <v>1400</v>
      </c>
      <c r="F2451" t="s">
        <v>8218</v>
      </c>
      <c r="G2451" t="s">
        <v>8228</v>
      </c>
      <c r="H2451" t="s">
        <v>8250</v>
      </c>
      <c r="I2451">
        <v>1417460940</v>
      </c>
      <c r="J2451">
        <v>1416516972</v>
      </c>
      <c r="K2451" t="b">
        <v>0</v>
      </c>
      <c r="L2451">
        <v>20</v>
      </c>
      <c r="M2451" t="b">
        <v>1</v>
      </c>
      <c r="N2451" t="s">
        <v>8269</v>
      </c>
      <c r="O2451">
        <f>ROUND(E2451/D2451*100,0)</f>
        <v>117</v>
      </c>
      <c r="P2451">
        <f>IFERROR(ROUND(E2451/L2451,2),0)</f>
        <v>70</v>
      </c>
      <c r="Q2451" t="s">
        <v>8315</v>
      </c>
      <c r="R2451" t="s">
        <v>8316</v>
      </c>
      <c r="S2451" s="12">
        <f>(((J2451/60)/60)/24)+DATE(1970,1,1)</f>
        <v>41963.872361111105</v>
      </c>
      <c r="T2451" s="12">
        <f>(((I2451/60)/60)/24)+DATE(1970,1,1)</f>
        <v>41974.797916666663</v>
      </c>
      <c r="U2451">
        <f>YEAR(S2451)</f>
        <v>2014</v>
      </c>
    </row>
    <row r="2452" spans="1:21" ht="48" x14ac:dyDescent="0.2">
      <c r="A2452">
        <v>3834</v>
      </c>
      <c r="B2452" s="3" t="s">
        <v>3831</v>
      </c>
      <c r="C2452" s="3" t="s">
        <v>7943</v>
      </c>
      <c r="D2452" s="6">
        <v>3000</v>
      </c>
      <c r="E2452" s="8">
        <v>3271</v>
      </c>
      <c r="F2452" t="s">
        <v>8218</v>
      </c>
      <c r="G2452" t="s">
        <v>8224</v>
      </c>
      <c r="H2452" t="s">
        <v>8246</v>
      </c>
      <c r="I2452">
        <v>1434624067</v>
      </c>
      <c r="J2452">
        <v>1432032067</v>
      </c>
      <c r="K2452" t="b">
        <v>0</v>
      </c>
      <c r="L2452">
        <v>57</v>
      </c>
      <c r="M2452" t="b">
        <v>1</v>
      </c>
      <c r="N2452" t="s">
        <v>8269</v>
      </c>
      <c r="O2452">
        <f>ROUND(E2452/D2452*100,0)</f>
        <v>109</v>
      </c>
      <c r="P2452">
        <f>IFERROR(ROUND(E2452/L2452,2),0)</f>
        <v>57.39</v>
      </c>
      <c r="Q2452" t="s">
        <v>8315</v>
      </c>
      <c r="R2452" t="s">
        <v>8316</v>
      </c>
      <c r="S2452" s="12">
        <f>(((J2452/60)/60)/24)+DATE(1970,1,1)</f>
        <v>42143.445219907408</v>
      </c>
      <c r="T2452" s="12">
        <f>(((I2452/60)/60)/24)+DATE(1970,1,1)</f>
        <v>42173.445219907408</v>
      </c>
      <c r="U2452">
        <f>YEAR(S2452)</f>
        <v>2015</v>
      </c>
    </row>
    <row r="2453" spans="1:21" ht="48" x14ac:dyDescent="0.2">
      <c r="A2453">
        <v>3835</v>
      </c>
      <c r="B2453" s="3" t="s">
        <v>3832</v>
      </c>
      <c r="C2453" s="3" t="s">
        <v>7944</v>
      </c>
      <c r="D2453" s="6">
        <v>200</v>
      </c>
      <c r="E2453" s="8">
        <v>320</v>
      </c>
      <c r="F2453" t="s">
        <v>8218</v>
      </c>
      <c r="G2453" t="s">
        <v>8224</v>
      </c>
      <c r="H2453" t="s">
        <v>8246</v>
      </c>
      <c r="I2453">
        <v>1461278208</v>
      </c>
      <c r="J2453">
        <v>1459463808</v>
      </c>
      <c r="K2453" t="b">
        <v>0</v>
      </c>
      <c r="L2453">
        <v>8</v>
      </c>
      <c r="M2453" t="b">
        <v>1</v>
      </c>
      <c r="N2453" t="s">
        <v>8269</v>
      </c>
      <c r="O2453">
        <f>ROUND(E2453/D2453*100,0)</f>
        <v>160</v>
      </c>
      <c r="P2453">
        <f>IFERROR(ROUND(E2453/L2453,2),0)</f>
        <v>40</v>
      </c>
      <c r="Q2453" t="s">
        <v>8315</v>
      </c>
      <c r="R2453" t="s">
        <v>8316</v>
      </c>
      <c r="S2453" s="12">
        <f>(((J2453/60)/60)/24)+DATE(1970,1,1)</f>
        <v>42460.94222222222</v>
      </c>
      <c r="T2453" s="12">
        <f>(((I2453/60)/60)/24)+DATE(1970,1,1)</f>
        <v>42481.94222222222</v>
      </c>
      <c r="U2453">
        <f>YEAR(S2453)</f>
        <v>2016</v>
      </c>
    </row>
    <row r="2454" spans="1:21" ht="48" x14ac:dyDescent="0.2">
      <c r="A2454">
        <v>3836</v>
      </c>
      <c r="B2454" s="3" t="s">
        <v>3833</v>
      </c>
      <c r="C2454" s="3" t="s">
        <v>7945</v>
      </c>
      <c r="D2454" s="6">
        <v>800</v>
      </c>
      <c r="E2454" s="8">
        <v>900</v>
      </c>
      <c r="F2454" t="s">
        <v>8218</v>
      </c>
      <c r="G2454" t="s">
        <v>8223</v>
      </c>
      <c r="H2454" t="s">
        <v>8245</v>
      </c>
      <c r="I2454">
        <v>1470197340</v>
      </c>
      <c r="J2454">
        <v>1467497652</v>
      </c>
      <c r="K2454" t="b">
        <v>0</v>
      </c>
      <c r="L2454">
        <v>14</v>
      </c>
      <c r="M2454" t="b">
        <v>1</v>
      </c>
      <c r="N2454" t="s">
        <v>8269</v>
      </c>
      <c r="O2454">
        <f>ROUND(E2454/D2454*100,0)</f>
        <v>113</v>
      </c>
      <c r="P2454">
        <f>IFERROR(ROUND(E2454/L2454,2),0)</f>
        <v>64.290000000000006</v>
      </c>
      <c r="Q2454" t="s">
        <v>8315</v>
      </c>
      <c r="R2454" t="s">
        <v>8316</v>
      </c>
      <c r="S2454" s="12">
        <f>(((J2454/60)/60)/24)+DATE(1970,1,1)</f>
        <v>42553.926527777774</v>
      </c>
      <c r="T2454" s="12">
        <f>(((I2454/60)/60)/24)+DATE(1970,1,1)</f>
        <v>42585.172916666663</v>
      </c>
      <c r="U2454">
        <f>YEAR(S2454)</f>
        <v>2016</v>
      </c>
    </row>
    <row r="2455" spans="1:21" ht="32" x14ac:dyDescent="0.2">
      <c r="A2455">
        <v>3837</v>
      </c>
      <c r="B2455" s="3" t="s">
        <v>3834</v>
      </c>
      <c r="C2455" s="3" t="s">
        <v>7946</v>
      </c>
      <c r="D2455" s="6">
        <v>2000</v>
      </c>
      <c r="E2455" s="8">
        <v>2042</v>
      </c>
      <c r="F2455" t="s">
        <v>8218</v>
      </c>
      <c r="G2455" t="s">
        <v>8224</v>
      </c>
      <c r="H2455" t="s">
        <v>8246</v>
      </c>
      <c r="I2455">
        <v>1435947758</v>
      </c>
      <c r="J2455">
        <v>1432837358</v>
      </c>
      <c r="K2455" t="b">
        <v>0</v>
      </c>
      <c r="L2455">
        <v>17</v>
      </c>
      <c r="M2455" t="b">
        <v>1</v>
      </c>
      <c r="N2455" t="s">
        <v>8269</v>
      </c>
      <c r="O2455">
        <f>ROUND(E2455/D2455*100,0)</f>
        <v>102</v>
      </c>
      <c r="P2455">
        <f>IFERROR(ROUND(E2455/L2455,2),0)</f>
        <v>120.12</v>
      </c>
      <c r="Q2455" t="s">
        <v>8315</v>
      </c>
      <c r="R2455" t="s">
        <v>8316</v>
      </c>
      <c r="S2455" s="12">
        <f>(((J2455/60)/60)/24)+DATE(1970,1,1)</f>
        <v>42152.765717592592</v>
      </c>
      <c r="T2455" s="12">
        <f>(((I2455/60)/60)/24)+DATE(1970,1,1)</f>
        <v>42188.765717592592</v>
      </c>
      <c r="U2455">
        <f>YEAR(S2455)</f>
        <v>2015</v>
      </c>
    </row>
    <row r="2456" spans="1:21" ht="48" x14ac:dyDescent="0.2">
      <c r="A2456">
        <v>3838</v>
      </c>
      <c r="B2456" s="3" t="s">
        <v>3835</v>
      </c>
      <c r="C2456" s="3" t="s">
        <v>7947</v>
      </c>
      <c r="D2456" s="6">
        <v>100000</v>
      </c>
      <c r="E2456" s="8">
        <v>100824</v>
      </c>
      <c r="F2456" t="s">
        <v>8218</v>
      </c>
      <c r="G2456" t="s">
        <v>8234</v>
      </c>
      <c r="H2456" t="s">
        <v>8254</v>
      </c>
      <c r="I2456">
        <v>1432314209</v>
      </c>
      <c r="J2456">
        <v>1429722209</v>
      </c>
      <c r="K2456" t="b">
        <v>0</v>
      </c>
      <c r="L2456">
        <v>100</v>
      </c>
      <c r="M2456" t="b">
        <v>1</v>
      </c>
      <c r="N2456" t="s">
        <v>8269</v>
      </c>
      <c r="O2456">
        <f>ROUND(E2456/D2456*100,0)</f>
        <v>101</v>
      </c>
      <c r="P2456">
        <f>IFERROR(ROUND(E2456/L2456,2),0)</f>
        <v>1008.24</v>
      </c>
      <c r="Q2456" t="s">
        <v>8315</v>
      </c>
      <c r="R2456" t="s">
        <v>8316</v>
      </c>
      <c r="S2456" s="12">
        <f>(((J2456/60)/60)/24)+DATE(1970,1,1)</f>
        <v>42116.710752314815</v>
      </c>
      <c r="T2456" s="12">
        <f>(((I2456/60)/60)/24)+DATE(1970,1,1)</f>
        <v>42146.710752314815</v>
      </c>
      <c r="U2456">
        <f>YEAR(S2456)</f>
        <v>2015</v>
      </c>
    </row>
    <row r="2457" spans="1:21" ht="48" x14ac:dyDescent="0.2">
      <c r="A2457">
        <v>3839</v>
      </c>
      <c r="B2457" s="3" t="s">
        <v>3836</v>
      </c>
      <c r="C2457" s="3" t="s">
        <v>7948</v>
      </c>
      <c r="D2457" s="6">
        <v>2000</v>
      </c>
      <c r="E2457" s="8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>
        <f>ROUND(E2457/D2457*100,0)</f>
        <v>101</v>
      </c>
      <c r="P2457">
        <f>IFERROR(ROUND(E2457/L2457,2),0)</f>
        <v>63.28</v>
      </c>
      <c r="Q2457" t="s">
        <v>8315</v>
      </c>
      <c r="R2457" t="s">
        <v>8316</v>
      </c>
      <c r="S2457" s="12">
        <f>(((J2457/60)/60)/24)+DATE(1970,1,1)</f>
        <v>42155.142638888887</v>
      </c>
      <c r="T2457" s="12">
        <f>(((I2457/60)/60)/24)+DATE(1970,1,1)</f>
        <v>42215.142638888887</v>
      </c>
      <c r="U2457">
        <f>YEAR(S2457)</f>
        <v>2015</v>
      </c>
    </row>
    <row r="2458" spans="1:21" ht="48" x14ac:dyDescent="0.2">
      <c r="A2458">
        <v>3840</v>
      </c>
      <c r="B2458" s="3" t="s">
        <v>3837</v>
      </c>
      <c r="C2458" s="3" t="s">
        <v>7949</v>
      </c>
      <c r="D2458" s="6">
        <v>1</v>
      </c>
      <c r="E2458" s="8">
        <v>65</v>
      </c>
      <c r="F2458" t="s">
        <v>8218</v>
      </c>
      <c r="G2458" t="s">
        <v>8224</v>
      </c>
      <c r="H2458" t="s">
        <v>8246</v>
      </c>
      <c r="I2458">
        <v>1459180229</v>
      </c>
      <c r="J2458">
        <v>1457023829</v>
      </c>
      <c r="K2458" t="b">
        <v>0</v>
      </c>
      <c r="L2458">
        <v>3</v>
      </c>
      <c r="M2458" t="b">
        <v>1</v>
      </c>
      <c r="N2458" t="s">
        <v>8269</v>
      </c>
      <c r="O2458">
        <f>ROUND(E2458/D2458*100,0)</f>
        <v>6500</v>
      </c>
      <c r="P2458">
        <f>IFERROR(ROUND(E2458/L2458,2),0)</f>
        <v>21.67</v>
      </c>
      <c r="Q2458" t="s">
        <v>8315</v>
      </c>
      <c r="R2458" t="s">
        <v>8316</v>
      </c>
      <c r="S2458" s="12">
        <f>(((J2458/60)/60)/24)+DATE(1970,1,1)</f>
        <v>42432.701724537037</v>
      </c>
      <c r="T2458" s="12">
        <f>(((I2458/60)/60)/24)+DATE(1970,1,1)</f>
        <v>42457.660057870366</v>
      </c>
      <c r="U2458">
        <f>YEAR(S2458)</f>
        <v>2016</v>
      </c>
    </row>
    <row r="2459" spans="1:21" ht="48" x14ac:dyDescent="0.2">
      <c r="A2459">
        <v>3841</v>
      </c>
      <c r="B2459" s="3" t="s">
        <v>3838</v>
      </c>
      <c r="C2459" s="3" t="s">
        <v>7950</v>
      </c>
      <c r="D2459" s="6">
        <v>10000</v>
      </c>
      <c r="E2459" s="8">
        <v>872</v>
      </c>
      <c r="F2459" t="s">
        <v>8220</v>
      </c>
      <c r="G2459" t="s">
        <v>8223</v>
      </c>
      <c r="H2459" t="s">
        <v>8245</v>
      </c>
      <c r="I2459">
        <v>1405882287</v>
      </c>
      <c r="J2459">
        <v>1400698287</v>
      </c>
      <c r="K2459" t="b">
        <v>1</v>
      </c>
      <c r="L2459">
        <v>34</v>
      </c>
      <c r="M2459" t="b">
        <v>0</v>
      </c>
      <c r="N2459" t="s">
        <v>8269</v>
      </c>
      <c r="O2459">
        <f>ROUND(E2459/D2459*100,0)</f>
        <v>9</v>
      </c>
      <c r="P2459">
        <f>IFERROR(ROUND(E2459/L2459,2),0)</f>
        <v>25.65</v>
      </c>
      <c r="Q2459" t="s">
        <v>8315</v>
      </c>
      <c r="R2459" t="s">
        <v>8316</v>
      </c>
      <c r="S2459" s="12">
        <f>(((J2459/60)/60)/24)+DATE(1970,1,1)</f>
        <v>41780.785729166666</v>
      </c>
      <c r="T2459" s="12">
        <f>(((I2459/60)/60)/24)+DATE(1970,1,1)</f>
        <v>41840.785729166666</v>
      </c>
      <c r="U2459">
        <f>YEAR(S2459)</f>
        <v>2014</v>
      </c>
    </row>
    <row r="2460" spans="1:21" ht="48" x14ac:dyDescent="0.2">
      <c r="A2460">
        <v>3842</v>
      </c>
      <c r="B2460" s="3" t="s">
        <v>3839</v>
      </c>
      <c r="C2460" s="3" t="s">
        <v>7951</v>
      </c>
      <c r="D2460" s="6">
        <v>5000</v>
      </c>
      <c r="E2460" s="8">
        <v>1097</v>
      </c>
      <c r="F2460" t="s">
        <v>8220</v>
      </c>
      <c r="G2460" t="s">
        <v>8224</v>
      </c>
      <c r="H2460" t="s">
        <v>8246</v>
      </c>
      <c r="I2460">
        <v>1399809052</v>
      </c>
      <c r="J2460">
        <v>1397217052</v>
      </c>
      <c r="K2460" t="b">
        <v>1</v>
      </c>
      <c r="L2460">
        <v>23</v>
      </c>
      <c r="M2460" t="b">
        <v>0</v>
      </c>
      <c r="N2460" t="s">
        <v>8269</v>
      </c>
      <c r="O2460">
        <f>ROUND(E2460/D2460*100,0)</f>
        <v>22</v>
      </c>
      <c r="P2460">
        <f>IFERROR(ROUND(E2460/L2460,2),0)</f>
        <v>47.7</v>
      </c>
      <c r="Q2460" t="s">
        <v>8315</v>
      </c>
      <c r="R2460" t="s">
        <v>8316</v>
      </c>
      <c r="S2460" s="12">
        <f>(((J2460/60)/60)/24)+DATE(1970,1,1)</f>
        <v>41740.493657407409</v>
      </c>
      <c r="T2460" s="12">
        <f>(((I2460/60)/60)/24)+DATE(1970,1,1)</f>
        <v>41770.493657407409</v>
      </c>
      <c r="U2460">
        <f>YEAR(S2460)</f>
        <v>2014</v>
      </c>
    </row>
    <row r="2461" spans="1:21" ht="48" x14ac:dyDescent="0.2">
      <c r="A2461">
        <v>3843</v>
      </c>
      <c r="B2461" s="3" t="s">
        <v>3840</v>
      </c>
      <c r="C2461" s="3" t="s">
        <v>7952</v>
      </c>
      <c r="D2461" s="6">
        <v>5000</v>
      </c>
      <c r="E2461" s="8">
        <v>1065</v>
      </c>
      <c r="F2461" t="s">
        <v>8220</v>
      </c>
      <c r="G2461" t="s">
        <v>8223</v>
      </c>
      <c r="H2461" t="s">
        <v>8245</v>
      </c>
      <c r="I2461">
        <v>1401587064</v>
      </c>
      <c r="J2461">
        <v>1399427064</v>
      </c>
      <c r="K2461" t="b">
        <v>1</v>
      </c>
      <c r="L2461">
        <v>19</v>
      </c>
      <c r="M2461" t="b">
        <v>0</v>
      </c>
      <c r="N2461" t="s">
        <v>8269</v>
      </c>
      <c r="O2461">
        <f>ROUND(E2461/D2461*100,0)</f>
        <v>21</v>
      </c>
      <c r="P2461">
        <f>IFERROR(ROUND(E2461/L2461,2),0)</f>
        <v>56.05</v>
      </c>
      <c r="Q2461" t="s">
        <v>8315</v>
      </c>
      <c r="R2461" t="s">
        <v>8316</v>
      </c>
      <c r="S2461" s="12">
        <f>(((J2461/60)/60)/24)+DATE(1970,1,1)</f>
        <v>41766.072500000002</v>
      </c>
      <c r="T2461" s="12">
        <f>(((I2461/60)/60)/24)+DATE(1970,1,1)</f>
        <v>41791.072500000002</v>
      </c>
      <c r="U2461">
        <f>YEAR(S2461)</f>
        <v>2014</v>
      </c>
    </row>
    <row r="2462" spans="1:21" ht="48" x14ac:dyDescent="0.2">
      <c r="A2462">
        <v>3844</v>
      </c>
      <c r="B2462" s="3" t="s">
        <v>3841</v>
      </c>
      <c r="C2462" s="3" t="s">
        <v>7953</v>
      </c>
      <c r="D2462" s="6">
        <v>9800</v>
      </c>
      <c r="E2462" s="8">
        <v>4066</v>
      </c>
      <c r="F2462" t="s">
        <v>8220</v>
      </c>
      <c r="G2462" t="s">
        <v>8223</v>
      </c>
      <c r="H2462" t="s">
        <v>8245</v>
      </c>
      <c r="I2462">
        <v>1401778740</v>
      </c>
      <c r="J2462">
        <v>1399474134</v>
      </c>
      <c r="K2462" t="b">
        <v>1</v>
      </c>
      <c r="L2462">
        <v>50</v>
      </c>
      <c r="M2462" t="b">
        <v>0</v>
      </c>
      <c r="N2462" t="s">
        <v>8269</v>
      </c>
      <c r="O2462">
        <f>ROUND(E2462/D2462*100,0)</f>
        <v>41</v>
      </c>
      <c r="P2462">
        <f>IFERROR(ROUND(E2462/L2462,2),0)</f>
        <v>81.319999999999993</v>
      </c>
      <c r="Q2462" t="s">
        <v>8315</v>
      </c>
      <c r="R2462" t="s">
        <v>8316</v>
      </c>
      <c r="S2462" s="12">
        <f>(((J2462/60)/60)/24)+DATE(1970,1,1)</f>
        <v>41766.617291666669</v>
      </c>
      <c r="T2462" s="12">
        <f>(((I2462/60)/60)/24)+DATE(1970,1,1)</f>
        <v>41793.290972222225</v>
      </c>
      <c r="U2462">
        <f>YEAR(S2462)</f>
        <v>2014</v>
      </c>
    </row>
    <row r="2463" spans="1:21" ht="64" x14ac:dyDescent="0.2">
      <c r="A2463">
        <v>3845</v>
      </c>
      <c r="B2463" s="3" t="s">
        <v>3842</v>
      </c>
      <c r="C2463" s="3" t="s">
        <v>7954</v>
      </c>
      <c r="D2463" s="6">
        <v>40000</v>
      </c>
      <c r="E2463" s="8">
        <v>842</v>
      </c>
      <c r="F2463" t="s">
        <v>8220</v>
      </c>
      <c r="G2463" t="s">
        <v>8223</v>
      </c>
      <c r="H2463" t="s">
        <v>8245</v>
      </c>
      <c r="I2463">
        <v>1443711774</v>
      </c>
      <c r="J2463">
        <v>1441119774</v>
      </c>
      <c r="K2463" t="b">
        <v>1</v>
      </c>
      <c r="L2463">
        <v>12</v>
      </c>
      <c r="M2463" t="b">
        <v>0</v>
      </c>
      <c r="N2463" t="s">
        <v>8269</v>
      </c>
      <c r="O2463">
        <f>ROUND(E2463/D2463*100,0)</f>
        <v>2</v>
      </c>
      <c r="P2463">
        <f>IFERROR(ROUND(E2463/L2463,2),0)</f>
        <v>70.17</v>
      </c>
      <c r="Q2463" t="s">
        <v>8315</v>
      </c>
      <c r="R2463" t="s">
        <v>8316</v>
      </c>
      <c r="S2463" s="12">
        <f>(((J2463/60)/60)/24)+DATE(1970,1,1)</f>
        <v>42248.627013888887</v>
      </c>
      <c r="T2463" s="12">
        <f>(((I2463/60)/60)/24)+DATE(1970,1,1)</f>
        <v>42278.627013888887</v>
      </c>
      <c r="U2463">
        <f>YEAR(S2463)</f>
        <v>2015</v>
      </c>
    </row>
    <row r="2464" spans="1:21" ht="48" x14ac:dyDescent="0.2">
      <c r="A2464">
        <v>3846</v>
      </c>
      <c r="B2464" s="3" t="s">
        <v>3843</v>
      </c>
      <c r="C2464" s="3" t="s">
        <v>7955</v>
      </c>
      <c r="D2464" s="6">
        <v>7000</v>
      </c>
      <c r="E2464" s="8">
        <v>189</v>
      </c>
      <c r="F2464" t="s">
        <v>8220</v>
      </c>
      <c r="G2464" t="s">
        <v>8223</v>
      </c>
      <c r="H2464" t="s">
        <v>8245</v>
      </c>
      <c r="I2464">
        <v>1412405940</v>
      </c>
      <c r="J2464">
        <v>1409721542</v>
      </c>
      <c r="K2464" t="b">
        <v>1</v>
      </c>
      <c r="L2464">
        <v>8</v>
      </c>
      <c r="M2464" t="b">
        <v>0</v>
      </c>
      <c r="N2464" t="s">
        <v>8269</v>
      </c>
      <c r="O2464">
        <f>ROUND(E2464/D2464*100,0)</f>
        <v>3</v>
      </c>
      <c r="P2464">
        <f>IFERROR(ROUND(E2464/L2464,2),0)</f>
        <v>23.63</v>
      </c>
      <c r="Q2464" t="s">
        <v>8315</v>
      </c>
      <c r="R2464" t="s">
        <v>8316</v>
      </c>
      <c r="S2464" s="12">
        <f>(((J2464/60)/60)/24)+DATE(1970,1,1)</f>
        <v>41885.221550925926</v>
      </c>
      <c r="T2464" s="12">
        <f>(((I2464/60)/60)/24)+DATE(1970,1,1)</f>
        <v>41916.290972222225</v>
      </c>
      <c r="U2464">
        <f>YEAR(S2464)</f>
        <v>2014</v>
      </c>
    </row>
    <row r="2465" spans="1:21" ht="48" x14ac:dyDescent="0.2">
      <c r="A2465">
        <v>3847</v>
      </c>
      <c r="B2465" s="3" t="s">
        <v>3844</v>
      </c>
      <c r="C2465" s="3" t="s">
        <v>7956</v>
      </c>
      <c r="D2465" s="6">
        <v>10500</v>
      </c>
      <c r="E2465" s="8">
        <v>1697</v>
      </c>
      <c r="F2465" t="s">
        <v>8220</v>
      </c>
      <c r="G2465" t="s">
        <v>8223</v>
      </c>
      <c r="H2465" t="s">
        <v>8245</v>
      </c>
      <c r="I2465">
        <v>1437283391</v>
      </c>
      <c r="J2465">
        <v>1433395391</v>
      </c>
      <c r="K2465" t="b">
        <v>1</v>
      </c>
      <c r="L2465">
        <v>9</v>
      </c>
      <c r="M2465" t="b">
        <v>0</v>
      </c>
      <c r="N2465" t="s">
        <v>8269</v>
      </c>
      <c r="O2465">
        <f>ROUND(E2465/D2465*100,0)</f>
        <v>16</v>
      </c>
      <c r="P2465">
        <f>IFERROR(ROUND(E2465/L2465,2),0)</f>
        <v>188.56</v>
      </c>
      <c r="Q2465" t="s">
        <v>8315</v>
      </c>
      <c r="R2465" t="s">
        <v>8316</v>
      </c>
      <c r="S2465" s="12">
        <f>(((J2465/60)/60)/24)+DATE(1970,1,1)</f>
        <v>42159.224432870367</v>
      </c>
      <c r="T2465" s="12">
        <f>(((I2465/60)/60)/24)+DATE(1970,1,1)</f>
        <v>42204.224432870367</v>
      </c>
      <c r="U2465">
        <f>YEAR(S2465)</f>
        <v>2015</v>
      </c>
    </row>
    <row r="2466" spans="1:21" ht="48" x14ac:dyDescent="0.2">
      <c r="A2466">
        <v>3848</v>
      </c>
      <c r="B2466" s="3" t="s">
        <v>3845</v>
      </c>
      <c r="C2466" s="3" t="s">
        <v>7957</v>
      </c>
      <c r="D2466" s="6">
        <v>13000</v>
      </c>
      <c r="E2466" s="8">
        <v>2129</v>
      </c>
      <c r="F2466" t="s">
        <v>8220</v>
      </c>
      <c r="G2466" t="s">
        <v>8223</v>
      </c>
      <c r="H2466" t="s">
        <v>8245</v>
      </c>
      <c r="I2466">
        <v>1445196989</v>
      </c>
      <c r="J2466">
        <v>1442604989</v>
      </c>
      <c r="K2466" t="b">
        <v>1</v>
      </c>
      <c r="L2466">
        <v>43</v>
      </c>
      <c r="M2466" t="b">
        <v>0</v>
      </c>
      <c r="N2466" t="s">
        <v>8269</v>
      </c>
      <c r="O2466">
        <f>ROUND(E2466/D2466*100,0)</f>
        <v>16</v>
      </c>
      <c r="P2466">
        <f>IFERROR(ROUND(E2466/L2466,2),0)</f>
        <v>49.51</v>
      </c>
      <c r="Q2466" t="s">
        <v>8315</v>
      </c>
      <c r="R2466" t="s">
        <v>8316</v>
      </c>
      <c r="S2466" s="12">
        <f>(((J2466/60)/60)/24)+DATE(1970,1,1)</f>
        <v>42265.817002314812</v>
      </c>
      <c r="T2466" s="12">
        <f>(((I2466/60)/60)/24)+DATE(1970,1,1)</f>
        <v>42295.817002314812</v>
      </c>
      <c r="U2466">
        <f>YEAR(S2466)</f>
        <v>2015</v>
      </c>
    </row>
    <row r="2467" spans="1:21" ht="48" x14ac:dyDescent="0.2">
      <c r="A2467">
        <v>3849</v>
      </c>
      <c r="B2467" s="3" t="s">
        <v>3846</v>
      </c>
      <c r="C2467" s="3" t="s">
        <v>7958</v>
      </c>
      <c r="D2467" s="6">
        <v>30000</v>
      </c>
      <c r="E2467" s="8">
        <v>2113</v>
      </c>
      <c r="F2467" t="s">
        <v>8220</v>
      </c>
      <c r="G2467" t="s">
        <v>8235</v>
      </c>
      <c r="H2467" t="s">
        <v>8248</v>
      </c>
      <c r="I2467">
        <v>1434047084</v>
      </c>
      <c r="J2467">
        <v>1431455084</v>
      </c>
      <c r="K2467" t="b">
        <v>1</v>
      </c>
      <c r="L2467">
        <v>28</v>
      </c>
      <c r="M2467" t="b">
        <v>0</v>
      </c>
      <c r="N2467" t="s">
        <v>8269</v>
      </c>
      <c r="O2467">
        <f>ROUND(E2467/D2467*100,0)</f>
        <v>7</v>
      </c>
      <c r="P2467">
        <f>IFERROR(ROUND(E2467/L2467,2),0)</f>
        <v>75.459999999999994</v>
      </c>
      <c r="Q2467" t="s">
        <v>8315</v>
      </c>
      <c r="R2467" t="s">
        <v>8316</v>
      </c>
      <c r="S2467" s="12">
        <f>(((J2467/60)/60)/24)+DATE(1970,1,1)</f>
        <v>42136.767175925925</v>
      </c>
      <c r="T2467" s="12">
        <f>(((I2467/60)/60)/24)+DATE(1970,1,1)</f>
        <v>42166.767175925925</v>
      </c>
      <c r="U2467">
        <f>YEAR(S2467)</f>
        <v>2015</v>
      </c>
    </row>
    <row r="2468" spans="1:21" ht="32" x14ac:dyDescent="0.2">
      <c r="A2468">
        <v>3850</v>
      </c>
      <c r="B2468" s="3" t="s">
        <v>3847</v>
      </c>
      <c r="C2468" s="3" t="s">
        <v>7959</v>
      </c>
      <c r="D2468" s="6">
        <v>1000</v>
      </c>
      <c r="E2468" s="8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>
        <f>ROUND(E2468/D2468*100,0)</f>
        <v>4</v>
      </c>
      <c r="P2468">
        <f>IFERROR(ROUND(E2468/L2468,2),0)</f>
        <v>9.5</v>
      </c>
      <c r="Q2468" t="s">
        <v>8315</v>
      </c>
      <c r="R2468" t="s">
        <v>8316</v>
      </c>
      <c r="S2468" s="12">
        <f>(((J2468/60)/60)/24)+DATE(1970,1,1)</f>
        <v>41975.124340277776</v>
      </c>
      <c r="T2468" s="12">
        <f>(((I2468/60)/60)/24)+DATE(1970,1,1)</f>
        <v>42005.124340277776</v>
      </c>
      <c r="U2468">
        <f>YEAR(S2468)</f>
        <v>2014</v>
      </c>
    </row>
    <row r="2469" spans="1:21" ht="48" x14ac:dyDescent="0.2">
      <c r="A2469">
        <v>3851</v>
      </c>
      <c r="B2469" s="3" t="s">
        <v>3848</v>
      </c>
      <c r="C2469" s="3" t="s">
        <v>7960</v>
      </c>
      <c r="D2469" s="6">
        <v>2500</v>
      </c>
      <c r="E2469" s="8">
        <v>852</v>
      </c>
      <c r="F2469" t="s">
        <v>8220</v>
      </c>
      <c r="G2469" t="s">
        <v>8224</v>
      </c>
      <c r="H2469" t="s">
        <v>8246</v>
      </c>
      <c r="I2469">
        <v>1437129179</v>
      </c>
      <c r="J2469">
        <v>1434537179</v>
      </c>
      <c r="K2469" t="b">
        <v>1</v>
      </c>
      <c r="L2469">
        <v>24</v>
      </c>
      <c r="M2469" t="b">
        <v>0</v>
      </c>
      <c r="N2469" t="s">
        <v>8269</v>
      </c>
      <c r="O2469">
        <f>ROUND(E2469/D2469*100,0)</f>
        <v>34</v>
      </c>
      <c r="P2469">
        <f>IFERROR(ROUND(E2469/L2469,2),0)</f>
        <v>35.5</v>
      </c>
      <c r="Q2469" t="s">
        <v>8315</v>
      </c>
      <c r="R2469" t="s">
        <v>8316</v>
      </c>
      <c r="S2469" s="12">
        <f>(((J2469/60)/60)/24)+DATE(1970,1,1)</f>
        <v>42172.439571759256</v>
      </c>
      <c r="T2469" s="12">
        <f>(((I2469/60)/60)/24)+DATE(1970,1,1)</f>
        <v>42202.439571759256</v>
      </c>
      <c r="U2469">
        <f>YEAR(S2469)</f>
        <v>2015</v>
      </c>
    </row>
    <row r="2470" spans="1:21" ht="48" x14ac:dyDescent="0.2">
      <c r="A2470">
        <v>3852</v>
      </c>
      <c r="B2470" s="3" t="s">
        <v>3849</v>
      </c>
      <c r="C2470" s="3" t="s">
        <v>7961</v>
      </c>
      <c r="D2470" s="6">
        <v>10000</v>
      </c>
      <c r="E2470" s="8">
        <v>20</v>
      </c>
      <c r="F2470" t="s">
        <v>8220</v>
      </c>
      <c r="G2470" t="s">
        <v>8223</v>
      </c>
      <c r="H2470" t="s">
        <v>8245</v>
      </c>
      <c r="I2470">
        <v>1427427276</v>
      </c>
      <c r="J2470">
        <v>1425270876</v>
      </c>
      <c r="K2470" t="b">
        <v>0</v>
      </c>
      <c r="L2470">
        <v>2</v>
      </c>
      <c r="M2470" t="b">
        <v>0</v>
      </c>
      <c r="N2470" t="s">
        <v>8269</v>
      </c>
      <c r="O2470">
        <f>ROUND(E2470/D2470*100,0)</f>
        <v>0</v>
      </c>
      <c r="P2470">
        <f>IFERROR(ROUND(E2470/L2470,2),0)</f>
        <v>10</v>
      </c>
      <c r="Q2470" t="s">
        <v>8315</v>
      </c>
      <c r="R2470" t="s">
        <v>8316</v>
      </c>
      <c r="S2470" s="12">
        <f>(((J2470/60)/60)/24)+DATE(1970,1,1)</f>
        <v>42065.190694444449</v>
      </c>
      <c r="T2470" s="12">
        <f>(((I2470/60)/60)/24)+DATE(1970,1,1)</f>
        <v>42090.149027777778</v>
      </c>
      <c r="U2470">
        <f>YEAR(S2470)</f>
        <v>2015</v>
      </c>
    </row>
    <row r="2471" spans="1:21" ht="32" x14ac:dyDescent="0.2">
      <c r="A2471">
        <v>3853</v>
      </c>
      <c r="B2471" s="3" t="s">
        <v>3850</v>
      </c>
      <c r="C2471" s="3" t="s">
        <v>7962</v>
      </c>
      <c r="D2471" s="6">
        <v>100000</v>
      </c>
      <c r="E2471" s="8">
        <v>26</v>
      </c>
      <c r="F2471" t="s">
        <v>8220</v>
      </c>
      <c r="G2471" t="s">
        <v>8223</v>
      </c>
      <c r="H2471" t="s">
        <v>8245</v>
      </c>
      <c r="I2471">
        <v>1409602178</v>
      </c>
      <c r="J2471">
        <v>1406578178</v>
      </c>
      <c r="K2471" t="b">
        <v>0</v>
      </c>
      <c r="L2471">
        <v>2</v>
      </c>
      <c r="M2471" t="b">
        <v>0</v>
      </c>
      <c r="N2471" t="s">
        <v>8269</v>
      </c>
      <c r="O2471">
        <f>ROUND(E2471/D2471*100,0)</f>
        <v>0</v>
      </c>
      <c r="P2471">
        <f>IFERROR(ROUND(E2471/L2471,2),0)</f>
        <v>13</v>
      </c>
      <c r="Q2471" t="s">
        <v>8315</v>
      </c>
      <c r="R2471" t="s">
        <v>8316</v>
      </c>
      <c r="S2471" s="12">
        <f>(((J2471/60)/60)/24)+DATE(1970,1,1)</f>
        <v>41848.84002314815</v>
      </c>
      <c r="T2471" s="12">
        <f>(((I2471/60)/60)/24)+DATE(1970,1,1)</f>
        <v>41883.84002314815</v>
      </c>
      <c r="U2471">
        <f>YEAR(S2471)</f>
        <v>2014</v>
      </c>
    </row>
    <row r="2472" spans="1:21" ht="32" x14ac:dyDescent="0.2">
      <c r="A2472">
        <v>3854</v>
      </c>
      <c r="B2472" s="3" t="s">
        <v>3851</v>
      </c>
      <c r="C2472" s="3" t="s">
        <v>7963</v>
      </c>
      <c r="D2472" s="6">
        <v>11000</v>
      </c>
      <c r="E2472" s="8">
        <v>1788</v>
      </c>
      <c r="F2472" t="s">
        <v>8220</v>
      </c>
      <c r="G2472" t="s">
        <v>8223</v>
      </c>
      <c r="H2472" t="s">
        <v>8245</v>
      </c>
      <c r="I2472">
        <v>1431206058</v>
      </c>
      <c r="J2472">
        <v>1428614058</v>
      </c>
      <c r="K2472" t="b">
        <v>0</v>
      </c>
      <c r="L2472">
        <v>20</v>
      </c>
      <c r="M2472" t="b">
        <v>0</v>
      </c>
      <c r="N2472" t="s">
        <v>8269</v>
      </c>
      <c r="O2472">
        <f>ROUND(E2472/D2472*100,0)</f>
        <v>16</v>
      </c>
      <c r="P2472">
        <f>IFERROR(ROUND(E2472/L2472,2),0)</f>
        <v>89.4</v>
      </c>
      <c r="Q2472" t="s">
        <v>8315</v>
      </c>
      <c r="R2472" t="s">
        <v>8316</v>
      </c>
      <c r="S2472" s="12">
        <f>(((J2472/60)/60)/24)+DATE(1970,1,1)</f>
        <v>42103.884930555556</v>
      </c>
      <c r="T2472" s="12">
        <f>(((I2472/60)/60)/24)+DATE(1970,1,1)</f>
        <v>42133.884930555556</v>
      </c>
      <c r="U2472">
        <f>YEAR(S2472)</f>
        <v>2015</v>
      </c>
    </row>
    <row r="2473" spans="1:21" ht="48" x14ac:dyDescent="0.2">
      <c r="A2473">
        <v>3855</v>
      </c>
      <c r="B2473" s="3" t="s">
        <v>3852</v>
      </c>
      <c r="C2473" s="3" t="s">
        <v>7964</v>
      </c>
      <c r="D2473" s="6">
        <v>1000</v>
      </c>
      <c r="E2473" s="8">
        <v>25</v>
      </c>
      <c r="F2473" t="s">
        <v>8220</v>
      </c>
      <c r="G2473" t="s">
        <v>8223</v>
      </c>
      <c r="H2473" t="s">
        <v>8245</v>
      </c>
      <c r="I2473">
        <v>1427408271</v>
      </c>
      <c r="J2473">
        <v>1424819871</v>
      </c>
      <c r="K2473" t="b">
        <v>0</v>
      </c>
      <c r="L2473">
        <v>1</v>
      </c>
      <c r="M2473" t="b">
        <v>0</v>
      </c>
      <c r="N2473" t="s">
        <v>8269</v>
      </c>
      <c r="O2473">
        <f>ROUND(E2473/D2473*100,0)</f>
        <v>3</v>
      </c>
      <c r="P2473">
        <f>IFERROR(ROUND(E2473/L2473,2),0)</f>
        <v>25</v>
      </c>
      <c r="Q2473" t="s">
        <v>8315</v>
      </c>
      <c r="R2473" t="s">
        <v>8316</v>
      </c>
      <c r="S2473" s="12">
        <f>(((J2473/60)/60)/24)+DATE(1970,1,1)</f>
        <v>42059.970729166671</v>
      </c>
      <c r="T2473" s="12">
        <f>(((I2473/60)/60)/24)+DATE(1970,1,1)</f>
        <v>42089.929062499999</v>
      </c>
      <c r="U2473">
        <f>YEAR(S2473)</f>
        <v>2015</v>
      </c>
    </row>
    <row r="2474" spans="1:21" ht="48" x14ac:dyDescent="0.2">
      <c r="A2474">
        <v>3856</v>
      </c>
      <c r="B2474" s="3" t="s">
        <v>3853</v>
      </c>
      <c r="C2474" s="3" t="s">
        <v>7965</v>
      </c>
      <c r="D2474" s="6">
        <v>5000</v>
      </c>
      <c r="E2474" s="8">
        <v>1</v>
      </c>
      <c r="F2474" t="s">
        <v>8220</v>
      </c>
      <c r="G2474" t="s">
        <v>8223</v>
      </c>
      <c r="H2474" t="s">
        <v>8245</v>
      </c>
      <c r="I2474">
        <v>1425833403</v>
      </c>
      <c r="J2474">
        <v>1423245003</v>
      </c>
      <c r="K2474" t="b">
        <v>0</v>
      </c>
      <c r="L2474">
        <v>1</v>
      </c>
      <c r="M2474" t="b">
        <v>0</v>
      </c>
      <c r="N2474" t="s">
        <v>8269</v>
      </c>
      <c r="O2474">
        <f>ROUND(E2474/D2474*100,0)</f>
        <v>0</v>
      </c>
      <c r="P2474">
        <f>IFERROR(ROUND(E2474/L2474,2),0)</f>
        <v>1</v>
      </c>
      <c r="Q2474" t="s">
        <v>8315</v>
      </c>
      <c r="R2474" t="s">
        <v>8316</v>
      </c>
      <c r="S2474" s="12">
        <f>(((J2474/60)/60)/24)+DATE(1970,1,1)</f>
        <v>42041.743090277778</v>
      </c>
      <c r="T2474" s="12">
        <f>(((I2474/60)/60)/24)+DATE(1970,1,1)</f>
        <v>42071.701423611114</v>
      </c>
      <c r="U2474">
        <f>YEAR(S2474)</f>
        <v>2015</v>
      </c>
    </row>
    <row r="2475" spans="1:21" ht="48" x14ac:dyDescent="0.2">
      <c r="A2475">
        <v>3857</v>
      </c>
      <c r="B2475" s="3" t="s">
        <v>3854</v>
      </c>
      <c r="C2475" s="3" t="s">
        <v>7966</v>
      </c>
      <c r="D2475" s="6">
        <v>5000</v>
      </c>
      <c r="E2475" s="8">
        <v>260</v>
      </c>
      <c r="F2475" t="s">
        <v>8220</v>
      </c>
      <c r="G2475" t="s">
        <v>8223</v>
      </c>
      <c r="H2475" t="s">
        <v>8245</v>
      </c>
      <c r="I2475">
        <v>1406913120</v>
      </c>
      <c r="J2475">
        <v>1404927690</v>
      </c>
      <c r="K2475" t="b">
        <v>0</v>
      </c>
      <c r="L2475">
        <v>4</v>
      </c>
      <c r="M2475" t="b">
        <v>0</v>
      </c>
      <c r="N2475" t="s">
        <v>8269</v>
      </c>
      <c r="O2475">
        <f>ROUND(E2475/D2475*100,0)</f>
        <v>5</v>
      </c>
      <c r="P2475">
        <f>IFERROR(ROUND(E2475/L2475,2),0)</f>
        <v>65</v>
      </c>
      <c r="Q2475" t="s">
        <v>8315</v>
      </c>
      <c r="R2475" t="s">
        <v>8316</v>
      </c>
      <c r="S2475" s="12">
        <f>(((J2475/60)/60)/24)+DATE(1970,1,1)</f>
        <v>41829.73715277778</v>
      </c>
      <c r="T2475" s="12">
        <f>(((I2475/60)/60)/24)+DATE(1970,1,1)</f>
        <v>41852.716666666667</v>
      </c>
      <c r="U2475">
        <f>YEAR(S2475)</f>
        <v>2014</v>
      </c>
    </row>
    <row r="2476" spans="1:21" ht="48" x14ac:dyDescent="0.2">
      <c r="A2476">
        <v>3858</v>
      </c>
      <c r="B2476" s="3" t="s">
        <v>3855</v>
      </c>
      <c r="C2476" s="3" t="s">
        <v>7967</v>
      </c>
      <c r="D2476" s="6">
        <v>500</v>
      </c>
      <c r="E2476" s="8">
        <v>10</v>
      </c>
      <c r="F2476" t="s">
        <v>8220</v>
      </c>
      <c r="G2476" t="s">
        <v>8224</v>
      </c>
      <c r="H2476" t="s">
        <v>8246</v>
      </c>
      <c r="I2476">
        <v>1432328400</v>
      </c>
      <c r="J2476">
        <v>1430734844</v>
      </c>
      <c r="K2476" t="b">
        <v>0</v>
      </c>
      <c r="L2476">
        <v>1</v>
      </c>
      <c r="M2476" t="b">
        <v>0</v>
      </c>
      <c r="N2476" t="s">
        <v>8269</v>
      </c>
      <c r="O2476">
        <f>ROUND(E2476/D2476*100,0)</f>
        <v>2</v>
      </c>
      <c r="P2476">
        <f>IFERROR(ROUND(E2476/L2476,2),0)</f>
        <v>10</v>
      </c>
      <c r="Q2476" t="s">
        <v>8315</v>
      </c>
      <c r="R2476" t="s">
        <v>8316</v>
      </c>
      <c r="S2476" s="12">
        <f>(((J2476/60)/60)/24)+DATE(1970,1,1)</f>
        <v>42128.431064814817</v>
      </c>
      <c r="T2476" s="12">
        <f>(((I2476/60)/60)/24)+DATE(1970,1,1)</f>
        <v>42146.875</v>
      </c>
      <c r="U2476">
        <f>YEAR(S2476)</f>
        <v>2015</v>
      </c>
    </row>
    <row r="2477" spans="1:21" ht="48" x14ac:dyDescent="0.2">
      <c r="A2477">
        <v>3859</v>
      </c>
      <c r="B2477" s="3" t="s">
        <v>3856</v>
      </c>
      <c r="C2477" s="3" t="s">
        <v>7968</v>
      </c>
      <c r="D2477" s="6">
        <v>2500</v>
      </c>
      <c r="E2477" s="8">
        <v>1</v>
      </c>
      <c r="F2477" t="s">
        <v>8220</v>
      </c>
      <c r="G2477" t="s">
        <v>8223</v>
      </c>
      <c r="H2477" t="s">
        <v>8245</v>
      </c>
      <c r="I2477">
        <v>1403730000</v>
      </c>
      <c r="J2477">
        <v>1401485207</v>
      </c>
      <c r="K2477" t="b">
        <v>0</v>
      </c>
      <c r="L2477">
        <v>1</v>
      </c>
      <c r="M2477" t="b">
        <v>0</v>
      </c>
      <c r="N2477" t="s">
        <v>8269</v>
      </c>
      <c r="O2477">
        <f>ROUND(E2477/D2477*100,0)</f>
        <v>0</v>
      </c>
      <c r="P2477">
        <f>IFERROR(ROUND(E2477/L2477,2),0)</f>
        <v>1</v>
      </c>
      <c r="Q2477" t="s">
        <v>8315</v>
      </c>
      <c r="R2477" t="s">
        <v>8316</v>
      </c>
      <c r="S2477" s="12">
        <f>(((J2477/60)/60)/24)+DATE(1970,1,1)</f>
        <v>41789.893599537041</v>
      </c>
      <c r="T2477" s="12">
        <f>(((I2477/60)/60)/24)+DATE(1970,1,1)</f>
        <v>41815.875</v>
      </c>
      <c r="U2477">
        <f>YEAR(S2477)</f>
        <v>2014</v>
      </c>
    </row>
    <row r="2478" spans="1:21" ht="48" x14ac:dyDescent="0.2">
      <c r="A2478">
        <v>3860</v>
      </c>
      <c r="B2478" s="3" t="s">
        <v>3857</v>
      </c>
      <c r="C2478" s="3" t="s">
        <v>7969</v>
      </c>
      <c r="D2478" s="6">
        <v>6000</v>
      </c>
      <c r="E2478" s="8">
        <v>1060</v>
      </c>
      <c r="F2478" t="s">
        <v>8220</v>
      </c>
      <c r="G2478" t="s">
        <v>8223</v>
      </c>
      <c r="H2478" t="s">
        <v>8245</v>
      </c>
      <c r="I2478">
        <v>1407858710</v>
      </c>
      <c r="J2478">
        <v>1405266710</v>
      </c>
      <c r="K2478" t="b">
        <v>0</v>
      </c>
      <c r="L2478">
        <v>13</v>
      </c>
      <c r="M2478" t="b">
        <v>0</v>
      </c>
      <c r="N2478" t="s">
        <v>8269</v>
      </c>
      <c r="O2478">
        <f>ROUND(E2478/D2478*100,0)</f>
        <v>18</v>
      </c>
      <c r="P2478">
        <f>IFERROR(ROUND(E2478/L2478,2),0)</f>
        <v>81.540000000000006</v>
      </c>
      <c r="Q2478" t="s">
        <v>8315</v>
      </c>
      <c r="R2478" t="s">
        <v>8316</v>
      </c>
      <c r="S2478" s="12">
        <f>(((J2478/60)/60)/24)+DATE(1970,1,1)</f>
        <v>41833.660995370366</v>
      </c>
      <c r="T2478" s="12">
        <f>(((I2478/60)/60)/24)+DATE(1970,1,1)</f>
        <v>41863.660995370366</v>
      </c>
      <c r="U2478">
        <f>YEAR(S2478)</f>
        <v>2014</v>
      </c>
    </row>
    <row r="2479" spans="1:21" ht="16" x14ac:dyDescent="0.2">
      <c r="A2479">
        <v>3861</v>
      </c>
      <c r="B2479" s="3" t="s">
        <v>3858</v>
      </c>
      <c r="C2479" s="3" t="s">
        <v>7970</v>
      </c>
      <c r="D2479" s="6">
        <v>2000</v>
      </c>
      <c r="E2479" s="8">
        <v>100</v>
      </c>
      <c r="F2479" t="s">
        <v>8220</v>
      </c>
      <c r="G2479" t="s">
        <v>8223</v>
      </c>
      <c r="H2479" t="s">
        <v>8245</v>
      </c>
      <c r="I2479">
        <v>1415828820</v>
      </c>
      <c r="J2479">
        <v>1412258977</v>
      </c>
      <c r="K2479" t="b">
        <v>0</v>
      </c>
      <c r="L2479">
        <v>1</v>
      </c>
      <c r="M2479" t="b">
        <v>0</v>
      </c>
      <c r="N2479" t="s">
        <v>8269</v>
      </c>
      <c r="O2479">
        <f>ROUND(E2479/D2479*100,0)</f>
        <v>5</v>
      </c>
      <c r="P2479">
        <f>IFERROR(ROUND(E2479/L2479,2),0)</f>
        <v>100</v>
      </c>
      <c r="Q2479" t="s">
        <v>8315</v>
      </c>
      <c r="R2479" t="s">
        <v>8316</v>
      </c>
      <c r="S2479" s="12">
        <f>(((J2479/60)/60)/24)+DATE(1970,1,1)</f>
        <v>41914.590011574073</v>
      </c>
      <c r="T2479" s="12">
        <f>(((I2479/60)/60)/24)+DATE(1970,1,1)</f>
        <v>41955.907638888893</v>
      </c>
      <c r="U2479">
        <f>YEAR(S2479)</f>
        <v>2014</v>
      </c>
    </row>
    <row r="2480" spans="1:21" ht="32" x14ac:dyDescent="0.2">
      <c r="A2480">
        <v>3862</v>
      </c>
      <c r="B2480" s="3" t="s">
        <v>3859</v>
      </c>
      <c r="C2480" s="3" t="s">
        <v>7971</v>
      </c>
      <c r="D2480" s="6">
        <v>7500</v>
      </c>
      <c r="E2480" s="8">
        <v>1</v>
      </c>
      <c r="F2480" t="s">
        <v>8220</v>
      </c>
      <c r="G2480" t="s">
        <v>8223</v>
      </c>
      <c r="H2480" t="s">
        <v>8245</v>
      </c>
      <c r="I2480">
        <v>1473699540</v>
      </c>
      <c r="J2480">
        <v>1472451356</v>
      </c>
      <c r="K2480" t="b">
        <v>0</v>
      </c>
      <c r="L2480">
        <v>1</v>
      </c>
      <c r="M2480" t="b">
        <v>0</v>
      </c>
      <c r="N2480" t="s">
        <v>8269</v>
      </c>
      <c r="O2480">
        <f>ROUND(E2480/D2480*100,0)</f>
        <v>0</v>
      </c>
      <c r="P2480">
        <f>IFERROR(ROUND(E2480/L2480,2),0)</f>
        <v>1</v>
      </c>
      <c r="Q2480" t="s">
        <v>8315</v>
      </c>
      <c r="R2480" t="s">
        <v>8316</v>
      </c>
      <c r="S2480" s="12">
        <f>(((J2480/60)/60)/24)+DATE(1970,1,1)</f>
        <v>42611.261064814811</v>
      </c>
      <c r="T2480" s="12">
        <f>(((I2480/60)/60)/24)+DATE(1970,1,1)</f>
        <v>42625.707638888889</v>
      </c>
      <c r="U2480">
        <f>YEAR(S2480)</f>
        <v>2016</v>
      </c>
    </row>
    <row r="2481" spans="1:21" ht="48" x14ac:dyDescent="0.2">
      <c r="A2481">
        <v>3863</v>
      </c>
      <c r="B2481" s="3" t="s">
        <v>3860</v>
      </c>
      <c r="C2481" s="3" t="s">
        <v>7972</v>
      </c>
      <c r="D2481" s="6">
        <v>6000</v>
      </c>
      <c r="E2481" s="8">
        <v>0</v>
      </c>
      <c r="F2481" t="s">
        <v>8220</v>
      </c>
      <c r="G2481" t="s">
        <v>8223</v>
      </c>
      <c r="H2481" t="s">
        <v>8245</v>
      </c>
      <c r="I2481">
        <v>1446739905</v>
      </c>
      <c r="J2481">
        <v>1441552305</v>
      </c>
      <c r="K2481" t="b">
        <v>0</v>
      </c>
      <c r="L2481">
        <v>0</v>
      </c>
      <c r="M2481" t="b">
        <v>0</v>
      </c>
      <c r="N2481" t="s">
        <v>8269</v>
      </c>
      <c r="O2481">
        <f>ROUND(E2481/D2481*100,0)</f>
        <v>0</v>
      </c>
      <c r="P2481">
        <f>IFERROR(ROUND(E2481/L2481,2),0)</f>
        <v>0</v>
      </c>
      <c r="Q2481" t="s">
        <v>8315</v>
      </c>
      <c r="R2481" t="s">
        <v>8316</v>
      </c>
      <c r="S2481" s="12">
        <f>(((J2481/60)/60)/24)+DATE(1970,1,1)</f>
        <v>42253.633159722223</v>
      </c>
      <c r="T2481" s="12">
        <f>(((I2481/60)/60)/24)+DATE(1970,1,1)</f>
        <v>42313.674826388888</v>
      </c>
      <c r="U2481">
        <f>YEAR(S2481)</f>
        <v>2015</v>
      </c>
    </row>
    <row r="2482" spans="1:21" ht="48" x14ac:dyDescent="0.2">
      <c r="A2482">
        <v>3864</v>
      </c>
      <c r="B2482" s="3" t="s">
        <v>3861</v>
      </c>
      <c r="C2482" s="3" t="s">
        <v>7973</v>
      </c>
      <c r="D2482" s="6">
        <v>5000</v>
      </c>
      <c r="E2482" s="8">
        <v>60</v>
      </c>
      <c r="F2482" t="s">
        <v>8220</v>
      </c>
      <c r="G2482" t="s">
        <v>8223</v>
      </c>
      <c r="H2482" t="s">
        <v>8245</v>
      </c>
      <c r="I2482">
        <v>1447799054</v>
      </c>
      <c r="J2482">
        <v>1445203454</v>
      </c>
      <c r="K2482" t="b">
        <v>0</v>
      </c>
      <c r="L2482">
        <v>3</v>
      </c>
      <c r="M2482" t="b">
        <v>0</v>
      </c>
      <c r="N2482" t="s">
        <v>8269</v>
      </c>
      <c r="O2482">
        <f>ROUND(E2482/D2482*100,0)</f>
        <v>1</v>
      </c>
      <c r="P2482">
        <f>IFERROR(ROUND(E2482/L2482,2),0)</f>
        <v>20</v>
      </c>
      <c r="Q2482" t="s">
        <v>8315</v>
      </c>
      <c r="R2482" t="s">
        <v>8316</v>
      </c>
      <c r="S2482" s="12">
        <f>(((J2482/60)/60)/24)+DATE(1970,1,1)</f>
        <v>42295.891828703709</v>
      </c>
      <c r="T2482" s="12">
        <f>(((I2482/60)/60)/24)+DATE(1970,1,1)</f>
        <v>42325.933495370366</v>
      </c>
      <c r="U2482">
        <f>YEAR(S2482)</f>
        <v>2015</v>
      </c>
    </row>
    <row r="2483" spans="1:21" ht="48" x14ac:dyDescent="0.2">
      <c r="A2483">
        <v>3865</v>
      </c>
      <c r="B2483" s="3" t="s">
        <v>3862</v>
      </c>
      <c r="C2483" s="3" t="s">
        <v>7974</v>
      </c>
      <c r="D2483" s="6">
        <v>2413</v>
      </c>
      <c r="E2483" s="8">
        <v>650</v>
      </c>
      <c r="F2483" t="s">
        <v>8220</v>
      </c>
      <c r="G2483" t="s">
        <v>8228</v>
      </c>
      <c r="H2483" t="s">
        <v>8250</v>
      </c>
      <c r="I2483">
        <v>1409376600</v>
      </c>
      <c r="J2483">
        <v>1405957098</v>
      </c>
      <c r="K2483" t="b">
        <v>0</v>
      </c>
      <c r="L2483">
        <v>14</v>
      </c>
      <c r="M2483" t="b">
        <v>0</v>
      </c>
      <c r="N2483" t="s">
        <v>8269</v>
      </c>
      <c r="O2483">
        <f>ROUND(E2483/D2483*100,0)</f>
        <v>27</v>
      </c>
      <c r="P2483">
        <f>IFERROR(ROUND(E2483/L2483,2),0)</f>
        <v>46.43</v>
      </c>
      <c r="Q2483" t="s">
        <v>8315</v>
      </c>
      <c r="R2483" t="s">
        <v>8316</v>
      </c>
      <c r="S2483" s="12">
        <f>(((J2483/60)/60)/24)+DATE(1970,1,1)</f>
        <v>41841.651597222226</v>
      </c>
      <c r="T2483" s="12">
        <f>(((I2483/60)/60)/24)+DATE(1970,1,1)</f>
        <v>41881.229166666664</v>
      </c>
      <c r="U2483">
        <f>YEAR(S2483)</f>
        <v>2014</v>
      </c>
    </row>
    <row r="2484" spans="1:21" ht="32" x14ac:dyDescent="0.2">
      <c r="A2484">
        <v>3866</v>
      </c>
      <c r="B2484" s="3" t="s">
        <v>3863</v>
      </c>
      <c r="C2484" s="3" t="s">
        <v>7975</v>
      </c>
      <c r="D2484" s="6">
        <v>2000</v>
      </c>
      <c r="E2484" s="8">
        <v>11</v>
      </c>
      <c r="F2484" t="s">
        <v>8220</v>
      </c>
      <c r="G2484" t="s">
        <v>8223</v>
      </c>
      <c r="H2484" t="s">
        <v>8245</v>
      </c>
      <c r="I2484">
        <v>1458703740</v>
      </c>
      <c r="J2484">
        <v>1454453021</v>
      </c>
      <c r="K2484" t="b">
        <v>0</v>
      </c>
      <c r="L2484">
        <v>2</v>
      </c>
      <c r="M2484" t="b">
        <v>0</v>
      </c>
      <c r="N2484" t="s">
        <v>8269</v>
      </c>
      <c r="O2484">
        <f>ROUND(E2484/D2484*100,0)</f>
        <v>1</v>
      </c>
      <c r="P2484">
        <f>IFERROR(ROUND(E2484/L2484,2),0)</f>
        <v>5.5</v>
      </c>
      <c r="Q2484" t="s">
        <v>8315</v>
      </c>
      <c r="R2484" t="s">
        <v>8316</v>
      </c>
      <c r="S2484" s="12">
        <f>(((J2484/60)/60)/24)+DATE(1970,1,1)</f>
        <v>42402.947002314817</v>
      </c>
      <c r="T2484" s="12">
        <f>(((I2484/60)/60)/24)+DATE(1970,1,1)</f>
        <v>42452.145138888889</v>
      </c>
      <c r="U2484">
        <f>YEAR(S2484)</f>
        <v>2016</v>
      </c>
    </row>
    <row r="2485" spans="1:21" ht="48" x14ac:dyDescent="0.2">
      <c r="A2485">
        <v>3867</v>
      </c>
      <c r="B2485" s="3" t="s">
        <v>3864</v>
      </c>
      <c r="C2485" s="3" t="s">
        <v>7976</v>
      </c>
      <c r="D2485" s="6">
        <v>2000</v>
      </c>
      <c r="E2485" s="8">
        <v>251</v>
      </c>
      <c r="F2485" t="s">
        <v>8220</v>
      </c>
      <c r="G2485" t="s">
        <v>8223</v>
      </c>
      <c r="H2485" t="s">
        <v>8245</v>
      </c>
      <c r="I2485">
        <v>1466278339</v>
      </c>
      <c r="J2485">
        <v>1463686339</v>
      </c>
      <c r="K2485" t="b">
        <v>0</v>
      </c>
      <c r="L2485">
        <v>5</v>
      </c>
      <c r="M2485" t="b">
        <v>0</v>
      </c>
      <c r="N2485" t="s">
        <v>8269</v>
      </c>
      <c r="O2485">
        <f>ROUND(E2485/D2485*100,0)</f>
        <v>13</v>
      </c>
      <c r="P2485">
        <f>IFERROR(ROUND(E2485/L2485,2),0)</f>
        <v>50.2</v>
      </c>
      <c r="Q2485" t="s">
        <v>8315</v>
      </c>
      <c r="R2485" t="s">
        <v>8316</v>
      </c>
      <c r="S2485" s="12">
        <f>(((J2485/60)/60)/24)+DATE(1970,1,1)</f>
        <v>42509.814108796301</v>
      </c>
      <c r="T2485" s="12">
        <f>(((I2485/60)/60)/24)+DATE(1970,1,1)</f>
        <v>42539.814108796301</v>
      </c>
      <c r="U2485">
        <f>YEAR(S2485)</f>
        <v>2016</v>
      </c>
    </row>
    <row r="2486" spans="1:21" ht="48" x14ac:dyDescent="0.2">
      <c r="A2486">
        <v>3888</v>
      </c>
      <c r="B2486" s="3" t="s">
        <v>3885</v>
      </c>
      <c r="C2486" s="3" t="s">
        <v>7996</v>
      </c>
      <c r="D2486" s="6">
        <v>2000</v>
      </c>
      <c r="E2486" s="8">
        <v>542</v>
      </c>
      <c r="F2486" t="s">
        <v>8220</v>
      </c>
      <c r="G2486" t="s">
        <v>8224</v>
      </c>
      <c r="H2486" t="s">
        <v>8246</v>
      </c>
      <c r="I2486">
        <v>1488114358</v>
      </c>
      <c r="J2486">
        <v>1485522358</v>
      </c>
      <c r="K2486" t="b">
        <v>0</v>
      </c>
      <c r="L2486">
        <v>14</v>
      </c>
      <c r="M2486" t="b">
        <v>0</v>
      </c>
      <c r="N2486" t="s">
        <v>8269</v>
      </c>
      <c r="O2486">
        <f>ROUND(E2486/D2486*100,0)</f>
        <v>27</v>
      </c>
      <c r="P2486">
        <f>IFERROR(ROUND(E2486/L2486,2),0)</f>
        <v>38.71</v>
      </c>
      <c r="Q2486" t="s">
        <v>8315</v>
      </c>
      <c r="R2486" t="s">
        <v>8316</v>
      </c>
      <c r="S2486" s="12">
        <f>(((J2486/60)/60)/24)+DATE(1970,1,1)</f>
        <v>42762.545810185184</v>
      </c>
      <c r="T2486" s="12">
        <f>(((I2486/60)/60)/24)+DATE(1970,1,1)</f>
        <v>42792.545810185184</v>
      </c>
      <c r="U2486">
        <f>YEAR(S2486)</f>
        <v>2017</v>
      </c>
    </row>
    <row r="2487" spans="1:21" ht="48" x14ac:dyDescent="0.2">
      <c r="A2487">
        <v>3889</v>
      </c>
      <c r="B2487" s="3" t="s">
        <v>3886</v>
      </c>
      <c r="C2487" s="3" t="s">
        <v>7997</v>
      </c>
      <c r="D2487" s="6">
        <v>8000</v>
      </c>
      <c r="E2487" s="8">
        <v>118</v>
      </c>
      <c r="F2487" t="s">
        <v>8220</v>
      </c>
      <c r="G2487" t="s">
        <v>8223</v>
      </c>
      <c r="H2487" t="s">
        <v>8245</v>
      </c>
      <c r="I2487">
        <v>1420413960</v>
      </c>
      <c r="J2487">
        <v>1417651630</v>
      </c>
      <c r="K2487" t="b">
        <v>0</v>
      </c>
      <c r="L2487">
        <v>9</v>
      </c>
      <c r="M2487" t="b">
        <v>0</v>
      </c>
      <c r="N2487" t="s">
        <v>8269</v>
      </c>
      <c r="O2487">
        <f>ROUND(E2487/D2487*100,0)</f>
        <v>1</v>
      </c>
      <c r="P2487">
        <f>IFERROR(ROUND(E2487/L2487,2),0)</f>
        <v>13.11</v>
      </c>
      <c r="Q2487" t="s">
        <v>8315</v>
      </c>
      <c r="R2487" t="s">
        <v>8316</v>
      </c>
      <c r="S2487" s="12">
        <f>(((J2487/60)/60)/24)+DATE(1970,1,1)</f>
        <v>41977.004976851851</v>
      </c>
      <c r="T2487" s="12">
        <f>(((I2487/60)/60)/24)+DATE(1970,1,1)</f>
        <v>42008.976388888885</v>
      </c>
      <c r="U2487">
        <f>YEAR(S2487)</f>
        <v>2014</v>
      </c>
    </row>
    <row r="2488" spans="1:21" ht="48" x14ac:dyDescent="0.2">
      <c r="A2488">
        <v>3890</v>
      </c>
      <c r="B2488" s="3" t="s">
        <v>3887</v>
      </c>
      <c r="C2488" s="3" t="s">
        <v>7998</v>
      </c>
      <c r="D2488" s="6">
        <v>15000</v>
      </c>
      <c r="E2488" s="8">
        <v>2524</v>
      </c>
      <c r="F2488" t="s">
        <v>8220</v>
      </c>
      <c r="G2488" t="s">
        <v>8223</v>
      </c>
      <c r="H2488" t="s">
        <v>8245</v>
      </c>
      <c r="I2488">
        <v>1439662344</v>
      </c>
      <c r="J2488">
        <v>1434478344</v>
      </c>
      <c r="K2488" t="b">
        <v>0</v>
      </c>
      <c r="L2488">
        <v>8</v>
      </c>
      <c r="M2488" t="b">
        <v>0</v>
      </c>
      <c r="N2488" t="s">
        <v>8269</v>
      </c>
      <c r="O2488">
        <f>ROUND(E2488/D2488*100,0)</f>
        <v>17</v>
      </c>
      <c r="P2488">
        <f>IFERROR(ROUND(E2488/L2488,2),0)</f>
        <v>315.5</v>
      </c>
      <c r="Q2488" t="s">
        <v>8315</v>
      </c>
      <c r="R2488" t="s">
        <v>8316</v>
      </c>
      <c r="S2488" s="12">
        <f>(((J2488/60)/60)/24)+DATE(1970,1,1)</f>
        <v>42171.758611111116</v>
      </c>
      <c r="T2488" s="12">
        <f>(((I2488/60)/60)/24)+DATE(1970,1,1)</f>
        <v>42231.758611111116</v>
      </c>
      <c r="U2488">
        <f>YEAR(S2488)</f>
        <v>2015</v>
      </c>
    </row>
    <row r="2489" spans="1:21" ht="32" x14ac:dyDescent="0.2">
      <c r="A2489">
        <v>3891</v>
      </c>
      <c r="B2489" s="3" t="s">
        <v>3888</v>
      </c>
      <c r="C2489" s="3" t="s">
        <v>7999</v>
      </c>
      <c r="D2489" s="6">
        <v>800</v>
      </c>
      <c r="E2489" s="8">
        <v>260</v>
      </c>
      <c r="F2489" t="s">
        <v>8220</v>
      </c>
      <c r="G2489" t="s">
        <v>8223</v>
      </c>
      <c r="H2489" t="s">
        <v>8245</v>
      </c>
      <c r="I2489">
        <v>1427086740</v>
      </c>
      <c r="J2489">
        <v>1424488244</v>
      </c>
      <c r="K2489" t="b">
        <v>0</v>
      </c>
      <c r="L2489">
        <v>7</v>
      </c>
      <c r="M2489" t="b">
        <v>0</v>
      </c>
      <c r="N2489" t="s">
        <v>8269</v>
      </c>
      <c r="O2489">
        <f>ROUND(E2489/D2489*100,0)</f>
        <v>33</v>
      </c>
      <c r="P2489">
        <f>IFERROR(ROUND(E2489/L2489,2),0)</f>
        <v>37.14</v>
      </c>
      <c r="Q2489" t="s">
        <v>8315</v>
      </c>
      <c r="R2489" t="s">
        <v>8316</v>
      </c>
      <c r="S2489" s="12">
        <f>(((J2489/60)/60)/24)+DATE(1970,1,1)</f>
        <v>42056.1324537037</v>
      </c>
      <c r="T2489" s="12">
        <f>(((I2489/60)/60)/24)+DATE(1970,1,1)</f>
        <v>42086.207638888889</v>
      </c>
      <c r="U2489">
        <f>YEAR(S2489)</f>
        <v>2015</v>
      </c>
    </row>
    <row r="2490" spans="1:21" ht="48" x14ac:dyDescent="0.2">
      <c r="A2490">
        <v>3892</v>
      </c>
      <c r="B2490" s="3" t="s">
        <v>3889</v>
      </c>
      <c r="C2490" s="3" t="s">
        <v>8000</v>
      </c>
      <c r="D2490" s="6">
        <v>1000</v>
      </c>
      <c r="E2490" s="8">
        <v>0</v>
      </c>
      <c r="F2490" t="s">
        <v>8220</v>
      </c>
      <c r="G2490" t="s">
        <v>8223</v>
      </c>
      <c r="H2490" t="s">
        <v>8245</v>
      </c>
      <c r="I2490">
        <v>1408863600</v>
      </c>
      <c r="J2490">
        <v>1408203557</v>
      </c>
      <c r="K2490" t="b">
        <v>0</v>
      </c>
      <c r="L2490">
        <v>0</v>
      </c>
      <c r="M2490" t="b">
        <v>0</v>
      </c>
      <c r="N2490" t="s">
        <v>8269</v>
      </c>
      <c r="O2490">
        <f>ROUND(E2490/D2490*100,0)</f>
        <v>0</v>
      </c>
      <c r="P2490">
        <f>IFERROR(ROUND(E2490/L2490,2),0)</f>
        <v>0</v>
      </c>
      <c r="Q2490" t="s">
        <v>8315</v>
      </c>
      <c r="R2490" t="s">
        <v>8316</v>
      </c>
      <c r="S2490" s="12">
        <f>(((J2490/60)/60)/24)+DATE(1970,1,1)</f>
        <v>41867.652280092596</v>
      </c>
      <c r="T2490" s="12">
        <f>(((I2490/60)/60)/24)+DATE(1970,1,1)</f>
        <v>41875.291666666664</v>
      </c>
      <c r="U2490">
        <f>YEAR(S2490)</f>
        <v>2014</v>
      </c>
    </row>
    <row r="2491" spans="1:21" ht="48" x14ac:dyDescent="0.2">
      <c r="A2491">
        <v>3893</v>
      </c>
      <c r="B2491" s="3" t="s">
        <v>3890</v>
      </c>
      <c r="C2491" s="3" t="s">
        <v>8001</v>
      </c>
      <c r="D2491" s="6">
        <v>50000</v>
      </c>
      <c r="E2491" s="8">
        <v>10775</v>
      </c>
      <c r="F2491" t="s">
        <v>8220</v>
      </c>
      <c r="G2491" t="s">
        <v>8223</v>
      </c>
      <c r="H2491" t="s">
        <v>8245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8269</v>
      </c>
      <c r="O2491">
        <f>ROUND(E2491/D2491*100,0)</f>
        <v>22</v>
      </c>
      <c r="P2491">
        <f>IFERROR(ROUND(E2491/L2491,2),0)</f>
        <v>128.27000000000001</v>
      </c>
      <c r="Q2491" t="s">
        <v>8315</v>
      </c>
      <c r="R2491" t="s">
        <v>8316</v>
      </c>
      <c r="S2491" s="12">
        <f>(((J2491/60)/60)/24)+DATE(1970,1,1)</f>
        <v>41779.657870370371</v>
      </c>
      <c r="T2491" s="12">
        <f>(((I2491/60)/60)/24)+DATE(1970,1,1)</f>
        <v>41821.25</v>
      </c>
      <c r="U2491">
        <f>YEAR(S2491)</f>
        <v>2014</v>
      </c>
    </row>
    <row r="2492" spans="1:21" ht="48" x14ac:dyDescent="0.2">
      <c r="A2492">
        <v>3894</v>
      </c>
      <c r="B2492" s="3" t="s">
        <v>3891</v>
      </c>
      <c r="C2492" s="3" t="s">
        <v>8002</v>
      </c>
      <c r="D2492" s="6">
        <v>15000</v>
      </c>
      <c r="E2492" s="8">
        <v>520</v>
      </c>
      <c r="F2492" t="s">
        <v>8220</v>
      </c>
      <c r="G2492" t="s">
        <v>8223</v>
      </c>
      <c r="H2492" t="s">
        <v>8245</v>
      </c>
      <c r="I2492">
        <v>1481000340</v>
      </c>
      <c r="J2492">
        <v>1478386812</v>
      </c>
      <c r="K2492" t="b">
        <v>0</v>
      </c>
      <c r="L2492">
        <v>11</v>
      </c>
      <c r="M2492" t="b">
        <v>0</v>
      </c>
      <c r="N2492" t="s">
        <v>8269</v>
      </c>
      <c r="O2492">
        <f>ROUND(E2492/D2492*100,0)</f>
        <v>3</v>
      </c>
      <c r="P2492">
        <f>IFERROR(ROUND(E2492/L2492,2),0)</f>
        <v>47.27</v>
      </c>
      <c r="Q2492" t="s">
        <v>8315</v>
      </c>
      <c r="R2492" t="s">
        <v>8316</v>
      </c>
      <c r="S2492" s="12">
        <f>(((J2492/60)/60)/24)+DATE(1970,1,1)</f>
        <v>42679.958472222221</v>
      </c>
      <c r="T2492" s="12">
        <f>(((I2492/60)/60)/24)+DATE(1970,1,1)</f>
        <v>42710.207638888889</v>
      </c>
      <c r="U2492">
        <f>YEAR(S2492)</f>
        <v>2016</v>
      </c>
    </row>
    <row r="2493" spans="1:21" ht="48" x14ac:dyDescent="0.2">
      <c r="A2493">
        <v>3895</v>
      </c>
      <c r="B2493" s="3" t="s">
        <v>3892</v>
      </c>
      <c r="C2493" s="3" t="s">
        <v>8003</v>
      </c>
      <c r="D2493" s="6">
        <v>1000</v>
      </c>
      <c r="E2493" s="8">
        <v>50</v>
      </c>
      <c r="F2493" t="s">
        <v>8220</v>
      </c>
      <c r="G2493" t="s">
        <v>8223</v>
      </c>
      <c r="H2493" t="s">
        <v>8245</v>
      </c>
      <c r="I2493">
        <v>1425103218</v>
      </c>
      <c r="J2493">
        <v>1422424818</v>
      </c>
      <c r="K2493" t="b">
        <v>0</v>
      </c>
      <c r="L2493">
        <v>1</v>
      </c>
      <c r="M2493" t="b">
        <v>0</v>
      </c>
      <c r="N2493" t="s">
        <v>8269</v>
      </c>
      <c r="O2493">
        <f>ROUND(E2493/D2493*100,0)</f>
        <v>5</v>
      </c>
      <c r="P2493">
        <f>IFERROR(ROUND(E2493/L2493,2),0)</f>
        <v>50</v>
      </c>
      <c r="Q2493" t="s">
        <v>8315</v>
      </c>
      <c r="R2493" t="s">
        <v>8316</v>
      </c>
      <c r="S2493" s="12">
        <f>(((J2493/60)/60)/24)+DATE(1970,1,1)</f>
        <v>42032.250208333338</v>
      </c>
      <c r="T2493" s="12">
        <f>(((I2493/60)/60)/24)+DATE(1970,1,1)</f>
        <v>42063.250208333338</v>
      </c>
      <c r="U2493">
        <f>YEAR(S2493)</f>
        <v>2015</v>
      </c>
    </row>
    <row r="2494" spans="1:21" ht="48" x14ac:dyDescent="0.2">
      <c r="A2494">
        <v>3896</v>
      </c>
      <c r="B2494" s="3" t="s">
        <v>3893</v>
      </c>
      <c r="C2494" s="3" t="s">
        <v>8004</v>
      </c>
      <c r="D2494" s="6">
        <v>1600</v>
      </c>
      <c r="E2494" s="8">
        <v>170</v>
      </c>
      <c r="F2494" t="s">
        <v>8220</v>
      </c>
      <c r="G2494" t="s">
        <v>8223</v>
      </c>
      <c r="H2494" t="s">
        <v>8245</v>
      </c>
      <c r="I2494">
        <v>1402979778</v>
      </c>
      <c r="J2494">
        <v>1401770178</v>
      </c>
      <c r="K2494" t="b">
        <v>0</v>
      </c>
      <c r="L2494">
        <v>4</v>
      </c>
      <c r="M2494" t="b">
        <v>0</v>
      </c>
      <c r="N2494" t="s">
        <v>8269</v>
      </c>
      <c r="O2494">
        <f>ROUND(E2494/D2494*100,0)</f>
        <v>11</v>
      </c>
      <c r="P2494">
        <f>IFERROR(ROUND(E2494/L2494,2),0)</f>
        <v>42.5</v>
      </c>
      <c r="Q2494" t="s">
        <v>8315</v>
      </c>
      <c r="R2494" t="s">
        <v>8316</v>
      </c>
      <c r="S2494" s="12">
        <f>(((J2494/60)/60)/24)+DATE(1970,1,1)</f>
        <v>41793.191875000004</v>
      </c>
      <c r="T2494" s="12">
        <f>(((I2494/60)/60)/24)+DATE(1970,1,1)</f>
        <v>41807.191875000004</v>
      </c>
      <c r="U2494">
        <f>YEAR(S2494)</f>
        <v>2014</v>
      </c>
    </row>
    <row r="2495" spans="1:21" ht="48" x14ac:dyDescent="0.2">
      <c r="A2495">
        <v>3897</v>
      </c>
      <c r="B2495" s="3" t="s">
        <v>3894</v>
      </c>
      <c r="C2495" s="3" t="s">
        <v>8005</v>
      </c>
      <c r="D2495" s="6">
        <v>2500</v>
      </c>
      <c r="E2495" s="8">
        <v>440</v>
      </c>
      <c r="F2495" t="s">
        <v>8220</v>
      </c>
      <c r="G2495" t="s">
        <v>8227</v>
      </c>
      <c r="H2495" t="s">
        <v>8249</v>
      </c>
      <c r="I2495">
        <v>1420750683</v>
      </c>
      <c r="J2495">
        <v>1418158683</v>
      </c>
      <c r="K2495" t="b">
        <v>0</v>
      </c>
      <c r="L2495">
        <v>10</v>
      </c>
      <c r="M2495" t="b">
        <v>0</v>
      </c>
      <c r="N2495" t="s">
        <v>8269</v>
      </c>
      <c r="O2495">
        <f>ROUND(E2495/D2495*100,0)</f>
        <v>18</v>
      </c>
      <c r="P2495">
        <f>IFERROR(ROUND(E2495/L2495,2),0)</f>
        <v>44</v>
      </c>
      <c r="Q2495" t="s">
        <v>8315</v>
      </c>
      <c r="R2495" t="s">
        <v>8316</v>
      </c>
      <c r="S2495" s="12">
        <f>(((J2495/60)/60)/24)+DATE(1970,1,1)</f>
        <v>41982.87364583333</v>
      </c>
      <c r="T2495" s="12">
        <f>(((I2495/60)/60)/24)+DATE(1970,1,1)</f>
        <v>42012.87364583333</v>
      </c>
      <c r="U2495">
        <f>YEAR(S2495)</f>
        <v>2014</v>
      </c>
    </row>
    <row r="2496" spans="1:21" ht="64" x14ac:dyDescent="0.2">
      <c r="A2496">
        <v>3898</v>
      </c>
      <c r="B2496" s="3" t="s">
        <v>3895</v>
      </c>
      <c r="C2496" s="3" t="s">
        <v>8006</v>
      </c>
      <c r="D2496" s="6">
        <v>2500</v>
      </c>
      <c r="E2496" s="8">
        <v>814</v>
      </c>
      <c r="F2496" t="s">
        <v>8220</v>
      </c>
      <c r="G2496" t="s">
        <v>8224</v>
      </c>
      <c r="H2496" t="s">
        <v>8246</v>
      </c>
      <c r="I2496">
        <v>1439827200</v>
      </c>
      <c r="J2496">
        <v>1436355270</v>
      </c>
      <c r="K2496" t="b">
        <v>0</v>
      </c>
      <c r="L2496">
        <v>16</v>
      </c>
      <c r="M2496" t="b">
        <v>0</v>
      </c>
      <c r="N2496" t="s">
        <v>8269</v>
      </c>
      <c r="O2496">
        <f>ROUND(E2496/D2496*100,0)</f>
        <v>33</v>
      </c>
      <c r="P2496">
        <f>IFERROR(ROUND(E2496/L2496,2),0)</f>
        <v>50.88</v>
      </c>
      <c r="Q2496" t="s">
        <v>8315</v>
      </c>
      <c r="R2496" t="s">
        <v>8316</v>
      </c>
      <c r="S2496" s="12">
        <f>(((J2496/60)/60)/24)+DATE(1970,1,1)</f>
        <v>42193.482291666667</v>
      </c>
      <c r="T2496" s="12">
        <f>(((I2496/60)/60)/24)+DATE(1970,1,1)</f>
        <v>42233.666666666672</v>
      </c>
      <c r="U2496">
        <f>YEAR(S2496)</f>
        <v>2015</v>
      </c>
    </row>
    <row r="2497" spans="1:21" ht="48" x14ac:dyDescent="0.2">
      <c r="A2497">
        <v>3899</v>
      </c>
      <c r="B2497" s="3" t="s">
        <v>3896</v>
      </c>
      <c r="C2497" s="3" t="s">
        <v>8007</v>
      </c>
      <c r="D2497" s="6">
        <v>10000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1407868561</v>
      </c>
      <c r="J2497">
        <v>1406140561</v>
      </c>
      <c r="K2497" t="b">
        <v>0</v>
      </c>
      <c r="L2497">
        <v>2</v>
      </c>
      <c r="M2497" t="b">
        <v>0</v>
      </c>
      <c r="N2497" t="s">
        <v>8269</v>
      </c>
      <c r="O2497">
        <f>ROUND(E2497/D2497*100,0)</f>
        <v>1</v>
      </c>
      <c r="P2497">
        <f>IFERROR(ROUND(E2497/L2497,2),0)</f>
        <v>62.5</v>
      </c>
      <c r="Q2497" t="s">
        <v>8315</v>
      </c>
      <c r="R2497" t="s">
        <v>8316</v>
      </c>
      <c r="S2497" s="12">
        <f>(((J2497/60)/60)/24)+DATE(1970,1,1)</f>
        <v>41843.775011574071</v>
      </c>
      <c r="T2497" s="12">
        <f>(((I2497/60)/60)/24)+DATE(1970,1,1)</f>
        <v>41863.775011574071</v>
      </c>
      <c r="U2497">
        <f>YEAR(S2497)</f>
        <v>2014</v>
      </c>
    </row>
    <row r="2498" spans="1:21" ht="32" x14ac:dyDescent="0.2">
      <c r="A2498">
        <v>3900</v>
      </c>
      <c r="B2498" s="3" t="s">
        <v>3897</v>
      </c>
      <c r="C2498" s="3" t="s">
        <v>8008</v>
      </c>
      <c r="D2498" s="6">
        <v>2500</v>
      </c>
      <c r="E2498" s="8">
        <v>135</v>
      </c>
      <c r="F2498" t="s">
        <v>8220</v>
      </c>
      <c r="G2498" t="s">
        <v>8223</v>
      </c>
      <c r="H2498" t="s">
        <v>8245</v>
      </c>
      <c r="I2498">
        <v>1433988791</v>
      </c>
      <c r="J2498">
        <v>1431396791</v>
      </c>
      <c r="K2498" t="b">
        <v>0</v>
      </c>
      <c r="L2498">
        <v>5</v>
      </c>
      <c r="M2498" t="b">
        <v>0</v>
      </c>
      <c r="N2498" t="s">
        <v>8269</v>
      </c>
      <c r="O2498">
        <f>ROUND(E2498/D2498*100,0)</f>
        <v>5</v>
      </c>
      <c r="P2498">
        <f>IFERROR(ROUND(E2498/L2498,2),0)</f>
        <v>27</v>
      </c>
      <c r="Q2498" t="s">
        <v>8315</v>
      </c>
      <c r="R2498" t="s">
        <v>8316</v>
      </c>
      <c r="S2498" s="12">
        <f>(((J2498/60)/60)/24)+DATE(1970,1,1)</f>
        <v>42136.092488425929</v>
      </c>
      <c r="T2498" s="12">
        <f>(((I2498/60)/60)/24)+DATE(1970,1,1)</f>
        <v>42166.092488425929</v>
      </c>
      <c r="U2498">
        <f>YEAR(S2498)</f>
        <v>2015</v>
      </c>
    </row>
    <row r="2499" spans="1:21" ht="48" x14ac:dyDescent="0.2">
      <c r="A2499">
        <v>3901</v>
      </c>
      <c r="B2499" s="3" t="s">
        <v>3898</v>
      </c>
      <c r="C2499" s="3" t="s">
        <v>8009</v>
      </c>
      <c r="D2499" s="6">
        <v>3000</v>
      </c>
      <c r="E2499" s="8">
        <v>25</v>
      </c>
      <c r="F2499" t="s">
        <v>8220</v>
      </c>
      <c r="G2499" t="s">
        <v>8223</v>
      </c>
      <c r="H2499" t="s">
        <v>8245</v>
      </c>
      <c r="I2499">
        <v>1450554599</v>
      </c>
      <c r="J2499">
        <v>1447098599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>
        <f>IFERROR(ROUND(E2499/L2499,2),0)</f>
        <v>25</v>
      </c>
      <c r="Q2499" t="s">
        <v>8315</v>
      </c>
      <c r="R2499" t="s">
        <v>8316</v>
      </c>
      <c r="S2499" s="12">
        <f>(((J2499/60)/60)/24)+DATE(1970,1,1)</f>
        <v>42317.826377314821</v>
      </c>
      <c r="T2499" s="12">
        <f>(((I2499/60)/60)/24)+DATE(1970,1,1)</f>
        <v>42357.826377314821</v>
      </c>
      <c r="U2499">
        <f>YEAR(S2499)</f>
        <v>2015</v>
      </c>
    </row>
    <row r="2500" spans="1:21" ht="48" x14ac:dyDescent="0.2">
      <c r="A2500">
        <v>3902</v>
      </c>
      <c r="B2500" s="3" t="s">
        <v>3899</v>
      </c>
      <c r="C2500" s="3" t="s">
        <v>8010</v>
      </c>
      <c r="D2500" s="6">
        <v>3000</v>
      </c>
      <c r="E2500" s="8">
        <v>1465</v>
      </c>
      <c r="F2500" t="s">
        <v>8220</v>
      </c>
      <c r="G2500" t="s">
        <v>8224</v>
      </c>
      <c r="H2500" t="s">
        <v>8246</v>
      </c>
      <c r="I2500">
        <v>1479125642</v>
      </c>
      <c r="J2500">
        <v>1476962042</v>
      </c>
      <c r="K2500" t="b">
        <v>0</v>
      </c>
      <c r="L2500">
        <v>31</v>
      </c>
      <c r="M2500" t="b">
        <v>0</v>
      </c>
      <c r="N2500" t="s">
        <v>8269</v>
      </c>
      <c r="O2500">
        <f>ROUND(E2500/D2500*100,0)</f>
        <v>49</v>
      </c>
      <c r="P2500">
        <f>IFERROR(ROUND(E2500/L2500,2),0)</f>
        <v>47.26</v>
      </c>
      <c r="Q2500" t="s">
        <v>8315</v>
      </c>
      <c r="R2500" t="s">
        <v>8316</v>
      </c>
      <c r="S2500" s="12">
        <f>(((J2500/60)/60)/24)+DATE(1970,1,1)</f>
        <v>42663.468078703707</v>
      </c>
      <c r="T2500" s="12">
        <f>(((I2500/60)/60)/24)+DATE(1970,1,1)</f>
        <v>42688.509745370371</v>
      </c>
      <c r="U2500">
        <f>YEAR(S2500)</f>
        <v>2016</v>
      </c>
    </row>
    <row r="2501" spans="1:21" ht="48" x14ac:dyDescent="0.2">
      <c r="A2501">
        <v>3903</v>
      </c>
      <c r="B2501" s="3" t="s">
        <v>3900</v>
      </c>
      <c r="C2501" s="3" t="s">
        <v>8011</v>
      </c>
      <c r="D2501" s="6">
        <v>1500</v>
      </c>
      <c r="E2501" s="8">
        <v>0</v>
      </c>
      <c r="F2501" t="s">
        <v>8220</v>
      </c>
      <c r="G2501" t="s">
        <v>8223</v>
      </c>
      <c r="H2501" t="s">
        <v>8245</v>
      </c>
      <c r="I2501">
        <v>1439581080</v>
      </c>
      <c r="J2501">
        <v>1435709765</v>
      </c>
      <c r="K2501" t="b">
        <v>0</v>
      </c>
      <c r="L2501">
        <v>0</v>
      </c>
      <c r="M2501" t="b">
        <v>0</v>
      </c>
      <c r="N2501" t="s">
        <v>8269</v>
      </c>
      <c r="O2501">
        <f>ROUND(E2501/D2501*100,0)</f>
        <v>0</v>
      </c>
      <c r="P2501">
        <f>IFERROR(ROUND(E2501/L2501,2),0)</f>
        <v>0</v>
      </c>
      <c r="Q2501" t="s">
        <v>8315</v>
      </c>
      <c r="R2501" t="s">
        <v>8316</v>
      </c>
      <c r="S2501" s="12">
        <f>(((J2501/60)/60)/24)+DATE(1970,1,1)</f>
        <v>42186.01116898148</v>
      </c>
      <c r="T2501" s="12">
        <f>(((I2501/60)/60)/24)+DATE(1970,1,1)</f>
        <v>42230.818055555559</v>
      </c>
      <c r="U2501">
        <f>YEAR(S2501)</f>
        <v>2015</v>
      </c>
    </row>
    <row r="2502" spans="1:21" ht="16" x14ac:dyDescent="0.2">
      <c r="A2502">
        <v>3904</v>
      </c>
      <c r="B2502" s="3" t="s">
        <v>3901</v>
      </c>
      <c r="C2502" s="3" t="s">
        <v>8012</v>
      </c>
      <c r="D2502" s="6">
        <v>10000</v>
      </c>
      <c r="E2502" s="8">
        <v>3</v>
      </c>
      <c r="F2502" t="s">
        <v>8220</v>
      </c>
      <c r="G2502" t="s">
        <v>8223</v>
      </c>
      <c r="H2502" t="s">
        <v>8245</v>
      </c>
      <c r="I2502">
        <v>1429074240</v>
      </c>
      <c r="J2502">
        <v>1427866200</v>
      </c>
      <c r="K2502" t="b">
        <v>0</v>
      </c>
      <c r="L2502">
        <v>2</v>
      </c>
      <c r="M2502" t="b">
        <v>0</v>
      </c>
      <c r="N2502" t="s">
        <v>8269</v>
      </c>
      <c r="O2502">
        <f>ROUND(E2502/D2502*100,0)</f>
        <v>0</v>
      </c>
      <c r="P2502">
        <f>IFERROR(ROUND(E2502/L2502,2),0)</f>
        <v>1.5</v>
      </c>
      <c r="Q2502" t="s">
        <v>8315</v>
      </c>
      <c r="R2502" t="s">
        <v>8316</v>
      </c>
      <c r="S2502" s="12">
        <f>(((J2502/60)/60)/24)+DATE(1970,1,1)</f>
        <v>42095.229166666672</v>
      </c>
      <c r="T2502" s="12">
        <f>(((I2502/60)/60)/24)+DATE(1970,1,1)</f>
        <v>42109.211111111115</v>
      </c>
      <c r="U2502">
        <f>YEAR(S2502)</f>
        <v>2015</v>
      </c>
    </row>
    <row r="2503" spans="1:21" ht="48" x14ac:dyDescent="0.2">
      <c r="A2503">
        <v>3905</v>
      </c>
      <c r="B2503" s="3" t="s">
        <v>3902</v>
      </c>
      <c r="C2503" s="3" t="s">
        <v>8013</v>
      </c>
      <c r="D2503" s="6">
        <v>1500</v>
      </c>
      <c r="E2503" s="8">
        <v>173</v>
      </c>
      <c r="F2503" t="s">
        <v>8220</v>
      </c>
      <c r="G2503" t="s">
        <v>8224</v>
      </c>
      <c r="H2503" t="s">
        <v>8246</v>
      </c>
      <c r="I2503">
        <v>1434063600</v>
      </c>
      <c r="J2503">
        <v>1430405903</v>
      </c>
      <c r="K2503" t="b">
        <v>0</v>
      </c>
      <c r="L2503">
        <v>7</v>
      </c>
      <c r="M2503" t="b">
        <v>0</v>
      </c>
      <c r="N2503" t="s">
        <v>8269</v>
      </c>
      <c r="O2503">
        <f>ROUND(E2503/D2503*100,0)</f>
        <v>12</v>
      </c>
      <c r="P2503">
        <f>IFERROR(ROUND(E2503/L2503,2),0)</f>
        <v>24.71</v>
      </c>
      <c r="Q2503" t="s">
        <v>8315</v>
      </c>
      <c r="R2503" t="s">
        <v>8316</v>
      </c>
      <c r="S2503" s="12">
        <f>(((J2503/60)/60)/24)+DATE(1970,1,1)</f>
        <v>42124.623877314814</v>
      </c>
      <c r="T2503" s="12">
        <f>(((I2503/60)/60)/24)+DATE(1970,1,1)</f>
        <v>42166.958333333328</v>
      </c>
      <c r="U2503">
        <f>YEAR(S2503)</f>
        <v>2015</v>
      </c>
    </row>
    <row r="2504" spans="1:21" ht="48" x14ac:dyDescent="0.2">
      <c r="A2504">
        <v>3906</v>
      </c>
      <c r="B2504" s="3" t="s">
        <v>3903</v>
      </c>
      <c r="C2504" s="3" t="s">
        <v>8014</v>
      </c>
      <c r="D2504" s="6">
        <v>1500</v>
      </c>
      <c r="E2504" s="8">
        <v>1010</v>
      </c>
      <c r="F2504" t="s">
        <v>8220</v>
      </c>
      <c r="G2504" t="s">
        <v>8224</v>
      </c>
      <c r="H2504" t="s">
        <v>8246</v>
      </c>
      <c r="I2504">
        <v>1435325100</v>
      </c>
      <c r="J2504">
        <v>1432072893</v>
      </c>
      <c r="K2504" t="b">
        <v>0</v>
      </c>
      <c r="L2504">
        <v>16</v>
      </c>
      <c r="M2504" t="b">
        <v>0</v>
      </c>
      <c r="N2504" t="s">
        <v>8269</v>
      </c>
      <c r="O2504">
        <f>ROUND(E2504/D2504*100,0)</f>
        <v>67</v>
      </c>
      <c r="P2504">
        <f>IFERROR(ROUND(E2504/L2504,2),0)</f>
        <v>63.13</v>
      </c>
      <c r="Q2504" t="s">
        <v>8315</v>
      </c>
      <c r="R2504" t="s">
        <v>8316</v>
      </c>
      <c r="S2504" s="12">
        <f>(((J2504/60)/60)/24)+DATE(1970,1,1)</f>
        <v>42143.917743055557</v>
      </c>
      <c r="T2504" s="12">
        <f>(((I2504/60)/60)/24)+DATE(1970,1,1)</f>
        <v>42181.559027777781</v>
      </c>
      <c r="U2504">
        <f>YEAR(S2504)</f>
        <v>2015</v>
      </c>
    </row>
    <row r="2505" spans="1:21" ht="32" x14ac:dyDescent="0.2">
      <c r="A2505">
        <v>3907</v>
      </c>
      <c r="B2505" s="3" t="s">
        <v>3904</v>
      </c>
      <c r="C2505" s="3" t="s">
        <v>8015</v>
      </c>
      <c r="D2505" s="6">
        <v>1000</v>
      </c>
      <c r="E2505" s="8">
        <v>153</v>
      </c>
      <c r="F2505" t="s">
        <v>8220</v>
      </c>
      <c r="G2505" t="s">
        <v>8223</v>
      </c>
      <c r="H2505" t="s">
        <v>8245</v>
      </c>
      <c r="I2505">
        <v>1414354080</v>
      </c>
      <c r="J2505">
        <v>1411587606</v>
      </c>
      <c r="K2505" t="b">
        <v>0</v>
      </c>
      <c r="L2505">
        <v>4</v>
      </c>
      <c r="M2505" t="b">
        <v>0</v>
      </c>
      <c r="N2505" t="s">
        <v>8269</v>
      </c>
      <c r="O2505">
        <f>ROUND(E2505/D2505*100,0)</f>
        <v>15</v>
      </c>
      <c r="P2505">
        <f>IFERROR(ROUND(E2505/L2505,2),0)</f>
        <v>38.25</v>
      </c>
      <c r="Q2505" t="s">
        <v>8315</v>
      </c>
      <c r="R2505" t="s">
        <v>8316</v>
      </c>
      <c r="S2505" s="12">
        <f>(((J2505/60)/60)/24)+DATE(1970,1,1)</f>
        <v>41906.819513888891</v>
      </c>
      <c r="T2505" s="12">
        <f>(((I2505/60)/60)/24)+DATE(1970,1,1)</f>
        <v>41938.838888888888</v>
      </c>
      <c r="U2505">
        <f>YEAR(S2505)</f>
        <v>2014</v>
      </c>
    </row>
    <row r="2506" spans="1:21" ht="48" x14ac:dyDescent="0.2">
      <c r="A2506">
        <v>3908</v>
      </c>
      <c r="B2506" s="3" t="s">
        <v>3905</v>
      </c>
      <c r="C2506" s="3" t="s">
        <v>8016</v>
      </c>
      <c r="D2506" s="6">
        <v>750</v>
      </c>
      <c r="E2506" s="8">
        <v>65</v>
      </c>
      <c r="F2506" t="s">
        <v>8220</v>
      </c>
      <c r="G2506" t="s">
        <v>8223</v>
      </c>
      <c r="H2506" t="s">
        <v>8245</v>
      </c>
      <c r="I2506">
        <v>1406603696</v>
      </c>
      <c r="J2506">
        <v>1405307696</v>
      </c>
      <c r="K2506" t="b">
        <v>0</v>
      </c>
      <c r="L2506">
        <v>4</v>
      </c>
      <c r="M2506" t="b">
        <v>0</v>
      </c>
      <c r="N2506" t="s">
        <v>8269</v>
      </c>
      <c r="O2506">
        <f>ROUND(E2506/D2506*100,0)</f>
        <v>9</v>
      </c>
      <c r="P2506">
        <f>IFERROR(ROUND(E2506/L2506,2),0)</f>
        <v>16.25</v>
      </c>
      <c r="Q2506" t="s">
        <v>8315</v>
      </c>
      <c r="R2506" t="s">
        <v>8316</v>
      </c>
      <c r="S2506" s="12">
        <f>(((J2506/60)/60)/24)+DATE(1970,1,1)</f>
        <v>41834.135370370372</v>
      </c>
      <c r="T2506" s="12">
        <f>(((I2506/60)/60)/24)+DATE(1970,1,1)</f>
        <v>41849.135370370372</v>
      </c>
      <c r="U2506">
        <f>YEAR(S2506)</f>
        <v>2014</v>
      </c>
    </row>
    <row r="2507" spans="1:21" ht="48" x14ac:dyDescent="0.2">
      <c r="A2507">
        <v>3909</v>
      </c>
      <c r="B2507" s="3" t="s">
        <v>3906</v>
      </c>
      <c r="C2507" s="3" t="s">
        <v>8017</v>
      </c>
      <c r="D2507" s="6">
        <v>60000</v>
      </c>
      <c r="E2507" s="8">
        <v>135</v>
      </c>
      <c r="F2507" t="s">
        <v>8220</v>
      </c>
      <c r="G2507" t="s">
        <v>8223</v>
      </c>
      <c r="H2507" t="s">
        <v>8245</v>
      </c>
      <c r="I2507">
        <v>1410424642</v>
      </c>
      <c r="J2507">
        <v>1407832642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0</v>
      </c>
      <c r="P2507">
        <f>IFERROR(ROUND(E2507/L2507,2),0)</f>
        <v>33.75</v>
      </c>
      <c r="Q2507" t="s">
        <v>8315</v>
      </c>
      <c r="R2507" t="s">
        <v>8316</v>
      </c>
      <c r="S2507" s="12">
        <f>(((J2507/60)/60)/24)+DATE(1970,1,1)</f>
        <v>41863.359282407408</v>
      </c>
      <c r="T2507" s="12">
        <f>(((I2507/60)/60)/24)+DATE(1970,1,1)</f>
        <v>41893.359282407408</v>
      </c>
      <c r="U2507">
        <f>YEAR(S2507)</f>
        <v>2014</v>
      </c>
    </row>
    <row r="2508" spans="1:21" ht="48" x14ac:dyDescent="0.2">
      <c r="A2508">
        <v>3910</v>
      </c>
      <c r="B2508" s="3" t="s">
        <v>3907</v>
      </c>
      <c r="C2508" s="3" t="s">
        <v>8018</v>
      </c>
      <c r="D2508" s="6">
        <v>6000</v>
      </c>
      <c r="E2508" s="8">
        <v>185</v>
      </c>
      <c r="F2508" t="s">
        <v>8220</v>
      </c>
      <c r="G2508" t="s">
        <v>8223</v>
      </c>
      <c r="H2508" t="s">
        <v>8245</v>
      </c>
      <c r="I2508">
        <v>1441649397</v>
      </c>
      <c r="J2508">
        <v>1439057397</v>
      </c>
      <c r="K2508" t="b">
        <v>0</v>
      </c>
      <c r="L2508">
        <v>3</v>
      </c>
      <c r="M2508" t="b">
        <v>0</v>
      </c>
      <c r="N2508" t="s">
        <v>8269</v>
      </c>
      <c r="O2508">
        <f>ROUND(E2508/D2508*100,0)</f>
        <v>3</v>
      </c>
      <c r="P2508">
        <f>IFERROR(ROUND(E2508/L2508,2),0)</f>
        <v>61.67</v>
      </c>
      <c r="Q2508" t="s">
        <v>8315</v>
      </c>
      <c r="R2508" t="s">
        <v>8316</v>
      </c>
      <c r="S2508" s="12">
        <f>(((J2508/60)/60)/24)+DATE(1970,1,1)</f>
        <v>42224.756909722222</v>
      </c>
      <c r="T2508" s="12">
        <f>(((I2508/60)/60)/24)+DATE(1970,1,1)</f>
        <v>42254.756909722222</v>
      </c>
      <c r="U2508">
        <f>YEAR(S2508)</f>
        <v>2015</v>
      </c>
    </row>
    <row r="2509" spans="1:21" ht="48" x14ac:dyDescent="0.2">
      <c r="A2509">
        <v>3911</v>
      </c>
      <c r="B2509" s="3" t="s">
        <v>3908</v>
      </c>
      <c r="C2509" s="3" t="s">
        <v>8019</v>
      </c>
      <c r="D2509" s="6">
        <v>8000</v>
      </c>
      <c r="E2509" s="8">
        <v>2993</v>
      </c>
      <c r="F2509" t="s">
        <v>8220</v>
      </c>
      <c r="G2509" t="s">
        <v>8223</v>
      </c>
      <c r="H2509" t="s">
        <v>8245</v>
      </c>
      <c r="I2509">
        <v>1417033777</v>
      </c>
      <c r="J2509">
        <v>1414438177</v>
      </c>
      <c r="K2509" t="b">
        <v>0</v>
      </c>
      <c r="L2509">
        <v>36</v>
      </c>
      <c r="M2509" t="b">
        <v>0</v>
      </c>
      <c r="N2509" t="s">
        <v>8269</v>
      </c>
      <c r="O2509">
        <f>ROUND(E2509/D2509*100,0)</f>
        <v>37</v>
      </c>
      <c r="P2509">
        <f>IFERROR(ROUND(E2509/L2509,2),0)</f>
        <v>83.14</v>
      </c>
      <c r="Q2509" t="s">
        <v>8315</v>
      </c>
      <c r="R2509" t="s">
        <v>8316</v>
      </c>
      <c r="S2509" s="12">
        <f>(((J2509/60)/60)/24)+DATE(1970,1,1)</f>
        <v>41939.8122337963</v>
      </c>
      <c r="T2509" s="12">
        <f>(((I2509/60)/60)/24)+DATE(1970,1,1)</f>
        <v>41969.853900462964</v>
      </c>
      <c r="U2509">
        <f>YEAR(S2509)</f>
        <v>2014</v>
      </c>
    </row>
    <row r="2510" spans="1:21" ht="48" x14ac:dyDescent="0.2">
      <c r="A2510">
        <v>3912</v>
      </c>
      <c r="B2510" s="3" t="s">
        <v>3909</v>
      </c>
      <c r="C2510" s="3" t="s">
        <v>8020</v>
      </c>
      <c r="D2510" s="6">
        <v>15000</v>
      </c>
      <c r="E2510" s="8">
        <v>1</v>
      </c>
      <c r="F2510" t="s">
        <v>8220</v>
      </c>
      <c r="G2510" t="s">
        <v>8223</v>
      </c>
      <c r="H2510" t="s">
        <v>8245</v>
      </c>
      <c r="I2510">
        <v>1429936500</v>
      </c>
      <c r="J2510">
        <v>1424759330</v>
      </c>
      <c r="K2510" t="b">
        <v>0</v>
      </c>
      <c r="L2510">
        <v>1</v>
      </c>
      <c r="M2510" t="b">
        <v>0</v>
      </c>
      <c r="N2510" t="s">
        <v>8269</v>
      </c>
      <c r="O2510">
        <f>ROUND(E2510/D2510*100,0)</f>
        <v>0</v>
      </c>
      <c r="P2510">
        <f>IFERROR(ROUND(E2510/L2510,2),0)</f>
        <v>1</v>
      </c>
      <c r="Q2510" t="s">
        <v>8315</v>
      </c>
      <c r="R2510" t="s">
        <v>8316</v>
      </c>
      <c r="S2510" s="12">
        <f>(((J2510/60)/60)/24)+DATE(1970,1,1)</f>
        <v>42059.270023148143</v>
      </c>
      <c r="T2510" s="12">
        <f>(((I2510/60)/60)/24)+DATE(1970,1,1)</f>
        <v>42119.190972222219</v>
      </c>
      <c r="U2510">
        <f>YEAR(S2510)</f>
        <v>2015</v>
      </c>
    </row>
    <row r="2511" spans="1:21" ht="48" x14ac:dyDescent="0.2">
      <c r="A2511">
        <v>3913</v>
      </c>
      <c r="B2511" s="3" t="s">
        <v>3910</v>
      </c>
      <c r="C2511" s="3" t="s">
        <v>8021</v>
      </c>
      <c r="D2511" s="6">
        <v>10000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1448863449</v>
      </c>
      <c r="J2511">
        <v>1446267849</v>
      </c>
      <c r="K2511" t="b">
        <v>0</v>
      </c>
      <c r="L2511">
        <v>7</v>
      </c>
      <c r="M2511" t="b">
        <v>0</v>
      </c>
      <c r="N2511" t="s">
        <v>8269</v>
      </c>
      <c r="O2511">
        <f>ROUND(E2511/D2511*100,0)</f>
        <v>10</v>
      </c>
      <c r="P2511">
        <f>IFERROR(ROUND(E2511/L2511,2),0)</f>
        <v>142.86000000000001</v>
      </c>
      <c r="Q2511" t="s">
        <v>8315</v>
      </c>
      <c r="R2511" t="s">
        <v>8316</v>
      </c>
      <c r="S2511" s="12">
        <f>(((J2511/60)/60)/24)+DATE(1970,1,1)</f>
        <v>42308.211215277777</v>
      </c>
      <c r="T2511" s="12">
        <f>(((I2511/60)/60)/24)+DATE(1970,1,1)</f>
        <v>42338.252881944441</v>
      </c>
      <c r="U2511">
        <f>YEAR(S2511)</f>
        <v>2015</v>
      </c>
    </row>
    <row r="2512" spans="1:21" ht="48" x14ac:dyDescent="0.2">
      <c r="A2512">
        <v>3914</v>
      </c>
      <c r="B2512" s="3" t="s">
        <v>3911</v>
      </c>
      <c r="C2512" s="3" t="s">
        <v>8022</v>
      </c>
      <c r="D2512" s="6">
        <v>2500</v>
      </c>
      <c r="E2512" s="8">
        <v>909</v>
      </c>
      <c r="F2512" t="s">
        <v>8220</v>
      </c>
      <c r="G2512" t="s">
        <v>8224</v>
      </c>
      <c r="H2512" t="s">
        <v>8246</v>
      </c>
      <c r="I2512">
        <v>1431298740</v>
      </c>
      <c r="J2512">
        <v>1429558756</v>
      </c>
      <c r="K2512" t="b">
        <v>0</v>
      </c>
      <c r="L2512">
        <v>27</v>
      </c>
      <c r="M2512" t="b">
        <v>0</v>
      </c>
      <c r="N2512" t="s">
        <v>8269</v>
      </c>
      <c r="O2512">
        <f>ROUND(E2512/D2512*100,0)</f>
        <v>36</v>
      </c>
      <c r="P2512">
        <f>IFERROR(ROUND(E2512/L2512,2),0)</f>
        <v>33.67</v>
      </c>
      <c r="Q2512" t="s">
        <v>8315</v>
      </c>
      <c r="R2512" t="s">
        <v>8316</v>
      </c>
      <c r="S2512" s="12">
        <f>(((J2512/60)/60)/24)+DATE(1970,1,1)</f>
        <v>42114.818935185183</v>
      </c>
      <c r="T2512" s="12">
        <f>(((I2512/60)/60)/24)+DATE(1970,1,1)</f>
        <v>42134.957638888889</v>
      </c>
      <c r="U2512">
        <f>YEAR(S2512)</f>
        <v>2015</v>
      </c>
    </row>
    <row r="2513" spans="1:21" ht="48" x14ac:dyDescent="0.2">
      <c r="A2513">
        <v>3915</v>
      </c>
      <c r="B2513" s="3" t="s">
        <v>3912</v>
      </c>
      <c r="C2513" s="3" t="s">
        <v>8023</v>
      </c>
      <c r="D2513" s="6">
        <v>1500</v>
      </c>
      <c r="E2513" s="8">
        <v>5</v>
      </c>
      <c r="F2513" t="s">
        <v>8220</v>
      </c>
      <c r="G2513" t="s">
        <v>8224</v>
      </c>
      <c r="H2513" t="s">
        <v>8246</v>
      </c>
      <c r="I2513">
        <v>1464824309</v>
      </c>
      <c r="J2513">
        <v>1462232309</v>
      </c>
      <c r="K2513" t="b">
        <v>0</v>
      </c>
      <c r="L2513">
        <v>1</v>
      </c>
      <c r="M2513" t="b">
        <v>0</v>
      </c>
      <c r="N2513" t="s">
        <v>8269</v>
      </c>
      <c r="O2513">
        <f>ROUND(E2513/D2513*100,0)</f>
        <v>0</v>
      </c>
      <c r="P2513">
        <f>IFERROR(ROUND(E2513/L2513,2),0)</f>
        <v>5</v>
      </c>
      <c r="Q2513" t="s">
        <v>8315</v>
      </c>
      <c r="R2513" t="s">
        <v>8316</v>
      </c>
      <c r="S2513" s="12">
        <f>(((J2513/60)/60)/24)+DATE(1970,1,1)</f>
        <v>42492.98505787037</v>
      </c>
      <c r="T2513" s="12">
        <f>(((I2513/60)/60)/24)+DATE(1970,1,1)</f>
        <v>42522.98505787037</v>
      </c>
      <c r="U2513">
        <f>YEAR(S2513)</f>
        <v>2016</v>
      </c>
    </row>
    <row r="2514" spans="1:21" ht="48" x14ac:dyDescent="0.2">
      <c r="A2514">
        <v>3916</v>
      </c>
      <c r="B2514" s="3" t="s">
        <v>3913</v>
      </c>
      <c r="C2514" s="3" t="s">
        <v>8024</v>
      </c>
      <c r="D2514" s="6">
        <v>2000</v>
      </c>
      <c r="E2514" s="8">
        <v>0</v>
      </c>
      <c r="F2514" t="s">
        <v>8220</v>
      </c>
      <c r="G2514" t="s">
        <v>8231</v>
      </c>
      <c r="H2514" t="s">
        <v>8252</v>
      </c>
      <c r="I2514">
        <v>1464952752</v>
      </c>
      <c r="J2514">
        <v>1462360752</v>
      </c>
      <c r="K2514" t="b">
        <v>0</v>
      </c>
      <c r="L2514">
        <v>0</v>
      </c>
      <c r="M2514" t="b">
        <v>0</v>
      </c>
      <c r="N2514" t="s">
        <v>8269</v>
      </c>
      <c r="O2514">
        <f>ROUND(E2514/D2514*100,0)</f>
        <v>0</v>
      </c>
      <c r="P2514">
        <f>IFERROR(ROUND(E2514/L2514,2),0)</f>
        <v>0</v>
      </c>
      <c r="Q2514" t="s">
        <v>8315</v>
      </c>
      <c r="R2514" t="s">
        <v>8316</v>
      </c>
      <c r="S2514" s="12">
        <f>(((J2514/60)/60)/24)+DATE(1970,1,1)</f>
        <v>42494.471666666665</v>
      </c>
      <c r="T2514" s="12">
        <f>(((I2514/60)/60)/24)+DATE(1970,1,1)</f>
        <v>42524.471666666665</v>
      </c>
      <c r="U2514">
        <f>YEAR(S2514)</f>
        <v>2016</v>
      </c>
    </row>
    <row r="2515" spans="1:21" ht="48" x14ac:dyDescent="0.2">
      <c r="A2515">
        <v>3917</v>
      </c>
      <c r="B2515" s="3" t="s">
        <v>3914</v>
      </c>
      <c r="C2515" s="3" t="s">
        <v>8025</v>
      </c>
      <c r="D2515" s="6">
        <v>3500</v>
      </c>
      <c r="E2515" s="8">
        <v>10</v>
      </c>
      <c r="F2515" t="s">
        <v>8220</v>
      </c>
      <c r="G2515" t="s">
        <v>8224</v>
      </c>
      <c r="H2515" t="s">
        <v>8246</v>
      </c>
      <c r="I2515">
        <v>1410439161</v>
      </c>
      <c r="J2515">
        <v>1407847161</v>
      </c>
      <c r="K2515" t="b">
        <v>0</v>
      </c>
      <c r="L2515">
        <v>1</v>
      </c>
      <c r="M2515" t="b">
        <v>0</v>
      </c>
      <c r="N2515" t="s">
        <v>8269</v>
      </c>
      <c r="O2515">
        <f>ROUND(E2515/D2515*100,0)</f>
        <v>0</v>
      </c>
      <c r="P2515">
        <f>IFERROR(ROUND(E2515/L2515,2),0)</f>
        <v>10</v>
      </c>
      <c r="Q2515" t="s">
        <v>8315</v>
      </c>
      <c r="R2515" t="s">
        <v>8316</v>
      </c>
      <c r="S2515" s="12">
        <f>(((J2515/60)/60)/24)+DATE(1970,1,1)</f>
        <v>41863.527326388888</v>
      </c>
      <c r="T2515" s="12">
        <f>(((I2515/60)/60)/24)+DATE(1970,1,1)</f>
        <v>41893.527326388888</v>
      </c>
      <c r="U2515">
        <f>YEAR(S2515)</f>
        <v>2014</v>
      </c>
    </row>
    <row r="2516" spans="1:21" ht="48" x14ac:dyDescent="0.2">
      <c r="A2516">
        <v>3918</v>
      </c>
      <c r="B2516" s="3" t="s">
        <v>3915</v>
      </c>
      <c r="C2516" s="3" t="s">
        <v>8026</v>
      </c>
      <c r="D2516" s="6">
        <v>60000</v>
      </c>
      <c r="E2516" s="8">
        <v>120</v>
      </c>
      <c r="F2516" t="s">
        <v>8220</v>
      </c>
      <c r="G2516" t="s">
        <v>8224</v>
      </c>
      <c r="H2516" t="s">
        <v>8246</v>
      </c>
      <c r="I2516">
        <v>1407168000</v>
      </c>
      <c r="J2516">
        <v>1406131023</v>
      </c>
      <c r="K2516" t="b">
        <v>0</v>
      </c>
      <c r="L2516">
        <v>3</v>
      </c>
      <c r="M2516" t="b">
        <v>0</v>
      </c>
      <c r="N2516" t="s">
        <v>8269</v>
      </c>
      <c r="O2516">
        <f>ROUND(E2516/D2516*100,0)</f>
        <v>0</v>
      </c>
      <c r="P2516">
        <f>IFERROR(ROUND(E2516/L2516,2),0)</f>
        <v>40</v>
      </c>
      <c r="Q2516" t="s">
        <v>8315</v>
      </c>
      <c r="R2516" t="s">
        <v>8316</v>
      </c>
      <c r="S2516" s="12">
        <f>(((J2516/60)/60)/24)+DATE(1970,1,1)</f>
        <v>41843.664618055554</v>
      </c>
      <c r="T2516" s="12">
        <f>(((I2516/60)/60)/24)+DATE(1970,1,1)</f>
        <v>41855.666666666664</v>
      </c>
      <c r="U2516">
        <f>YEAR(S2516)</f>
        <v>2014</v>
      </c>
    </row>
    <row r="2517" spans="1:21" ht="48" x14ac:dyDescent="0.2">
      <c r="A2517">
        <v>3919</v>
      </c>
      <c r="B2517" s="3" t="s">
        <v>3916</v>
      </c>
      <c r="C2517" s="3" t="s">
        <v>8027</v>
      </c>
      <c r="D2517" s="6">
        <v>5000</v>
      </c>
      <c r="E2517" s="8">
        <v>90</v>
      </c>
      <c r="F2517" t="s">
        <v>8220</v>
      </c>
      <c r="G2517" t="s">
        <v>8224</v>
      </c>
      <c r="H2517" t="s">
        <v>8246</v>
      </c>
      <c r="I2517">
        <v>1453075200</v>
      </c>
      <c r="J2517">
        <v>1450628773</v>
      </c>
      <c r="K2517" t="b">
        <v>0</v>
      </c>
      <c r="L2517">
        <v>3</v>
      </c>
      <c r="M2517" t="b">
        <v>0</v>
      </c>
      <c r="N2517" t="s">
        <v>8269</v>
      </c>
      <c r="O2517">
        <f>ROUND(E2517/D2517*100,0)</f>
        <v>2</v>
      </c>
      <c r="P2517">
        <f>IFERROR(ROUND(E2517/L2517,2),0)</f>
        <v>30</v>
      </c>
      <c r="Q2517" t="s">
        <v>8315</v>
      </c>
      <c r="R2517" t="s">
        <v>8316</v>
      </c>
      <c r="S2517" s="12">
        <f>(((J2517/60)/60)/24)+DATE(1970,1,1)</f>
        <v>42358.684872685189</v>
      </c>
      <c r="T2517" s="12">
        <f>(((I2517/60)/60)/24)+DATE(1970,1,1)</f>
        <v>42387</v>
      </c>
      <c r="U2517">
        <f>YEAR(S2517)</f>
        <v>2015</v>
      </c>
    </row>
    <row r="2518" spans="1:21" ht="48" x14ac:dyDescent="0.2">
      <c r="A2518">
        <v>3920</v>
      </c>
      <c r="B2518" s="3" t="s">
        <v>3917</v>
      </c>
      <c r="C2518" s="3" t="s">
        <v>8028</v>
      </c>
      <c r="D2518" s="6">
        <v>2500</v>
      </c>
      <c r="E2518" s="8">
        <v>135</v>
      </c>
      <c r="F2518" t="s">
        <v>8220</v>
      </c>
      <c r="G2518" t="s">
        <v>8224</v>
      </c>
      <c r="H2518" t="s">
        <v>8246</v>
      </c>
      <c r="I2518">
        <v>1479032260</v>
      </c>
      <c r="J2518">
        <v>1476436660</v>
      </c>
      <c r="K2518" t="b">
        <v>0</v>
      </c>
      <c r="L2518">
        <v>3</v>
      </c>
      <c r="M2518" t="b">
        <v>0</v>
      </c>
      <c r="N2518" t="s">
        <v>8269</v>
      </c>
      <c r="O2518">
        <f>ROUND(E2518/D2518*100,0)</f>
        <v>5</v>
      </c>
      <c r="P2518">
        <f>IFERROR(ROUND(E2518/L2518,2),0)</f>
        <v>45</v>
      </c>
      <c r="Q2518" t="s">
        <v>8315</v>
      </c>
      <c r="R2518" t="s">
        <v>8316</v>
      </c>
      <c r="S2518" s="12">
        <f>(((J2518/60)/60)/24)+DATE(1970,1,1)</f>
        <v>42657.38726851852</v>
      </c>
      <c r="T2518" s="12">
        <f>(((I2518/60)/60)/24)+DATE(1970,1,1)</f>
        <v>42687.428935185191</v>
      </c>
      <c r="U2518">
        <f>YEAR(S2518)</f>
        <v>2016</v>
      </c>
    </row>
    <row r="2519" spans="1:21" ht="48" x14ac:dyDescent="0.2">
      <c r="A2519">
        <v>3921</v>
      </c>
      <c r="B2519" s="3" t="s">
        <v>3918</v>
      </c>
      <c r="C2519" s="3" t="s">
        <v>8029</v>
      </c>
      <c r="D2519" s="6">
        <v>3000</v>
      </c>
      <c r="E2519" s="8">
        <v>0</v>
      </c>
      <c r="F2519" t="s">
        <v>8220</v>
      </c>
      <c r="G2519" t="s">
        <v>8224</v>
      </c>
      <c r="H2519" t="s">
        <v>8246</v>
      </c>
      <c r="I2519">
        <v>1414346400</v>
      </c>
      <c r="J2519">
        <v>1413291655</v>
      </c>
      <c r="K2519" t="b">
        <v>0</v>
      </c>
      <c r="L2519">
        <v>0</v>
      </c>
      <c r="M2519" t="b">
        <v>0</v>
      </c>
      <c r="N2519" t="s">
        <v>8269</v>
      </c>
      <c r="O2519">
        <f>ROUND(E2519/D2519*100,0)</f>
        <v>0</v>
      </c>
      <c r="P2519">
        <f>IFERROR(ROUND(E2519/L2519,2),0)</f>
        <v>0</v>
      </c>
      <c r="Q2519" t="s">
        <v>8315</v>
      </c>
      <c r="R2519" t="s">
        <v>8316</v>
      </c>
      <c r="S2519" s="12">
        <f>(((J2519/60)/60)/24)+DATE(1970,1,1)</f>
        <v>41926.542303240742</v>
      </c>
      <c r="T2519" s="12">
        <f>(((I2519/60)/60)/24)+DATE(1970,1,1)</f>
        <v>41938.75</v>
      </c>
      <c r="U2519">
        <f>YEAR(S2519)</f>
        <v>2014</v>
      </c>
    </row>
    <row r="2520" spans="1:21" ht="48" x14ac:dyDescent="0.2">
      <c r="A2520">
        <v>3922</v>
      </c>
      <c r="B2520" s="3" t="s">
        <v>3919</v>
      </c>
      <c r="C2520" s="3" t="s">
        <v>8030</v>
      </c>
      <c r="D2520" s="6">
        <v>750</v>
      </c>
      <c r="E2520" s="8">
        <v>61</v>
      </c>
      <c r="F2520" t="s">
        <v>8220</v>
      </c>
      <c r="G2520" t="s">
        <v>8223</v>
      </c>
      <c r="H2520" t="s">
        <v>8245</v>
      </c>
      <c r="I2520">
        <v>1425337200</v>
      </c>
      <c r="J2520">
        <v>1421432810</v>
      </c>
      <c r="K2520" t="b">
        <v>0</v>
      </c>
      <c r="L2520">
        <v>6</v>
      </c>
      <c r="M2520" t="b">
        <v>0</v>
      </c>
      <c r="N2520" t="s">
        <v>8269</v>
      </c>
      <c r="O2520">
        <f>ROUND(E2520/D2520*100,0)</f>
        <v>8</v>
      </c>
      <c r="P2520">
        <f>IFERROR(ROUND(E2520/L2520,2),0)</f>
        <v>10.17</v>
      </c>
      <c r="Q2520" t="s">
        <v>8315</v>
      </c>
      <c r="R2520" t="s">
        <v>8316</v>
      </c>
      <c r="S2520" s="12">
        <f>(((J2520/60)/60)/24)+DATE(1970,1,1)</f>
        <v>42020.768634259264</v>
      </c>
      <c r="T2520" s="12">
        <f>(((I2520/60)/60)/24)+DATE(1970,1,1)</f>
        <v>42065.958333333328</v>
      </c>
      <c r="U2520">
        <f>YEAR(S2520)</f>
        <v>2015</v>
      </c>
    </row>
    <row r="2521" spans="1:21" ht="48" x14ac:dyDescent="0.2">
      <c r="A2521">
        <v>3923</v>
      </c>
      <c r="B2521" s="3" t="s">
        <v>3920</v>
      </c>
      <c r="C2521" s="3" t="s">
        <v>8031</v>
      </c>
      <c r="D2521" s="6">
        <v>11500</v>
      </c>
      <c r="E2521" s="8">
        <v>1384</v>
      </c>
      <c r="F2521" t="s">
        <v>8220</v>
      </c>
      <c r="G2521" t="s">
        <v>8224</v>
      </c>
      <c r="H2521" t="s">
        <v>8246</v>
      </c>
      <c r="I2521">
        <v>1428622271</v>
      </c>
      <c r="J2521">
        <v>1426203071</v>
      </c>
      <c r="K2521" t="b">
        <v>0</v>
      </c>
      <c r="L2521">
        <v>17</v>
      </c>
      <c r="M2521" t="b">
        <v>0</v>
      </c>
      <c r="N2521" t="s">
        <v>8269</v>
      </c>
      <c r="O2521">
        <f>ROUND(E2521/D2521*100,0)</f>
        <v>12</v>
      </c>
      <c r="P2521">
        <f>IFERROR(ROUND(E2521/L2521,2),0)</f>
        <v>81.41</v>
      </c>
      <c r="Q2521" t="s">
        <v>8315</v>
      </c>
      <c r="R2521" t="s">
        <v>8316</v>
      </c>
      <c r="S2521" s="12">
        <f>(((J2521/60)/60)/24)+DATE(1970,1,1)</f>
        <v>42075.979988425926</v>
      </c>
      <c r="T2521" s="12">
        <f>(((I2521/60)/60)/24)+DATE(1970,1,1)</f>
        <v>42103.979988425926</v>
      </c>
      <c r="U2521">
        <f>YEAR(S2521)</f>
        <v>2015</v>
      </c>
    </row>
    <row r="2522" spans="1:21" ht="48" x14ac:dyDescent="0.2">
      <c r="A2522">
        <v>3924</v>
      </c>
      <c r="B2522" s="3" t="s">
        <v>3921</v>
      </c>
      <c r="C2522" s="3" t="s">
        <v>8032</v>
      </c>
      <c r="D2522" s="6">
        <v>15000</v>
      </c>
      <c r="E2522" s="8">
        <v>2290</v>
      </c>
      <c r="F2522" t="s">
        <v>8220</v>
      </c>
      <c r="G2522" t="s">
        <v>8223</v>
      </c>
      <c r="H2522" t="s">
        <v>8245</v>
      </c>
      <c r="I2522">
        <v>1403823722</v>
      </c>
      <c r="J2522">
        <v>1401231722</v>
      </c>
      <c r="K2522" t="b">
        <v>0</v>
      </c>
      <c r="L2522">
        <v>40</v>
      </c>
      <c r="M2522" t="b">
        <v>0</v>
      </c>
      <c r="N2522" t="s">
        <v>8269</v>
      </c>
      <c r="O2522">
        <f>ROUND(E2522/D2522*100,0)</f>
        <v>15</v>
      </c>
      <c r="P2522">
        <f>IFERROR(ROUND(E2522/L2522,2),0)</f>
        <v>57.25</v>
      </c>
      <c r="Q2522" t="s">
        <v>8315</v>
      </c>
      <c r="R2522" t="s">
        <v>8316</v>
      </c>
      <c r="S2522" s="12">
        <f>(((J2522/60)/60)/24)+DATE(1970,1,1)</f>
        <v>41786.959745370368</v>
      </c>
      <c r="T2522" s="12">
        <f>(((I2522/60)/60)/24)+DATE(1970,1,1)</f>
        <v>41816.959745370368</v>
      </c>
      <c r="U2522">
        <f>YEAR(S2522)</f>
        <v>2014</v>
      </c>
    </row>
    <row r="2523" spans="1:21" ht="48" x14ac:dyDescent="0.2">
      <c r="A2523">
        <v>3925</v>
      </c>
      <c r="B2523" s="3" t="s">
        <v>3922</v>
      </c>
      <c r="C2523" s="3" t="s">
        <v>8033</v>
      </c>
      <c r="D2523" s="6">
        <v>150</v>
      </c>
      <c r="E2523" s="8">
        <v>15</v>
      </c>
      <c r="F2523" t="s">
        <v>8220</v>
      </c>
      <c r="G2523" t="s">
        <v>8223</v>
      </c>
      <c r="H2523" t="s">
        <v>8245</v>
      </c>
      <c r="I2523">
        <v>1406753639</v>
      </c>
      <c r="J2523">
        <v>1404161639</v>
      </c>
      <c r="K2523" t="b">
        <v>0</v>
      </c>
      <c r="L2523">
        <v>3</v>
      </c>
      <c r="M2523" t="b">
        <v>0</v>
      </c>
      <c r="N2523" t="s">
        <v>8269</v>
      </c>
      <c r="O2523">
        <f>ROUND(E2523/D2523*100,0)</f>
        <v>10</v>
      </c>
      <c r="P2523">
        <f>IFERROR(ROUND(E2523/L2523,2),0)</f>
        <v>5</v>
      </c>
      <c r="Q2523" t="s">
        <v>8315</v>
      </c>
      <c r="R2523" t="s">
        <v>8316</v>
      </c>
      <c r="S2523" s="12">
        <f>(((J2523/60)/60)/24)+DATE(1970,1,1)</f>
        <v>41820.870821759258</v>
      </c>
      <c r="T2523" s="12">
        <f>(((I2523/60)/60)/24)+DATE(1970,1,1)</f>
        <v>41850.870821759258</v>
      </c>
      <c r="U2523">
        <f>YEAR(S2523)</f>
        <v>2014</v>
      </c>
    </row>
    <row r="2524" spans="1:21" ht="32" x14ac:dyDescent="0.2">
      <c r="A2524">
        <v>3926</v>
      </c>
      <c r="B2524" s="3" t="s">
        <v>3923</v>
      </c>
      <c r="C2524" s="3" t="s">
        <v>8034</v>
      </c>
      <c r="D2524" s="6">
        <v>5000</v>
      </c>
      <c r="E2524" s="8">
        <v>15</v>
      </c>
      <c r="F2524" t="s">
        <v>8220</v>
      </c>
      <c r="G2524" t="s">
        <v>8225</v>
      </c>
      <c r="H2524" t="s">
        <v>8247</v>
      </c>
      <c r="I2524">
        <v>1419645748</v>
      </c>
      <c r="J2524">
        <v>1417053748</v>
      </c>
      <c r="K2524" t="b">
        <v>0</v>
      </c>
      <c r="L2524">
        <v>1</v>
      </c>
      <c r="M2524" t="b">
        <v>0</v>
      </c>
      <c r="N2524" t="s">
        <v>8269</v>
      </c>
      <c r="O2524">
        <f>ROUND(E2524/D2524*100,0)</f>
        <v>0</v>
      </c>
      <c r="P2524">
        <f>IFERROR(ROUND(E2524/L2524,2),0)</f>
        <v>15</v>
      </c>
      <c r="Q2524" t="s">
        <v>8315</v>
      </c>
      <c r="R2524" t="s">
        <v>8316</v>
      </c>
      <c r="S2524" s="12">
        <f>(((J2524/60)/60)/24)+DATE(1970,1,1)</f>
        <v>41970.085046296299</v>
      </c>
      <c r="T2524" s="12">
        <f>(((I2524/60)/60)/24)+DATE(1970,1,1)</f>
        <v>42000.085046296299</v>
      </c>
      <c r="U2524">
        <f>YEAR(S2524)</f>
        <v>2014</v>
      </c>
    </row>
    <row r="2525" spans="1:21" ht="48" x14ac:dyDescent="0.2">
      <c r="A2525">
        <v>3927</v>
      </c>
      <c r="B2525" s="3" t="s">
        <v>3924</v>
      </c>
      <c r="C2525" s="3" t="s">
        <v>8035</v>
      </c>
      <c r="D2525" s="6">
        <v>2500</v>
      </c>
      <c r="E2525" s="8">
        <v>25</v>
      </c>
      <c r="F2525" t="s">
        <v>8220</v>
      </c>
      <c r="G2525" t="s">
        <v>8224</v>
      </c>
      <c r="H2525" t="s">
        <v>8246</v>
      </c>
      <c r="I2525">
        <v>1407565504</v>
      </c>
      <c r="J2525">
        <v>1404973504</v>
      </c>
      <c r="K2525" t="b">
        <v>0</v>
      </c>
      <c r="L2525">
        <v>2</v>
      </c>
      <c r="M2525" t="b">
        <v>0</v>
      </c>
      <c r="N2525" t="s">
        <v>8269</v>
      </c>
      <c r="O2525">
        <f>ROUND(E2525/D2525*100,0)</f>
        <v>1</v>
      </c>
      <c r="P2525">
        <f>IFERROR(ROUND(E2525/L2525,2),0)</f>
        <v>12.5</v>
      </c>
      <c r="Q2525" t="s">
        <v>8315</v>
      </c>
      <c r="R2525" t="s">
        <v>8316</v>
      </c>
      <c r="S2525" s="12">
        <f>(((J2525/60)/60)/24)+DATE(1970,1,1)</f>
        <v>41830.267407407409</v>
      </c>
      <c r="T2525" s="12">
        <f>(((I2525/60)/60)/24)+DATE(1970,1,1)</f>
        <v>41860.267407407409</v>
      </c>
      <c r="U2525">
        <f>YEAR(S2525)</f>
        <v>2014</v>
      </c>
    </row>
    <row r="2526" spans="1:21" ht="48" x14ac:dyDescent="0.2">
      <c r="A2526">
        <v>3928</v>
      </c>
      <c r="B2526" s="3" t="s">
        <v>3925</v>
      </c>
      <c r="C2526" s="3" t="s">
        <v>8036</v>
      </c>
      <c r="D2526" s="6">
        <v>5000</v>
      </c>
      <c r="E2526" s="8">
        <v>651</v>
      </c>
      <c r="F2526" t="s">
        <v>8220</v>
      </c>
      <c r="G2526" t="s">
        <v>8223</v>
      </c>
      <c r="H2526" t="s">
        <v>8245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8269</v>
      </c>
      <c r="O2526">
        <f>ROUND(E2526/D2526*100,0)</f>
        <v>13</v>
      </c>
      <c r="P2526">
        <f>IFERROR(ROUND(E2526/L2526,2),0)</f>
        <v>93</v>
      </c>
      <c r="Q2526" t="s">
        <v>8315</v>
      </c>
      <c r="R2526" t="s">
        <v>8316</v>
      </c>
      <c r="S2526" s="12">
        <f>(((J2526/60)/60)/24)+DATE(1970,1,1)</f>
        <v>42265.683182870373</v>
      </c>
      <c r="T2526" s="12">
        <f>(((I2526/60)/60)/24)+DATE(1970,1,1)</f>
        <v>42293.207638888889</v>
      </c>
      <c r="U2526">
        <f>YEAR(S2526)</f>
        <v>2015</v>
      </c>
    </row>
    <row r="2527" spans="1:21" ht="48" x14ac:dyDescent="0.2">
      <c r="A2527">
        <v>3929</v>
      </c>
      <c r="B2527" s="3" t="s">
        <v>3926</v>
      </c>
      <c r="C2527" s="3" t="s">
        <v>8037</v>
      </c>
      <c r="D2527" s="6">
        <v>20000</v>
      </c>
      <c r="E2527" s="8">
        <v>453</v>
      </c>
      <c r="F2527" t="s">
        <v>8220</v>
      </c>
      <c r="G2527" t="s">
        <v>8223</v>
      </c>
      <c r="H2527" t="s">
        <v>8245</v>
      </c>
      <c r="I2527">
        <v>1474228265</v>
      </c>
      <c r="J2527">
        <v>1471636265</v>
      </c>
      <c r="K2527" t="b">
        <v>0</v>
      </c>
      <c r="L2527">
        <v>14</v>
      </c>
      <c r="M2527" t="b">
        <v>0</v>
      </c>
      <c r="N2527" t="s">
        <v>8269</v>
      </c>
      <c r="O2527">
        <f>ROUND(E2527/D2527*100,0)</f>
        <v>2</v>
      </c>
      <c r="P2527">
        <f>IFERROR(ROUND(E2527/L2527,2),0)</f>
        <v>32.36</v>
      </c>
      <c r="Q2527" t="s">
        <v>8315</v>
      </c>
      <c r="R2527" t="s">
        <v>8316</v>
      </c>
      <c r="S2527" s="12">
        <f>(((J2527/60)/60)/24)+DATE(1970,1,1)</f>
        <v>42601.827141203699</v>
      </c>
      <c r="T2527" s="12">
        <f>(((I2527/60)/60)/24)+DATE(1970,1,1)</f>
        <v>42631.827141203699</v>
      </c>
      <c r="U2527">
        <f>YEAR(S2527)</f>
        <v>2016</v>
      </c>
    </row>
    <row r="2528" spans="1:21" ht="48" x14ac:dyDescent="0.2">
      <c r="A2528">
        <v>3930</v>
      </c>
      <c r="B2528" s="3" t="s">
        <v>3927</v>
      </c>
      <c r="C2528" s="3" t="s">
        <v>8038</v>
      </c>
      <c r="D2528" s="6">
        <v>10000</v>
      </c>
      <c r="E2528" s="8">
        <v>0</v>
      </c>
      <c r="F2528" t="s">
        <v>8220</v>
      </c>
      <c r="G2528" t="s">
        <v>8225</v>
      </c>
      <c r="H2528" t="s">
        <v>8247</v>
      </c>
      <c r="I2528">
        <v>1459490400</v>
      </c>
      <c r="J2528">
        <v>1457078868</v>
      </c>
      <c r="K2528" t="b">
        <v>0</v>
      </c>
      <c r="L2528">
        <v>0</v>
      </c>
      <c r="M2528" t="b">
        <v>0</v>
      </c>
      <c r="N2528" t="s">
        <v>8269</v>
      </c>
      <c r="O2528">
        <f>ROUND(E2528/D2528*100,0)</f>
        <v>0</v>
      </c>
      <c r="P2528">
        <f>IFERROR(ROUND(E2528/L2528,2),0)</f>
        <v>0</v>
      </c>
      <c r="Q2528" t="s">
        <v>8315</v>
      </c>
      <c r="R2528" t="s">
        <v>8316</v>
      </c>
      <c r="S2528" s="12">
        <f>(((J2528/60)/60)/24)+DATE(1970,1,1)</f>
        <v>42433.338749999995</v>
      </c>
      <c r="T2528" s="12">
        <f>(((I2528/60)/60)/24)+DATE(1970,1,1)</f>
        <v>42461.25</v>
      </c>
      <c r="U2528">
        <f>YEAR(S2528)</f>
        <v>2016</v>
      </c>
    </row>
    <row r="2529" spans="1:21" ht="48" x14ac:dyDescent="0.2">
      <c r="A2529">
        <v>3931</v>
      </c>
      <c r="B2529" s="3" t="s">
        <v>3928</v>
      </c>
      <c r="C2529" s="3" t="s">
        <v>8039</v>
      </c>
      <c r="D2529" s="6">
        <v>8000</v>
      </c>
      <c r="E2529" s="8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>
        <f>ROUND(E2529/D2529*100,0)</f>
        <v>0</v>
      </c>
      <c r="P2529">
        <f>IFERROR(ROUND(E2529/L2529,2),0)</f>
        <v>0</v>
      </c>
      <c r="Q2529" t="s">
        <v>8315</v>
      </c>
      <c r="R2529" t="s">
        <v>8316</v>
      </c>
      <c r="S2529" s="12">
        <f>(((J2529/60)/60)/24)+DATE(1970,1,1)</f>
        <v>42228.151701388888</v>
      </c>
      <c r="T2529" s="12">
        <f>(((I2529/60)/60)/24)+DATE(1970,1,1)</f>
        <v>42253.151701388888</v>
      </c>
      <c r="U2529">
        <f>YEAR(S2529)</f>
        <v>2015</v>
      </c>
    </row>
    <row r="2530" spans="1:21" ht="48" x14ac:dyDescent="0.2">
      <c r="A2530">
        <v>3932</v>
      </c>
      <c r="B2530" s="3" t="s">
        <v>3929</v>
      </c>
      <c r="C2530" s="3" t="s">
        <v>8040</v>
      </c>
      <c r="D2530" s="6">
        <v>12000</v>
      </c>
      <c r="E2530" s="8">
        <v>1</v>
      </c>
      <c r="F2530" t="s">
        <v>8220</v>
      </c>
      <c r="G2530" t="s">
        <v>8223</v>
      </c>
      <c r="H2530" t="s">
        <v>8245</v>
      </c>
      <c r="I2530">
        <v>1458097364</v>
      </c>
      <c r="J2530">
        <v>1455508964</v>
      </c>
      <c r="K2530" t="b">
        <v>0</v>
      </c>
      <c r="L2530">
        <v>1</v>
      </c>
      <c r="M2530" t="b">
        <v>0</v>
      </c>
      <c r="N2530" t="s">
        <v>8269</v>
      </c>
      <c r="O2530">
        <f>ROUND(E2530/D2530*100,0)</f>
        <v>0</v>
      </c>
      <c r="P2530">
        <f>IFERROR(ROUND(E2530/L2530,2),0)</f>
        <v>1</v>
      </c>
      <c r="Q2530" t="s">
        <v>8315</v>
      </c>
      <c r="R2530" t="s">
        <v>8316</v>
      </c>
      <c r="S2530" s="12">
        <f>(((J2530/60)/60)/24)+DATE(1970,1,1)</f>
        <v>42415.168564814812</v>
      </c>
      <c r="T2530" s="12">
        <f>(((I2530/60)/60)/24)+DATE(1970,1,1)</f>
        <v>42445.126898148148</v>
      </c>
      <c r="U2530">
        <f>YEAR(S2530)</f>
        <v>2016</v>
      </c>
    </row>
    <row r="2531" spans="1:21" ht="48" x14ac:dyDescent="0.2">
      <c r="A2531">
        <v>3933</v>
      </c>
      <c r="B2531" s="3" t="s">
        <v>3930</v>
      </c>
      <c r="C2531" s="3" t="s">
        <v>8041</v>
      </c>
      <c r="D2531" s="6">
        <v>7000</v>
      </c>
      <c r="E2531" s="8">
        <v>1102</v>
      </c>
      <c r="F2531" t="s">
        <v>8220</v>
      </c>
      <c r="G2531" t="s">
        <v>8223</v>
      </c>
      <c r="H2531" t="s">
        <v>8245</v>
      </c>
      <c r="I2531">
        <v>1468716180</v>
      </c>
      <c r="J2531">
        <v>1466205262</v>
      </c>
      <c r="K2531" t="b">
        <v>0</v>
      </c>
      <c r="L2531">
        <v>12</v>
      </c>
      <c r="M2531" t="b">
        <v>0</v>
      </c>
      <c r="N2531" t="s">
        <v>8269</v>
      </c>
      <c r="O2531">
        <f>ROUND(E2531/D2531*100,0)</f>
        <v>16</v>
      </c>
      <c r="P2531">
        <f>IFERROR(ROUND(E2531/L2531,2),0)</f>
        <v>91.83</v>
      </c>
      <c r="Q2531" t="s">
        <v>8315</v>
      </c>
      <c r="R2531" t="s">
        <v>8316</v>
      </c>
      <c r="S2531" s="12">
        <f>(((J2531/60)/60)/24)+DATE(1970,1,1)</f>
        <v>42538.968310185184</v>
      </c>
      <c r="T2531" s="12">
        <f>(((I2531/60)/60)/24)+DATE(1970,1,1)</f>
        <v>42568.029861111107</v>
      </c>
      <c r="U2531">
        <f>YEAR(S2531)</f>
        <v>2016</v>
      </c>
    </row>
    <row r="2532" spans="1:21" ht="48" x14ac:dyDescent="0.2">
      <c r="A2532">
        <v>3934</v>
      </c>
      <c r="B2532" s="3" t="s">
        <v>3931</v>
      </c>
      <c r="C2532" s="3" t="s">
        <v>8042</v>
      </c>
      <c r="D2532" s="6">
        <v>5000</v>
      </c>
      <c r="E2532" s="8">
        <v>550</v>
      </c>
      <c r="F2532" t="s">
        <v>8220</v>
      </c>
      <c r="G2532" t="s">
        <v>8223</v>
      </c>
      <c r="H2532" t="s">
        <v>8245</v>
      </c>
      <c r="I2532">
        <v>1443704400</v>
      </c>
      <c r="J2532">
        <v>1439827639</v>
      </c>
      <c r="K2532" t="b">
        <v>0</v>
      </c>
      <c r="L2532">
        <v>12</v>
      </c>
      <c r="M2532" t="b">
        <v>0</v>
      </c>
      <c r="N2532" t="s">
        <v>8269</v>
      </c>
      <c r="O2532">
        <f>ROUND(E2532/D2532*100,0)</f>
        <v>11</v>
      </c>
      <c r="P2532">
        <f>IFERROR(ROUND(E2532/L2532,2),0)</f>
        <v>45.83</v>
      </c>
      <c r="Q2532" t="s">
        <v>8315</v>
      </c>
      <c r="R2532" t="s">
        <v>8316</v>
      </c>
      <c r="S2532" s="12">
        <f>(((J2532/60)/60)/24)+DATE(1970,1,1)</f>
        <v>42233.671747685185</v>
      </c>
      <c r="T2532" s="12">
        <f>(((I2532/60)/60)/24)+DATE(1970,1,1)</f>
        <v>42278.541666666672</v>
      </c>
      <c r="U2532">
        <f>YEAR(S2532)</f>
        <v>2015</v>
      </c>
    </row>
    <row r="2533" spans="1:21" ht="64" x14ac:dyDescent="0.2">
      <c r="A2533">
        <v>3935</v>
      </c>
      <c r="B2533" s="3" t="s">
        <v>3932</v>
      </c>
      <c r="C2533" s="3" t="s">
        <v>8043</v>
      </c>
      <c r="D2533" s="6">
        <v>3000</v>
      </c>
      <c r="E2533" s="8">
        <v>1315</v>
      </c>
      <c r="F2533" t="s">
        <v>8220</v>
      </c>
      <c r="G2533" t="s">
        <v>8224</v>
      </c>
      <c r="H2533" t="s">
        <v>8246</v>
      </c>
      <c r="I2533">
        <v>1443973546</v>
      </c>
      <c r="J2533">
        <v>1438789546</v>
      </c>
      <c r="K2533" t="b">
        <v>0</v>
      </c>
      <c r="L2533">
        <v>23</v>
      </c>
      <c r="M2533" t="b">
        <v>0</v>
      </c>
      <c r="N2533" t="s">
        <v>8269</v>
      </c>
      <c r="O2533">
        <f>ROUND(E2533/D2533*100,0)</f>
        <v>44</v>
      </c>
      <c r="P2533">
        <f>IFERROR(ROUND(E2533/L2533,2),0)</f>
        <v>57.17</v>
      </c>
      <c r="Q2533" t="s">
        <v>8315</v>
      </c>
      <c r="R2533" t="s">
        <v>8316</v>
      </c>
      <c r="S2533" s="12">
        <f>(((J2533/60)/60)/24)+DATE(1970,1,1)</f>
        <v>42221.656782407401</v>
      </c>
      <c r="T2533" s="12">
        <f>(((I2533/60)/60)/24)+DATE(1970,1,1)</f>
        <v>42281.656782407401</v>
      </c>
      <c r="U2533">
        <f>YEAR(S2533)</f>
        <v>2015</v>
      </c>
    </row>
    <row r="2534" spans="1:21" ht="48" x14ac:dyDescent="0.2">
      <c r="A2534">
        <v>3936</v>
      </c>
      <c r="B2534" s="3" t="s">
        <v>3933</v>
      </c>
      <c r="C2534" s="3" t="s">
        <v>8044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1480576720</v>
      </c>
      <c r="J2534">
        <v>1477981120</v>
      </c>
      <c r="K2534" t="b">
        <v>0</v>
      </c>
      <c r="L2534">
        <v>0</v>
      </c>
      <c r="M2534" t="b">
        <v>0</v>
      </c>
      <c r="N2534" t="s">
        <v>8269</v>
      </c>
      <c r="O2534">
        <f>ROUND(E2534/D2534*100,0)</f>
        <v>0</v>
      </c>
      <c r="P2534">
        <f>IFERROR(ROUND(E2534/L2534,2),0)</f>
        <v>0</v>
      </c>
      <c r="Q2534" t="s">
        <v>8315</v>
      </c>
      <c r="R2534" t="s">
        <v>8316</v>
      </c>
      <c r="S2534" s="12">
        <f>(((J2534/60)/60)/24)+DATE(1970,1,1)</f>
        <v>42675.262962962966</v>
      </c>
      <c r="T2534" s="12">
        <f>(((I2534/60)/60)/24)+DATE(1970,1,1)</f>
        <v>42705.304629629631</v>
      </c>
      <c r="U2534">
        <f>YEAR(S2534)</f>
        <v>2016</v>
      </c>
    </row>
    <row r="2535" spans="1:21" ht="48" x14ac:dyDescent="0.2">
      <c r="A2535">
        <v>3937</v>
      </c>
      <c r="B2535" s="3" t="s">
        <v>3934</v>
      </c>
      <c r="C2535" s="3" t="s">
        <v>8045</v>
      </c>
      <c r="D2535" s="6">
        <v>2885</v>
      </c>
      <c r="E2535" s="8">
        <v>2485</v>
      </c>
      <c r="F2535" t="s">
        <v>8220</v>
      </c>
      <c r="G2535" t="s">
        <v>8223</v>
      </c>
      <c r="H2535" t="s">
        <v>8245</v>
      </c>
      <c r="I2535">
        <v>1468249760</v>
      </c>
      <c r="J2535">
        <v>1465830560</v>
      </c>
      <c r="K2535" t="b">
        <v>0</v>
      </c>
      <c r="L2535">
        <v>10</v>
      </c>
      <c r="M2535" t="b">
        <v>0</v>
      </c>
      <c r="N2535" t="s">
        <v>8269</v>
      </c>
      <c r="O2535">
        <f>ROUND(E2535/D2535*100,0)</f>
        <v>86</v>
      </c>
      <c r="P2535">
        <f>IFERROR(ROUND(E2535/L2535,2),0)</f>
        <v>248.5</v>
      </c>
      <c r="Q2535" t="s">
        <v>8315</v>
      </c>
      <c r="R2535" t="s">
        <v>8316</v>
      </c>
      <c r="S2535" s="12">
        <f>(((J2535/60)/60)/24)+DATE(1970,1,1)</f>
        <v>42534.631481481483</v>
      </c>
      <c r="T2535" s="12">
        <f>(((I2535/60)/60)/24)+DATE(1970,1,1)</f>
        <v>42562.631481481483</v>
      </c>
      <c r="U2535">
        <f>YEAR(S2535)</f>
        <v>2016</v>
      </c>
    </row>
    <row r="2536" spans="1:21" ht="48" x14ac:dyDescent="0.2">
      <c r="A2536">
        <v>3938</v>
      </c>
      <c r="B2536" s="3" t="s">
        <v>3935</v>
      </c>
      <c r="C2536" s="3" t="s">
        <v>8046</v>
      </c>
      <c r="D2536" s="6">
        <v>3255</v>
      </c>
      <c r="E2536" s="8">
        <v>397</v>
      </c>
      <c r="F2536" t="s">
        <v>8220</v>
      </c>
      <c r="G2536" t="s">
        <v>8223</v>
      </c>
      <c r="H2536" t="s">
        <v>8245</v>
      </c>
      <c r="I2536">
        <v>1435441454</v>
      </c>
      <c r="J2536">
        <v>1432763054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12</v>
      </c>
      <c r="P2536">
        <f>IFERROR(ROUND(E2536/L2536,2),0)</f>
        <v>79.400000000000006</v>
      </c>
      <c r="Q2536" t="s">
        <v>8315</v>
      </c>
      <c r="R2536" t="s">
        <v>8316</v>
      </c>
      <c r="S2536" s="12">
        <f>(((J2536/60)/60)/24)+DATE(1970,1,1)</f>
        <v>42151.905717592599</v>
      </c>
      <c r="T2536" s="12">
        <f>(((I2536/60)/60)/24)+DATE(1970,1,1)</f>
        <v>42182.905717592599</v>
      </c>
      <c r="U2536">
        <f>YEAR(S2536)</f>
        <v>2015</v>
      </c>
    </row>
    <row r="2537" spans="1:21" ht="48" x14ac:dyDescent="0.2">
      <c r="A2537">
        <v>3939</v>
      </c>
      <c r="B2537" s="3" t="s">
        <v>3936</v>
      </c>
      <c r="C2537" s="3" t="s">
        <v>8047</v>
      </c>
      <c r="D2537" s="6">
        <v>5000</v>
      </c>
      <c r="E2537" s="8">
        <v>5</v>
      </c>
      <c r="F2537" t="s">
        <v>8220</v>
      </c>
      <c r="G2537" t="s">
        <v>8225</v>
      </c>
      <c r="H2537" t="s">
        <v>8247</v>
      </c>
      <c r="I2537">
        <v>1412656200</v>
      </c>
      <c r="J2537">
        <v>1412328979</v>
      </c>
      <c r="K2537" t="b">
        <v>0</v>
      </c>
      <c r="L2537">
        <v>1</v>
      </c>
      <c r="M2537" t="b">
        <v>0</v>
      </c>
      <c r="N2537" t="s">
        <v>8269</v>
      </c>
      <c r="O2537">
        <f>ROUND(E2537/D2537*100,0)</f>
        <v>0</v>
      </c>
      <c r="P2537">
        <f>IFERROR(ROUND(E2537/L2537,2),0)</f>
        <v>5</v>
      </c>
      <c r="Q2537" t="s">
        <v>8315</v>
      </c>
      <c r="R2537" t="s">
        <v>8316</v>
      </c>
      <c r="S2537" s="12">
        <f>(((J2537/60)/60)/24)+DATE(1970,1,1)</f>
        <v>41915.400219907409</v>
      </c>
      <c r="T2537" s="12">
        <f>(((I2537/60)/60)/24)+DATE(1970,1,1)</f>
        <v>41919.1875</v>
      </c>
      <c r="U2537">
        <f>YEAR(S2537)</f>
        <v>2014</v>
      </c>
    </row>
    <row r="2538" spans="1:21" ht="48" x14ac:dyDescent="0.2">
      <c r="A2538">
        <v>3940</v>
      </c>
      <c r="B2538" s="3" t="s">
        <v>3937</v>
      </c>
      <c r="C2538" s="3" t="s">
        <v>8048</v>
      </c>
      <c r="D2538" s="6">
        <v>5000</v>
      </c>
      <c r="E2538" s="8">
        <v>11</v>
      </c>
      <c r="F2538" t="s">
        <v>8220</v>
      </c>
      <c r="G2538" t="s">
        <v>8223</v>
      </c>
      <c r="H2538" t="s">
        <v>8245</v>
      </c>
      <c r="I2538">
        <v>1420199351</v>
      </c>
      <c r="J2538">
        <v>1416311351</v>
      </c>
      <c r="K2538" t="b">
        <v>0</v>
      </c>
      <c r="L2538">
        <v>2</v>
      </c>
      <c r="M2538" t="b">
        <v>0</v>
      </c>
      <c r="N2538" t="s">
        <v>8269</v>
      </c>
      <c r="O2538">
        <f>ROUND(E2538/D2538*100,0)</f>
        <v>0</v>
      </c>
      <c r="P2538">
        <f>IFERROR(ROUND(E2538/L2538,2),0)</f>
        <v>5.5</v>
      </c>
      <c r="Q2538" t="s">
        <v>8315</v>
      </c>
      <c r="R2538" t="s">
        <v>8316</v>
      </c>
      <c r="S2538" s="12">
        <f>(((J2538/60)/60)/24)+DATE(1970,1,1)</f>
        <v>41961.492488425924</v>
      </c>
      <c r="T2538" s="12">
        <f>(((I2538/60)/60)/24)+DATE(1970,1,1)</f>
        <v>42006.492488425924</v>
      </c>
      <c r="U2538">
        <f>YEAR(S2538)</f>
        <v>2014</v>
      </c>
    </row>
    <row r="2539" spans="1:21" ht="48" x14ac:dyDescent="0.2">
      <c r="A2539">
        <v>3941</v>
      </c>
      <c r="B2539" s="3" t="s">
        <v>3938</v>
      </c>
      <c r="C2539" s="3" t="s">
        <v>8049</v>
      </c>
      <c r="D2539" s="6">
        <v>5500</v>
      </c>
      <c r="E2539" s="8">
        <v>50</v>
      </c>
      <c r="F2539" t="s">
        <v>8220</v>
      </c>
      <c r="G2539" t="s">
        <v>8223</v>
      </c>
      <c r="H2539" t="s">
        <v>8245</v>
      </c>
      <c r="I2539">
        <v>1416877200</v>
      </c>
      <c r="J2539">
        <v>1414505137</v>
      </c>
      <c r="K2539" t="b">
        <v>0</v>
      </c>
      <c r="L2539">
        <v>2</v>
      </c>
      <c r="M2539" t="b">
        <v>0</v>
      </c>
      <c r="N2539" t="s">
        <v>8269</v>
      </c>
      <c r="O2539">
        <f>ROUND(E2539/D2539*100,0)</f>
        <v>1</v>
      </c>
      <c r="P2539">
        <f>IFERROR(ROUND(E2539/L2539,2),0)</f>
        <v>25</v>
      </c>
      <c r="Q2539" t="s">
        <v>8315</v>
      </c>
      <c r="R2539" t="s">
        <v>8316</v>
      </c>
      <c r="S2539" s="12">
        <f>(((J2539/60)/60)/24)+DATE(1970,1,1)</f>
        <v>41940.587233796294</v>
      </c>
      <c r="T2539" s="12">
        <f>(((I2539/60)/60)/24)+DATE(1970,1,1)</f>
        <v>41968.041666666672</v>
      </c>
      <c r="U2539">
        <f>YEAR(S2539)</f>
        <v>2014</v>
      </c>
    </row>
    <row r="2540" spans="1:21" ht="48" x14ac:dyDescent="0.2">
      <c r="A2540">
        <v>3942</v>
      </c>
      <c r="B2540" s="3" t="s">
        <v>3939</v>
      </c>
      <c r="C2540" s="3" t="s">
        <v>8050</v>
      </c>
      <c r="D2540" s="6">
        <v>1200</v>
      </c>
      <c r="E2540" s="8">
        <v>0</v>
      </c>
      <c r="F2540" t="s">
        <v>8220</v>
      </c>
      <c r="G2540" t="s">
        <v>8223</v>
      </c>
      <c r="H2540" t="s">
        <v>8245</v>
      </c>
      <c r="I2540">
        <v>1434490914</v>
      </c>
      <c r="J2540">
        <v>1429306914</v>
      </c>
      <c r="K2540" t="b">
        <v>0</v>
      </c>
      <c r="L2540">
        <v>0</v>
      </c>
      <c r="M2540" t="b">
        <v>0</v>
      </c>
      <c r="N2540" t="s">
        <v>8269</v>
      </c>
      <c r="O2540">
        <f>ROUND(E2540/D2540*100,0)</f>
        <v>0</v>
      </c>
      <c r="P2540">
        <f>IFERROR(ROUND(E2540/L2540,2),0)</f>
        <v>0</v>
      </c>
      <c r="Q2540" t="s">
        <v>8315</v>
      </c>
      <c r="R2540" t="s">
        <v>8316</v>
      </c>
      <c r="S2540" s="12">
        <f>(((J2540/60)/60)/24)+DATE(1970,1,1)</f>
        <v>42111.904097222221</v>
      </c>
      <c r="T2540" s="12">
        <f>(((I2540/60)/60)/24)+DATE(1970,1,1)</f>
        <v>42171.904097222221</v>
      </c>
      <c r="U2540">
        <f>YEAR(S2540)</f>
        <v>2015</v>
      </c>
    </row>
    <row r="2541" spans="1:21" ht="48" x14ac:dyDescent="0.2">
      <c r="A2541">
        <v>3943</v>
      </c>
      <c r="B2541" s="3" t="s">
        <v>3940</v>
      </c>
      <c r="C2541" s="3" t="s">
        <v>8051</v>
      </c>
      <c r="D2541" s="6">
        <v>5000</v>
      </c>
      <c r="E2541" s="8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8269</v>
      </c>
      <c r="O2541">
        <f>ROUND(E2541/D2541*100,0)</f>
        <v>36</v>
      </c>
      <c r="P2541">
        <f>IFERROR(ROUND(E2541/L2541,2),0)</f>
        <v>137.08000000000001</v>
      </c>
      <c r="Q2541" t="s">
        <v>8315</v>
      </c>
      <c r="R2541" t="s">
        <v>8316</v>
      </c>
      <c r="S2541" s="12">
        <f>(((J2541/60)/60)/24)+DATE(1970,1,1)</f>
        <v>42279.778564814813</v>
      </c>
      <c r="T2541" s="12">
        <f>(((I2541/60)/60)/24)+DATE(1970,1,1)</f>
        <v>42310.701388888891</v>
      </c>
      <c r="U2541">
        <f>YEAR(S2541)</f>
        <v>2015</v>
      </c>
    </row>
    <row r="2542" spans="1:21" ht="48" x14ac:dyDescent="0.2">
      <c r="A2542">
        <v>3944</v>
      </c>
      <c r="B2542" s="3" t="s">
        <v>3941</v>
      </c>
      <c r="C2542" s="3" t="s">
        <v>8052</v>
      </c>
      <c r="D2542" s="6">
        <v>5000</v>
      </c>
      <c r="E2542" s="8">
        <v>0</v>
      </c>
      <c r="F2542" t="s">
        <v>8220</v>
      </c>
      <c r="G2542" t="s">
        <v>8223</v>
      </c>
      <c r="H2542" t="s">
        <v>8245</v>
      </c>
      <c r="I2542">
        <v>1440690875</v>
      </c>
      <c r="J2542">
        <v>1438098875</v>
      </c>
      <c r="K2542" t="b">
        <v>0</v>
      </c>
      <c r="L2542">
        <v>0</v>
      </c>
      <c r="M2542" t="b">
        <v>0</v>
      </c>
      <c r="N2542" t="s">
        <v>8269</v>
      </c>
      <c r="O2542">
        <f>ROUND(E2542/D2542*100,0)</f>
        <v>0</v>
      </c>
      <c r="P2542">
        <f>IFERROR(ROUND(E2542/L2542,2),0)</f>
        <v>0</v>
      </c>
      <c r="Q2542" t="s">
        <v>8315</v>
      </c>
      <c r="R2542" t="s">
        <v>8316</v>
      </c>
      <c r="S2542" s="12">
        <f>(((J2542/60)/60)/24)+DATE(1970,1,1)</f>
        <v>42213.662905092591</v>
      </c>
      <c r="T2542" s="12">
        <f>(((I2542/60)/60)/24)+DATE(1970,1,1)</f>
        <v>42243.662905092591</v>
      </c>
      <c r="U2542">
        <f>YEAR(S2542)</f>
        <v>2015</v>
      </c>
    </row>
    <row r="2543" spans="1:21" ht="48" x14ac:dyDescent="0.2">
      <c r="A2543">
        <v>3945</v>
      </c>
      <c r="B2543" s="3" t="s">
        <v>3942</v>
      </c>
      <c r="C2543" s="3" t="s">
        <v>8053</v>
      </c>
      <c r="D2543" s="6">
        <v>2000</v>
      </c>
      <c r="E2543" s="8">
        <v>5</v>
      </c>
      <c r="F2543" t="s">
        <v>8220</v>
      </c>
      <c r="G2543" t="s">
        <v>8223</v>
      </c>
      <c r="H2543" t="s">
        <v>8245</v>
      </c>
      <c r="I2543">
        <v>1431717268</v>
      </c>
      <c r="J2543">
        <v>1429125268</v>
      </c>
      <c r="K2543" t="b">
        <v>0</v>
      </c>
      <c r="L2543">
        <v>1</v>
      </c>
      <c r="M2543" t="b">
        <v>0</v>
      </c>
      <c r="N2543" t="s">
        <v>8269</v>
      </c>
      <c r="O2543">
        <f>ROUND(E2543/D2543*100,0)</f>
        <v>0</v>
      </c>
      <c r="P2543">
        <f>IFERROR(ROUND(E2543/L2543,2),0)</f>
        <v>5</v>
      </c>
      <c r="Q2543" t="s">
        <v>8315</v>
      </c>
      <c r="R2543" t="s">
        <v>8316</v>
      </c>
      <c r="S2543" s="12">
        <f>(((J2543/60)/60)/24)+DATE(1970,1,1)</f>
        <v>42109.801712962959</v>
      </c>
      <c r="T2543" s="12">
        <f>(((I2543/60)/60)/24)+DATE(1970,1,1)</f>
        <v>42139.801712962959</v>
      </c>
      <c r="U2543">
        <f>YEAR(S2543)</f>
        <v>2015</v>
      </c>
    </row>
    <row r="2544" spans="1:21" ht="32" x14ac:dyDescent="0.2">
      <c r="A2544">
        <v>3946</v>
      </c>
      <c r="B2544" s="3" t="s">
        <v>3943</v>
      </c>
      <c r="C2544" s="3" t="s">
        <v>8054</v>
      </c>
      <c r="D2544" s="6">
        <v>6000</v>
      </c>
      <c r="E2544" s="8">
        <v>195</v>
      </c>
      <c r="F2544" t="s">
        <v>8220</v>
      </c>
      <c r="G2544" t="s">
        <v>8223</v>
      </c>
      <c r="H2544" t="s">
        <v>8245</v>
      </c>
      <c r="I2544">
        <v>1425110400</v>
      </c>
      <c r="J2544">
        <v>1422388822</v>
      </c>
      <c r="K2544" t="b">
        <v>0</v>
      </c>
      <c r="L2544">
        <v>5</v>
      </c>
      <c r="M2544" t="b">
        <v>0</v>
      </c>
      <c r="N2544" t="s">
        <v>8269</v>
      </c>
      <c r="O2544">
        <f>ROUND(E2544/D2544*100,0)</f>
        <v>3</v>
      </c>
      <c r="P2544">
        <f>IFERROR(ROUND(E2544/L2544,2),0)</f>
        <v>39</v>
      </c>
      <c r="Q2544" t="s">
        <v>8315</v>
      </c>
      <c r="R2544" t="s">
        <v>8316</v>
      </c>
      <c r="S2544" s="12">
        <f>(((J2544/60)/60)/24)+DATE(1970,1,1)</f>
        <v>42031.833587962959</v>
      </c>
      <c r="T2544" s="12">
        <f>(((I2544/60)/60)/24)+DATE(1970,1,1)</f>
        <v>42063.333333333328</v>
      </c>
      <c r="U2544">
        <f>YEAR(S2544)</f>
        <v>2015</v>
      </c>
    </row>
    <row r="2545" spans="1:21" ht="48" x14ac:dyDescent="0.2">
      <c r="A2545">
        <v>3947</v>
      </c>
      <c r="B2545" s="3" t="s">
        <v>3944</v>
      </c>
      <c r="C2545" s="3" t="s">
        <v>8055</v>
      </c>
      <c r="D2545" s="6">
        <v>3000</v>
      </c>
      <c r="E2545" s="8">
        <v>101</v>
      </c>
      <c r="F2545" t="s">
        <v>8220</v>
      </c>
      <c r="G2545" t="s">
        <v>8223</v>
      </c>
      <c r="H2545" t="s">
        <v>8245</v>
      </c>
      <c r="I2545">
        <v>1475378744</v>
      </c>
      <c r="J2545">
        <v>1472786744</v>
      </c>
      <c r="K2545" t="b">
        <v>0</v>
      </c>
      <c r="L2545">
        <v>2</v>
      </c>
      <c r="M2545" t="b">
        <v>0</v>
      </c>
      <c r="N2545" t="s">
        <v>8269</v>
      </c>
      <c r="O2545">
        <f>ROUND(E2545/D2545*100,0)</f>
        <v>3</v>
      </c>
      <c r="P2545">
        <f>IFERROR(ROUND(E2545/L2545,2),0)</f>
        <v>50.5</v>
      </c>
      <c r="Q2545" t="s">
        <v>8315</v>
      </c>
      <c r="R2545" t="s">
        <v>8316</v>
      </c>
      <c r="S2545" s="12">
        <f>(((J2545/60)/60)/24)+DATE(1970,1,1)</f>
        <v>42615.142870370371</v>
      </c>
      <c r="T2545" s="12">
        <f>(((I2545/60)/60)/24)+DATE(1970,1,1)</f>
        <v>42645.142870370371</v>
      </c>
      <c r="U2545">
        <f>YEAR(S2545)</f>
        <v>2016</v>
      </c>
    </row>
    <row r="2546" spans="1:21" ht="48" x14ac:dyDescent="0.2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>
        <f>ROUND(E2546/D2546*100,0)</f>
        <v>0</v>
      </c>
      <c r="P2546">
        <f>IFERROR(ROUND(E2546/L2546,2),0)</f>
        <v>0</v>
      </c>
      <c r="Q2546" t="s">
        <v>8315</v>
      </c>
      <c r="R2546" t="s">
        <v>8316</v>
      </c>
      <c r="S2546" s="12">
        <f>(((J2546/60)/60)/24)+DATE(1970,1,1)</f>
        <v>41829.325497685182</v>
      </c>
      <c r="T2546" s="12">
        <f>(((I2546/60)/60)/24)+DATE(1970,1,1)</f>
        <v>41889.325497685182</v>
      </c>
      <c r="U2546">
        <f>YEAR(S2546)</f>
        <v>2014</v>
      </c>
    </row>
    <row r="2547" spans="1:21" ht="48" x14ac:dyDescent="0.2">
      <c r="A2547">
        <v>3949</v>
      </c>
      <c r="B2547" s="3" t="s">
        <v>3946</v>
      </c>
      <c r="C2547" s="3" t="s">
        <v>8057</v>
      </c>
      <c r="D2547" s="6">
        <v>10000</v>
      </c>
      <c r="E2547" s="8">
        <v>1577</v>
      </c>
      <c r="F2547" t="s">
        <v>8220</v>
      </c>
      <c r="G2547" t="s">
        <v>8225</v>
      </c>
      <c r="H2547" t="s">
        <v>8247</v>
      </c>
      <c r="I2547">
        <v>1423623221</v>
      </c>
      <c r="J2547">
        <v>1421031221</v>
      </c>
      <c r="K2547" t="b">
        <v>0</v>
      </c>
      <c r="L2547">
        <v>32</v>
      </c>
      <c r="M2547" t="b">
        <v>0</v>
      </c>
      <c r="N2547" t="s">
        <v>8269</v>
      </c>
      <c r="O2547">
        <f>ROUND(E2547/D2547*100,0)</f>
        <v>16</v>
      </c>
      <c r="P2547">
        <f>IFERROR(ROUND(E2547/L2547,2),0)</f>
        <v>49.28</v>
      </c>
      <c r="Q2547" t="s">
        <v>8315</v>
      </c>
      <c r="R2547" t="s">
        <v>8316</v>
      </c>
      <c r="S2547" s="12">
        <f>(((J2547/60)/60)/24)+DATE(1970,1,1)</f>
        <v>42016.120613425926</v>
      </c>
      <c r="T2547" s="12">
        <f>(((I2547/60)/60)/24)+DATE(1970,1,1)</f>
        <v>42046.120613425926</v>
      </c>
      <c r="U2547">
        <f>YEAR(S2547)</f>
        <v>2015</v>
      </c>
    </row>
    <row r="2548" spans="1:21" ht="48" x14ac:dyDescent="0.2">
      <c r="A2548">
        <v>3950</v>
      </c>
      <c r="B2548" s="3" t="s">
        <v>3947</v>
      </c>
      <c r="C2548" s="3" t="s">
        <v>8058</v>
      </c>
      <c r="D2548" s="6">
        <v>4000</v>
      </c>
      <c r="E2548" s="8">
        <v>25</v>
      </c>
      <c r="F2548" t="s">
        <v>8220</v>
      </c>
      <c r="G2548" t="s">
        <v>8223</v>
      </c>
      <c r="H2548" t="s">
        <v>8245</v>
      </c>
      <c r="I2548">
        <v>1460140500</v>
      </c>
      <c r="J2548">
        <v>1457628680</v>
      </c>
      <c r="K2548" t="b">
        <v>0</v>
      </c>
      <c r="L2548">
        <v>1</v>
      </c>
      <c r="M2548" t="b">
        <v>0</v>
      </c>
      <c r="N2548" t="s">
        <v>8269</v>
      </c>
      <c r="O2548">
        <f>ROUND(E2548/D2548*100,0)</f>
        <v>1</v>
      </c>
      <c r="P2548">
        <f>IFERROR(ROUND(E2548/L2548,2),0)</f>
        <v>25</v>
      </c>
      <c r="Q2548" t="s">
        <v>8315</v>
      </c>
      <c r="R2548" t="s">
        <v>8316</v>
      </c>
      <c r="S2548" s="12">
        <f>(((J2548/60)/60)/24)+DATE(1970,1,1)</f>
        <v>42439.702314814815</v>
      </c>
      <c r="T2548" s="12">
        <f>(((I2548/60)/60)/24)+DATE(1970,1,1)</f>
        <v>42468.774305555555</v>
      </c>
      <c r="U2548">
        <f>YEAR(S2548)</f>
        <v>2016</v>
      </c>
    </row>
    <row r="2549" spans="1:21" ht="48" x14ac:dyDescent="0.2">
      <c r="A2549">
        <v>3951</v>
      </c>
      <c r="B2549" s="3" t="s">
        <v>3948</v>
      </c>
      <c r="C2549" s="3" t="s">
        <v>6961</v>
      </c>
      <c r="D2549" s="6">
        <v>200000</v>
      </c>
      <c r="E2549" s="8">
        <v>1</v>
      </c>
      <c r="F2549" t="s">
        <v>8220</v>
      </c>
      <c r="G2549" t="s">
        <v>8240</v>
      </c>
      <c r="H2549" t="s">
        <v>8248</v>
      </c>
      <c r="I2549">
        <v>1462301342</v>
      </c>
      <c r="J2549">
        <v>1457120942</v>
      </c>
      <c r="K2549" t="b">
        <v>0</v>
      </c>
      <c r="L2549">
        <v>1</v>
      </c>
      <c r="M2549" t="b">
        <v>0</v>
      </c>
      <c r="N2549" t="s">
        <v>8269</v>
      </c>
      <c r="O2549">
        <f>ROUND(E2549/D2549*100,0)</f>
        <v>0</v>
      </c>
      <c r="P2549">
        <f>IFERROR(ROUND(E2549/L2549,2),0)</f>
        <v>1</v>
      </c>
      <c r="Q2549" t="s">
        <v>8315</v>
      </c>
      <c r="R2549" t="s">
        <v>8316</v>
      </c>
      <c r="S2549" s="12">
        <f>(((J2549/60)/60)/24)+DATE(1970,1,1)</f>
        <v>42433.825717592597</v>
      </c>
      <c r="T2549" s="12">
        <f>(((I2549/60)/60)/24)+DATE(1970,1,1)</f>
        <v>42493.784050925926</v>
      </c>
      <c r="U2549">
        <f>YEAR(S2549)</f>
        <v>2016</v>
      </c>
    </row>
    <row r="2550" spans="1:21" ht="48" x14ac:dyDescent="0.2">
      <c r="A2550">
        <v>3952</v>
      </c>
      <c r="B2550" s="3" t="s">
        <v>3949</v>
      </c>
      <c r="C2550" s="3" t="s">
        <v>8059</v>
      </c>
      <c r="D2550" s="6">
        <v>26000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1445885890</v>
      </c>
      <c r="J2550">
        <v>1440701890</v>
      </c>
      <c r="K2550" t="b">
        <v>0</v>
      </c>
      <c r="L2550">
        <v>1</v>
      </c>
      <c r="M2550" t="b">
        <v>0</v>
      </c>
      <c r="N2550" t="s">
        <v>8269</v>
      </c>
      <c r="O2550">
        <f>ROUND(E2550/D2550*100,0)</f>
        <v>0</v>
      </c>
      <c r="P2550">
        <f>IFERROR(ROUND(E2550/L2550,2),0)</f>
        <v>25</v>
      </c>
      <c r="Q2550" t="s">
        <v>8315</v>
      </c>
      <c r="R2550" t="s">
        <v>8316</v>
      </c>
      <c r="S2550" s="12">
        <f>(((J2550/60)/60)/24)+DATE(1970,1,1)</f>
        <v>42243.790393518517</v>
      </c>
      <c r="T2550" s="12">
        <f>(((I2550/60)/60)/24)+DATE(1970,1,1)</f>
        <v>42303.790393518517</v>
      </c>
      <c r="U2550">
        <f>YEAR(S2550)</f>
        <v>2015</v>
      </c>
    </row>
    <row r="2551" spans="1:21" ht="48" x14ac:dyDescent="0.2">
      <c r="A2551">
        <v>3953</v>
      </c>
      <c r="B2551" s="3" t="s">
        <v>3950</v>
      </c>
      <c r="C2551" s="3" t="s">
        <v>8060</v>
      </c>
      <c r="D2551" s="6">
        <v>17600</v>
      </c>
      <c r="E2551" s="8">
        <v>0</v>
      </c>
      <c r="F2551" t="s">
        <v>8220</v>
      </c>
      <c r="G2551" t="s">
        <v>8223</v>
      </c>
      <c r="H2551" t="s">
        <v>8245</v>
      </c>
      <c r="I2551">
        <v>1469834940</v>
      </c>
      <c r="J2551">
        <v>1467162586</v>
      </c>
      <c r="K2551" t="b">
        <v>0</v>
      </c>
      <c r="L2551">
        <v>0</v>
      </c>
      <c r="M2551" t="b">
        <v>0</v>
      </c>
      <c r="N2551" t="s">
        <v>8269</v>
      </c>
      <c r="O2551">
        <f>ROUND(E2551/D2551*100,0)</f>
        <v>0</v>
      </c>
      <c r="P2551">
        <f>IFERROR(ROUND(E2551/L2551,2),0)</f>
        <v>0</v>
      </c>
      <c r="Q2551" t="s">
        <v>8315</v>
      </c>
      <c r="R2551" t="s">
        <v>8316</v>
      </c>
      <c r="S2551" s="12">
        <f>(((J2551/60)/60)/24)+DATE(1970,1,1)</f>
        <v>42550.048449074078</v>
      </c>
      <c r="T2551" s="12">
        <f>(((I2551/60)/60)/24)+DATE(1970,1,1)</f>
        <v>42580.978472222225</v>
      </c>
      <c r="U2551">
        <f>YEAR(S2551)</f>
        <v>2016</v>
      </c>
    </row>
    <row r="2552" spans="1:21" ht="48" x14ac:dyDescent="0.2">
      <c r="A2552">
        <v>3954</v>
      </c>
      <c r="B2552" s="3" t="s">
        <v>3951</v>
      </c>
      <c r="C2552" s="3" t="s">
        <v>8061</v>
      </c>
      <c r="D2552" s="6">
        <v>25000</v>
      </c>
      <c r="E2552" s="8">
        <v>0</v>
      </c>
      <c r="F2552" t="s">
        <v>8220</v>
      </c>
      <c r="G2552" t="s">
        <v>8228</v>
      </c>
      <c r="H2552" t="s">
        <v>8250</v>
      </c>
      <c r="I2552">
        <v>1405352264</v>
      </c>
      <c r="J2552">
        <v>1400168264</v>
      </c>
      <c r="K2552" t="b">
        <v>0</v>
      </c>
      <c r="L2552">
        <v>0</v>
      </c>
      <c r="M2552" t="b">
        <v>0</v>
      </c>
      <c r="N2552" t="s">
        <v>8269</v>
      </c>
      <c r="O2552">
        <f>ROUND(E2552/D2552*100,0)</f>
        <v>0</v>
      </c>
      <c r="P2552">
        <f>IFERROR(ROUND(E2552/L2552,2),0)</f>
        <v>0</v>
      </c>
      <c r="Q2552" t="s">
        <v>8315</v>
      </c>
      <c r="R2552" t="s">
        <v>8316</v>
      </c>
      <c r="S2552" s="12">
        <f>(((J2552/60)/60)/24)+DATE(1970,1,1)</f>
        <v>41774.651203703703</v>
      </c>
      <c r="T2552" s="12">
        <f>(((I2552/60)/60)/24)+DATE(1970,1,1)</f>
        <v>41834.651203703703</v>
      </c>
      <c r="U2552">
        <f>YEAR(S2552)</f>
        <v>2014</v>
      </c>
    </row>
    <row r="2553" spans="1:21" ht="48" x14ac:dyDescent="0.2">
      <c r="A2553">
        <v>3955</v>
      </c>
      <c r="B2553" s="3" t="s">
        <v>3952</v>
      </c>
      <c r="C2553" s="3" t="s">
        <v>8062</v>
      </c>
      <c r="D2553" s="6">
        <v>1750</v>
      </c>
      <c r="E2553" s="8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>
        <f>ROUND(E2553/D2553*100,0)</f>
        <v>24</v>
      </c>
      <c r="P2553">
        <f>IFERROR(ROUND(E2553/L2553,2),0)</f>
        <v>53.13</v>
      </c>
      <c r="Q2553" t="s">
        <v>8315</v>
      </c>
      <c r="R2553" t="s">
        <v>8316</v>
      </c>
      <c r="S2553" s="12">
        <f>(((J2553/60)/60)/24)+DATE(1970,1,1)</f>
        <v>42306.848854166667</v>
      </c>
      <c r="T2553" s="12">
        <f>(((I2553/60)/60)/24)+DATE(1970,1,1)</f>
        <v>42336.890520833331</v>
      </c>
      <c r="U2553">
        <f>YEAR(S2553)</f>
        <v>2015</v>
      </c>
    </row>
    <row r="2554" spans="1:21" ht="48" x14ac:dyDescent="0.2">
      <c r="A2554">
        <v>3956</v>
      </c>
      <c r="B2554" s="3" t="s">
        <v>3953</v>
      </c>
      <c r="C2554" s="3" t="s">
        <v>8063</v>
      </c>
      <c r="D2554" s="6">
        <v>5500</v>
      </c>
      <c r="E2554" s="8">
        <v>0</v>
      </c>
      <c r="F2554" t="s">
        <v>8220</v>
      </c>
      <c r="G2554" t="s">
        <v>8223</v>
      </c>
      <c r="H2554" t="s">
        <v>8245</v>
      </c>
      <c r="I2554">
        <v>1461543600</v>
      </c>
      <c r="J2554">
        <v>1459203727</v>
      </c>
      <c r="K2554" t="b">
        <v>0</v>
      </c>
      <c r="L2554">
        <v>0</v>
      </c>
      <c r="M2554" t="b">
        <v>0</v>
      </c>
      <c r="N2554" t="s">
        <v>8269</v>
      </c>
      <c r="O2554">
        <f>ROUND(E2554/D2554*100,0)</f>
        <v>0</v>
      </c>
      <c r="P2554">
        <f>IFERROR(ROUND(E2554/L2554,2),0)</f>
        <v>0</v>
      </c>
      <c r="Q2554" t="s">
        <v>8315</v>
      </c>
      <c r="R2554" t="s">
        <v>8316</v>
      </c>
      <c r="S2554" s="12">
        <f>(((J2554/60)/60)/24)+DATE(1970,1,1)</f>
        <v>42457.932025462964</v>
      </c>
      <c r="T2554" s="12">
        <f>(((I2554/60)/60)/24)+DATE(1970,1,1)</f>
        <v>42485.013888888891</v>
      </c>
      <c r="U2554">
        <f>YEAR(S2554)</f>
        <v>2016</v>
      </c>
    </row>
    <row r="2555" spans="1:21" ht="48" x14ac:dyDescent="0.2">
      <c r="A2555">
        <v>3957</v>
      </c>
      <c r="B2555" s="3" t="s">
        <v>3954</v>
      </c>
      <c r="C2555" s="3" t="s">
        <v>8064</v>
      </c>
      <c r="D2555" s="6">
        <v>28000</v>
      </c>
      <c r="E2555" s="8">
        <v>7</v>
      </c>
      <c r="F2555" t="s">
        <v>8220</v>
      </c>
      <c r="G2555" t="s">
        <v>8223</v>
      </c>
      <c r="H2555" t="s">
        <v>8245</v>
      </c>
      <c r="I2555">
        <v>1468020354</v>
      </c>
      <c r="J2555">
        <v>1464045954</v>
      </c>
      <c r="K2555" t="b">
        <v>0</v>
      </c>
      <c r="L2555">
        <v>1</v>
      </c>
      <c r="M2555" t="b">
        <v>0</v>
      </c>
      <c r="N2555" t="s">
        <v>8269</v>
      </c>
      <c r="O2555">
        <f>ROUND(E2555/D2555*100,0)</f>
        <v>0</v>
      </c>
      <c r="P2555">
        <f>IFERROR(ROUND(E2555/L2555,2),0)</f>
        <v>7</v>
      </c>
      <c r="Q2555" t="s">
        <v>8315</v>
      </c>
      <c r="R2555" t="s">
        <v>8316</v>
      </c>
      <c r="S2555" s="12">
        <f>(((J2555/60)/60)/24)+DATE(1970,1,1)</f>
        <v>42513.976319444439</v>
      </c>
      <c r="T2555" s="12">
        <f>(((I2555/60)/60)/24)+DATE(1970,1,1)</f>
        <v>42559.976319444439</v>
      </c>
      <c r="U2555">
        <f>YEAR(S2555)</f>
        <v>2016</v>
      </c>
    </row>
    <row r="2556" spans="1:21" ht="48" x14ac:dyDescent="0.2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>ROUND(E2556/D2556*100,0)</f>
        <v>32</v>
      </c>
      <c r="P2556">
        <f>IFERROR(ROUND(E2556/L2556,2),0)</f>
        <v>40.06</v>
      </c>
      <c r="Q2556" t="s">
        <v>8315</v>
      </c>
      <c r="R2556" t="s">
        <v>8316</v>
      </c>
      <c r="S2556" s="12">
        <f>(((J2556/60)/60)/24)+DATE(1970,1,1)</f>
        <v>41816.950370370374</v>
      </c>
      <c r="T2556" s="12">
        <f>(((I2556/60)/60)/24)+DATE(1970,1,1)</f>
        <v>41853.583333333336</v>
      </c>
      <c r="U2556">
        <f>YEAR(S2556)</f>
        <v>2014</v>
      </c>
    </row>
    <row r="2557" spans="1:21" ht="48" x14ac:dyDescent="0.2">
      <c r="A2557">
        <v>3959</v>
      </c>
      <c r="B2557" s="3" t="s">
        <v>3956</v>
      </c>
      <c r="C2557" s="3" t="s">
        <v>8066</v>
      </c>
      <c r="D2557" s="6">
        <v>1200</v>
      </c>
      <c r="E2557" s="8">
        <v>292</v>
      </c>
      <c r="F2557" t="s">
        <v>8220</v>
      </c>
      <c r="G2557" t="s">
        <v>8223</v>
      </c>
      <c r="H2557" t="s">
        <v>8245</v>
      </c>
      <c r="I2557">
        <v>1411930556</v>
      </c>
      <c r="J2557">
        <v>1409338556</v>
      </c>
      <c r="K2557" t="b">
        <v>0</v>
      </c>
      <c r="L2557">
        <v>12</v>
      </c>
      <c r="M2557" t="b">
        <v>0</v>
      </c>
      <c r="N2557" t="s">
        <v>8269</v>
      </c>
      <c r="O2557">
        <f>ROUND(E2557/D2557*100,0)</f>
        <v>24</v>
      </c>
      <c r="P2557">
        <f>IFERROR(ROUND(E2557/L2557,2),0)</f>
        <v>24.33</v>
      </c>
      <c r="Q2557" t="s">
        <v>8315</v>
      </c>
      <c r="R2557" t="s">
        <v>8316</v>
      </c>
      <c r="S2557" s="12">
        <f>(((J2557/60)/60)/24)+DATE(1970,1,1)</f>
        <v>41880.788842592592</v>
      </c>
      <c r="T2557" s="12">
        <f>(((I2557/60)/60)/24)+DATE(1970,1,1)</f>
        <v>41910.788842592592</v>
      </c>
      <c r="U2557">
        <f>YEAR(S2557)</f>
        <v>2014</v>
      </c>
    </row>
    <row r="2558" spans="1:21" ht="48" x14ac:dyDescent="0.2">
      <c r="A2558">
        <v>3960</v>
      </c>
      <c r="B2558" s="3" t="s">
        <v>3957</v>
      </c>
      <c r="C2558" s="3" t="s">
        <v>8067</v>
      </c>
      <c r="D2558" s="6">
        <v>3000</v>
      </c>
      <c r="E2558" s="8">
        <v>45</v>
      </c>
      <c r="F2558" t="s">
        <v>8220</v>
      </c>
      <c r="G2558" t="s">
        <v>8223</v>
      </c>
      <c r="H2558" t="s">
        <v>8245</v>
      </c>
      <c r="I2558">
        <v>1451852256</v>
      </c>
      <c r="J2558">
        <v>1449260256</v>
      </c>
      <c r="K2558" t="b">
        <v>0</v>
      </c>
      <c r="L2558">
        <v>4</v>
      </c>
      <c r="M2558" t="b">
        <v>0</v>
      </c>
      <c r="N2558" t="s">
        <v>8269</v>
      </c>
      <c r="O2558">
        <f>ROUND(E2558/D2558*100,0)</f>
        <v>2</v>
      </c>
      <c r="P2558">
        <f>IFERROR(ROUND(E2558/L2558,2),0)</f>
        <v>11.25</v>
      </c>
      <c r="Q2558" t="s">
        <v>8315</v>
      </c>
      <c r="R2558" t="s">
        <v>8316</v>
      </c>
      <c r="S2558" s="12">
        <f>(((J2558/60)/60)/24)+DATE(1970,1,1)</f>
        <v>42342.845555555556</v>
      </c>
      <c r="T2558" s="12">
        <f>(((I2558/60)/60)/24)+DATE(1970,1,1)</f>
        <v>42372.845555555556</v>
      </c>
      <c r="U2558">
        <f>YEAR(S2558)</f>
        <v>2015</v>
      </c>
    </row>
    <row r="2559" spans="1:21" ht="48" x14ac:dyDescent="0.2">
      <c r="A2559">
        <v>3961</v>
      </c>
      <c r="B2559" s="3" t="s">
        <v>3958</v>
      </c>
      <c r="C2559" s="3" t="s">
        <v>8068</v>
      </c>
      <c r="D2559" s="6">
        <v>5000</v>
      </c>
      <c r="E2559" s="8">
        <v>21</v>
      </c>
      <c r="F2559" t="s">
        <v>8220</v>
      </c>
      <c r="G2559" t="s">
        <v>8224</v>
      </c>
      <c r="H2559" t="s">
        <v>8246</v>
      </c>
      <c r="I2559">
        <v>1399584210</v>
      </c>
      <c r="J2559">
        <v>1397683410</v>
      </c>
      <c r="K2559" t="b">
        <v>0</v>
      </c>
      <c r="L2559">
        <v>2</v>
      </c>
      <c r="M2559" t="b">
        <v>0</v>
      </c>
      <c r="N2559" t="s">
        <v>8269</v>
      </c>
      <c r="O2559">
        <f>ROUND(E2559/D2559*100,0)</f>
        <v>0</v>
      </c>
      <c r="P2559">
        <f>IFERROR(ROUND(E2559/L2559,2),0)</f>
        <v>10.5</v>
      </c>
      <c r="Q2559" t="s">
        <v>8315</v>
      </c>
      <c r="R2559" t="s">
        <v>8316</v>
      </c>
      <c r="S2559" s="12">
        <f>(((J2559/60)/60)/24)+DATE(1970,1,1)</f>
        <v>41745.891319444447</v>
      </c>
      <c r="T2559" s="12">
        <f>(((I2559/60)/60)/24)+DATE(1970,1,1)</f>
        <v>41767.891319444447</v>
      </c>
      <c r="U2559">
        <f>YEAR(S2559)</f>
        <v>2014</v>
      </c>
    </row>
    <row r="2560" spans="1:21" ht="48" x14ac:dyDescent="0.2">
      <c r="A2560">
        <v>3962</v>
      </c>
      <c r="B2560" s="3" t="s">
        <v>3959</v>
      </c>
      <c r="C2560" s="3" t="s">
        <v>8069</v>
      </c>
      <c r="D2560" s="6">
        <v>1400</v>
      </c>
      <c r="E2560" s="8">
        <v>45</v>
      </c>
      <c r="F2560" t="s">
        <v>8220</v>
      </c>
      <c r="G2560" t="s">
        <v>8224</v>
      </c>
      <c r="H2560" t="s">
        <v>8246</v>
      </c>
      <c r="I2560">
        <v>1448722494</v>
      </c>
      <c r="J2560">
        <v>1446562494</v>
      </c>
      <c r="K2560" t="b">
        <v>0</v>
      </c>
      <c r="L2560">
        <v>3</v>
      </c>
      <c r="M2560" t="b">
        <v>0</v>
      </c>
      <c r="N2560" t="s">
        <v>8269</v>
      </c>
      <c r="O2560">
        <f>ROUND(E2560/D2560*100,0)</f>
        <v>3</v>
      </c>
      <c r="P2560">
        <f>IFERROR(ROUND(E2560/L2560,2),0)</f>
        <v>15</v>
      </c>
      <c r="Q2560" t="s">
        <v>8315</v>
      </c>
      <c r="R2560" t="s">
        <v>8316</v>
      </c>
      <c r="S2560" s="12">
        <f>(((J2560/60)/60)/24)+DATE(1970,1,1)</f>
        <v>42311.621458333335</v>
      </c>
      <c r="T2560" s="12">
        <f>(((I2560/60)/60)/24)+DATE(1970,1,1)</f>
        <v>42336.621458333335</v>
      </c>
      <c r="U2560">
        <f>YEAR(S2560)</f>
        <v>2015</v>
      </c>
    </row>
    <row r="2561" spans="1:21" ht="48" x14ac:dyDescent="0.2">
      <c r="A2561">
        <v>3963</v>
      </c>
      <c r="B2561" s="3" t="s">
        <v>3960</v>
      </c>
      <c r="C2561" s="3" t="s">
        <v>8070</v>
      </c>
      <c r="D2561" s="6">
        <v>10000</v>
      </c>
      <c r="E2561" s="8">
        <v>0</v>
      </c>
      <c r="F2561" t="s">
        <v>8220</v>
      </c>
      <c r="G2561" t="s">
        <v>8228</v>
      </c>
      <c r="H2561" t="s">
        <v>8250</v>
      </c>
      <c r="I2561">
        <v>1447821717</v>
      </c>
      <c r="J2561">
        <v>1445226117</v>
      </c>
      <c r="K2561" t="b">
        <v>0</v>
      </c>
      <c r="L2561">
        <v>0</v>
      </c>
      <c r="M2561" t="b">
        <v>0</v>
      </c>
      <c r="N2561" t="s">
        <v>8269</v>
      </c>
      <c r="O2561">
        <f>ROUND(E2561/D2561*100,0)</f>
        <v>0</v>
      </c>
      <c r="P2561">
        <f>IFERROR(ROUND(E2561/L2561,2),0)</f>
        <v>0</v>
      </c>
      <c r="Q2561" t="s">
        <v>8315</v>
      </c>
      <c r="R2561" t="s">
        <v>8316</v>
      </c>
      <c r="S2561" s="12">
        <f>(((J2561/60)/60)/24)+DATE(1970,1,1)</f>
        <v>42296.154131944444</v>
      </c>
      <c r="T2561" s="12">
        <f>(((I2561/60)/60)/24)+DATE(1970,1,1)</f>
        <v>42326.195798611108</v>
      </c>
      <c r="U2561">
        <f>YEAR(S2561)</f>
        <v>2015</v>
      </c>
    </row>
    <row r="2562" spans="1:21" ht="48" x14ac:dyDescent="0.2">
      <c r="A2562">
        <v>3964</v>
      </c>
      <c r="B2562" s="3" t="s">
        <v>3961</v>
      </c>
      <c r="C2562" s="3" t="s">
        <v>8071</v>
      </c>
      <c r="D2562" s="6">
        <v>2000</v>
      </c>
      <c r="E2562" s="8">
        <v>126</v>
      </c>
      <c r="F2562" t="s">
        <v>8220</v>
      </c>
      <c r="G2562" t="s">
        <v>8223</v>
      </c>
      <c r="H2562" t="s">
        <v>8245</v>
      </c>
      <c r="I2562">
        <v>1429460386</v>
      </c>
      <c r="J2562">
        <v>1424279986</v>
      </c>
      <c r="K2562" t="b">
        <v>0</v>
      </c>
      <c r="L2562">
        <v>3</v>
      </c>
      <c r="M2562" t="b">
        <v>0</v>
      </c>
      <c r="N2562" t="s">
        <v>8269</v>
      </c>
      <c r="O2562">
        <f>ROUND(E2562/D2562*100,0)</f>
        <v>6</v>
      </c>
      <c r="P2562">
        <f>IFERROR(ROUND(E2562/L2562,2),0)</f>
        <v>42</v>
      </c>
      <c r="Q2562" t="s">
        <v>8315</v>
      </c>
      <c r="R2562" t="s">
        <v>8316</v>
      </c>
      <c r="S2562" s="12">
        <f>(((J2562/60)/60)/24)+DATE(1970,1,1)</f>
        <v>42053.722060185188</v>
      </c>
      <c r="T2562" s="12">
        <f>(((I2562/60)/60)/24)+DATE(1970,1,1)</f>
        <v>42113.680393518516</v>
      </c>
      <c r="U2562">
        <f>YEAR(S2562)</f>
        <v>2015</v>
      </c>
    </row>
    <row r="2563" spans="1:21" ht="48" x14ac:dyDescent="0.2">
      <c r="A2563">
        <v>3965</v>
      </c>
      <c r="B2563" s="3" t="s">
        <v>3962</v>
      </c>
      <c r="C2563" s="3" t="s">
        <v>8072</v>
      </c>
      <c r="D2563" s="6">
        <v>2000</v>
      </c>
      <c r="E2563" s="8">
        <v>285</v>
      </c>
      <c r="F2563" t="s">
        <v>8220</v>
      </c>
      <c r="G2563" t="s">
        <v>8223</v>
      </c>
      <c r="H2563" t="s">
        <v>8245</v>
      </c>
      <c r="I2563">
        <v>1460608780</v>
      </c>
      <c r="J2563">
        <v>1455428380</v>
      </c>
      <c r="K2563" t="b">
        <v>0</v>
      </c>
      <c r="L2563">
        <v>4</v>
      </c>
      <c r="M2563" t="b">
        <v>0</v>
      </c>
      <c r="N2563" t="s">
        <v>8269</v>
      </c>
      <c r="O2563">
        <f>ROUND(E2563/D2563*100,0)</f>
        <v>14</v>
      </c>
      <c r="P2563">
        <f>IFERROR(ROUND(E2563/L2563,2),0)</f>
        <v>71.25</v>
      </c>
      <c r="Q2563" t="s">
        <v>8315</v>
      </c>
      <c r="R2563" t="s">
        <v>8316</v>
      </c>
      <c r="S2563" s="12">
        <f>(((J2563/60)/60)/24)+DATE(1970,1,1)</f>
        <v>42414.235879629632</v>
      </c>
      <c r="T2563" s="12">
        <f>(((I2563/60)/60)/24)+DATE(1970,1,1)</f>
        <v>42474.194212962961</v>
      </c>
      <c r="U2563">
        <f>YEAR(S2563)</f>
        <v>2016</v>
      </c>
    </row>
    <row r="2564" spans="1:21" ht="48" x14ac:dyDescent="0.2">
      <c r="A2564">
        <v>3966</v>
      </c>
      <c r="B2564" s="3" t="s">
        <v>3963</v>
      </c>
      <c r="C2564" s="3" t="s">
        <v>8073</v>
      </c>
      <c r="D2564" s="6">
        <v>7500</v>
      </c>
      <c r="E2564" s="8">
        <v>45</v>
      </c>
      <c r="F2564" t="s">
        <v>8220</v>
      </c>
      <c r="G2564" t="s">
        <v>8223</v>
      </c>
      <c r="H2564" t="s">
        <v>8245</v>
      </c>
      <c r="I2564">
        <v>1406170740</v>
      </c>
      <c r="J2564">
        <v>1402506278</v>
      </c>
      <c r="K2564" t="b">
        <v>0</v>
      </c>
      <c r="L2564">
        <v>2</v>
      </c>
      <c r="M2564" t="b">
        <v>0</v>
      </c>
      <c r="N2564" t="s">
        <v>8269</v>
      </c>
      <c r="O2564">
        <f>ROUND(E2564/D2564*100,0)</f>
        <v>1</v>
      </c>
      <c r="P2564">
        <f>IFERROR(ROUND(E2564/L2564,2),0)</f>
        <v>22.5</v>
      </c>
      <c r="Q2564" t="s">
        <v>8315</v>
      </c>
      <c r="R2564" t="s">
        <v>8316</v>
      </c>
      <c r="S2564" s="12">
        <f>(((J2564/60)/60)/24)+DATE(1970,1,1)</f>
        <v>41801.711550925924</v>
      </c>
      <c r="T2564" s="12">
        <f>(((I2564/60)/60)/24)+DATE(1970,1,1)</f>
        <v>41844.124305555553</v>
      </c>
      <c r="U2564">
        <f>YEAR(S2564)</f>
        <v>2014</v>
      </c>
    </row>
    <row r="2565" spans="1:21" ht="48" x14ac:dyDescent="0.2">
      <c r="A2565">
        <v>3967</v>
      </c>
      <c r="B2565" s="3" t="s">
        <v>3964</v>
      </c>
      <c r="C2565" s="3" t="s">
        <v>8074</v>
      </c>
      <c r="D2565" s="6">
        <v>1700</v>
      </c>
      <c r="E2565" s="8">
        <v>410</v>
      </c>
      <c r="F2565" t="s">
        <v>8220</v>
      </c>
      <c r="G2565" t="s">
        <v>8223</v>
      </c>
      <c r="H2565" t="s">
        <v>8245</v>
      </c>
      <c r="I2565">
        <v>1488783507</v>
      </c>
      <c r="J2565">
        <v>1486191507</v>
      </c>
      <c r="K2565" t="b">
        <v>0</v>
      </c>
      <c r="L2565">
        <v>10</v>
      </c>
      <c r="M2565" t="b">
        <v>0</v>
      </c>
      <c r="N2565" t="s">
        <v>8269</v>
      </c>
      <c r="O2565">
        <f>ROUND(E2565/D2565*100,0)</f>
        <v>24</v>
      </c>
      <c r="P2565">
        <f>IFERROR(ROUND(E2565/L2565,2),0)</f>
        <v>41</v>
      </c>
      <c r="Q2565" t="s">
        <v>8315</v>
      </c>
      <c r="R2565" t="s">
        <v>8316</v>
      </c>
      <c r="S2565" s="12">
        <f>(((J2565/60)/60)/24)+DATE(1970,1,1)</f>
        <v>42770.290590277778</v>
      </c>
      <c r="T2565" s="12">
        <f>(((I2565/60)/60)/24)+DATE(1970,1,1)</f>
        <v>42800.290590277778</v>
      </c>
      <c r="U2565">
        <f>YEAR(S2565)</f>
        <v>2017</v>
      </c>
    </row>
    <row r="2566" spans="1:21" ht="48" x14ac:dyDescent="0.2">
      <c r="A2566">
        <v>3968</v>
      </c>
      <c r="B2566" s="3" t="s">
        <v>3965</v>
      </c>
      <c r="C2566" s="3" t="s">
        <v>8075</v>
      </c>
      <c r="D2566" s="6">
        <v>5000</v>
      </c>
      <c r="E2566" s="8">
        <v>527</v>
      </c>
      <c r="F2566" t="s">
        <v>8220</v>
      </c>
      <c r="G2566" t="s">
        <v>8223</v>
      </c>
      <c r="H2566" t="s">
        <v>8245</v>
      </c>
      <c r="I2566">
        <v>1463945673</v>
      </c>
      <c r="J2566">
        <v>1458761673</v>
      </c>
      <c r="K2566" t="b">
        <v>0</v>
      </c>
      <c r="L2566">
        <v>11</v>
      </c>
      <c r="M2566" t="b">
        <v>0</v>
      </c>
      <c r="N2566" t="s">
        <v>8269</v>
      </c>
      <c r="O2566">
        <f>ROUND(E2566/D2566*100,0)</f>
        <v>11</v>
      </c>
      <c r="P2566">
        <f>IFERROR(ROUND(E2566/L2566,2),0)</f>
        <v>47.91</v>
      </c>
      <c r="Q2566" t="s">
        <v>8315</v>
      </c>
      <c r="R2566" t="s">
        <v>8316</v>
      </c>
      <c r="S2566" s="12">
        <f>(((J2566/60)/60)/24)+DATE(1970,1,1)</f>
        <v>42452.815659722226</v>
      </c>
      <c r="T2566" s="12">
        <f>(((I2566/60)/60)/24)+DATE(1970,1,1)</f>
        <v>42512.815659722226</v>
      </c>
      <c r="U2566">
        <f>YEAR(S2566)</f>
        <v>2016</v>
      </c>
    </row>
    <row r="2567" spans="1:21" ht="48" x14ac:dyDescent="0.2">
      <c r="A2567">
        <v>3969</v>
      </c>
      <c r="B2567" s="3" t="s">
        <v>3966</v>
      </c>
      <c r="C2567" s="3" t="s">
        <v>8076</v>
      </c>
      <c r="D2567" s="6">
        <v>2825</v>
      </c>
      <c r="E2567" s="8">
        <v>211</v>
      </c>
      <c r="F2567" t="s">
        <v>8220</v>
      </c>
      <c r="G2567" t="s">
        <v>8223</v>
      </c>
      <c r="H2567" t="s">
        <v>8245</v>
      </c>
      <c r="I2567">
        <v>1472442900</v>
      </c>
      <c r="J2567">
        <v>1471638646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7</v>
      </c>
      <c r="P2567">
        <f>IFERROR(ROUND(E2567/L2567,2),0)</f>
        <v>35.17</v>
      </c>
      <c r="Q2567" t="s">
        <v>8315</v>
      </c>
      <c r="R2567" t="s">
        <v>8316</v>
      </c>
      <c r="S2567" s="12">
        <f>(((J2567/60)/60)/24)+DATE(1970,1,1)</f>
        <v>42601.854699074072</v>
      </c>
      <c r="T2567" s="12">
        <f>(((I2567/60)/60)/24)+DATE(1970,1,1)</f>
        <v>42611.163194444445</v>
      </c>
      <c r="U2567">
        <f>YEAR(S2567)</f>
        <v>2016</v>
      </c>
    </row>
    <row r="2568" spans="1:21" ht="64" x14ac:dyDescent="0.2">
      <c r="A2568">
        <v>3970</v>
      </c>
      <c r="B2568" s="3" t="s">
        <v>3967</v>
      </c>
      <c r="C2568" s="3" t="s">
        <v>8077</v>
      </c>
      <c r="D2568" s="6">
        <v>15000</v>
      </c>
      <c r="E2568" s="8">
        <v>11</v>
      </c>
      <c r="F2568" t="s">
        <v>8220</v>
      </c>
      <c r="G2568" t="s">
        <v>8223</v>
      </c>
      <c r="H2568" t="s">
        <v>8245</v>
      </c>
      <c r="I2568">
        <v>1460925811</v>
      </c>
      <c r="J2568">
        <v>1458333811</v>
      </c>
      <c r="K2568" t="b">
        <v>0</v>
      </c>
      <c r="L2568">
        <v>2</v>
      </c>
      <c r="M2568" t="b">
        <v>0</v>
      </c>
      <c r="N2568" t="s">
        <v>8269</v>
      </c>
      <c r="O2568">
        <f>ROUND(E2568/D2568*100,0)</f>
        <v>0</v>
      </c>
      <c r="P2568">
        <f>IFERROR(ROUND(E2568/L2568,2),0)</f>
        <v>5.5</v>
      </c>
      <c r="Q2568" t="s">
        <v>8315</v>
      </c>
      <c r="R2568" t="s">
        <v>8316</v>
      </c>
      <c r="S2568" s="12">
        <f>(((J2568/60)/60)/24)+DATE(1970,1,1)</f>
        <v>42447.863553240735</v>
      </c>
      <c r="T2568" s="12">
        <f>(((I2568/60)/60)/24)+DATE(1970,1,1)</f>
        <v>42477.863553240735</v>
      </c>
      <c r="U2568">
        <f>YEAR(S2568)</f>
        <v>2016</v>
      </c>
    </row>
    <row r="2569" spans="1:21" ht="48" x14ac:dyDescent="0.2">
      <c r="A2569">
        <v>3971</v>
      </c>
      <c r="B2569" s="3" t="s">
        <v>3968</v>
      </c>
      <c r="C2569" s="3" t="s">
        <v>8078</v>
      </c>
      <c r="D2569" s="6">
        <v>14000</v>
      </c>
      <c r="E2569" s="8">
        <v>136</v>
      </c>
      <c r="F2569" t="s">
        <v>8220</v>
      </c>
      <c r="G2569" t="s">
        <v>8223</v>
      </c>
      <c r="H2569" t="s">
        <v>8245</v>
      </c>
      <c r="I2569">
        <v>1405947126</v>
      </c>
      <c r="J2569">
        <v>1403355126</v>
      </c>
      <c r="K2569" t="b">
        <v>0</v>
      </c>
      <c r="L2569">
        <v>6</v>
      </c>
      <c r="M2569" t="b">
        <v>0</v>
      </c>
      <c r="N2569" t="s">
        <v>8269</v>
      </c>
      <c r="O2569">
        <f>ROUND(E2569/D2569*100,0)</f>
        <v>1</v>
      </c>
      <c r="P2569">
        <f>IFERROR(ROUND(E2569/L2569,2),0)</f>
        <v>22.67</v>
      </c>
      <c r="Q2569" t="s">
        <v>8315</v>
      </c>
      <c r="R2569" t="s">
        <v>8316</v>
      </c>
      <c r="S2569" s="12">
        <f>(((J2569/60)/60)/24)+DATE(1970,1,1)</f>
        <v>41811.536180555559</v>
      </c>
      <c r="T2569" s="12">
        <f>(((I2569/60)/60)/24)+DATE(1970,1,1)</f>
        <v>41841.536180555559</v>
      </c>
      <c r="U2569">
        <f>YEAR(S2569)</f>
        <v>2014</v>
      </c>
    </row>
    <row r="2570" spans="1:21" ht="32" x14ac:dyDescent="0.2">
      <c r="A2570">
        <v>3972</v>
      </c>
      <c r="B2570" s="3" t="s">
        <v>3969</v>
      </c>
      <c r="C2570" s="3" t="s">
        <v>8079</v>
      </c>
      <c r="D2570" s="6">
        <v>1000</v>
      </c>
      <c r="E2570" s="8">
        <v>211</v>
      </c>
      <c r="F2570" t="s">
        <v>8220</v>
      </c>
      <c r="G2570" t="s">
        <v>8223</v>
      </c>
      <c r="H2570" t="s">
        <v>8245</v>
      </c>
      <c r="I2570">
        <v>1423186634</v>
      </c>
      <c r="J2570">
        <v>1418002634</v>
      </c>
      <c r="K2570" t="b">
        <v>0</v>
      </c>
      <c r="L2570">
        <v>8</v>
      </c>
      <c r="M2570" t="b">
        <v>0</v>
      </c>
      <c r="N2570" t="s">
        <v>8269</v>
      </c>
      <c r="O2570">
        <f>ROUND(E2570/D2570*100,0)</f>
        <v>21</v>
      </c>
      <c r="P2570">
        <f>IFERROR(ROUND(E2570/L2570,2),0)</f>
        <v>26.38</v>
      </c>
      <c r="Q2570" t="s">
        <v>8315</v>
      </c>
      <c r="R2570" t="s">
        <v>8316</v>
      </c>
      <c r="S2570" s="12">
        <f>(((J2570/60)/60)/24)+DATE(1970,1,1)</f>
        <v>41981.067523148144</v>
      </c>
      <c r="T2570" s="12">
        <f>(((I2570/60)/60)/24)+DATE(1970,1,1)</f>
        <v>42041.067523148144</v>
      </c>
      <c r="U2570">
        <f>YEAR(S2570)</f>
        <v>2014</v>
      </c>
    </row>
    <row r="2571" spans="1:21" ht="48" x14ac:dyDescent="0.2">
      <c r="A2571">
        <v>3973</v>
      </c>
      <c r="B2571" s="3" t="s">
        <v>3970</v>
      </c>
      <c r="C2571" s="3" t="s">
        <v>8080</v>
      </c>
      <c r="D2571" s="6">
        <v>5000</v>
      </c>
      <c r="E2571" s="8">
        <v>3905</v>
      </c>
      <c r="F2571" t="s">
        <v>8220</v>
      </c>
      <c r="G2571" t="s">
        <v>8223</v>
      </c>
      <c r="H2571" t="s">
        <v>8245</v>
      </c>
      <c r="I2571">
        <v>1462766400</v>
      </c>
      <c r="J2571">
        <v>1460219110</v>
      </c>
      <c r="K2571" t="b">
        <v>0</v>
      </c>
      <c r="L2571">
        <v>37</v>
      </c>
      <c r="M2571" t="b">
        <v>0</v>
      </c>
      <c r="N2571" t="s">
        <v>8269</v>
      </c>
      <c r="O2571">
        <f>ROUND(E2571/D2571*100,0)</f>
        <v>78</v>
      </c>
      <c r="P2571">
        <f>IFERROR(ROUND(E2571/L2571,2),0)</f>
        <v>105.54</v>
      </c>
      <c r="Q2571" t="s">
        <v>8315</v>
      </c>
      <c r="R2571" t="s">
        <v>8316</v>
      </c>
      <c r="S2571" s="12">
        <f>(((J2571/60)/60)/24)+DATE(1970,1,1)</f>
        <v>42469.68414351852</v>
      </c>
      <c r="T2571" s="12">
        <f>(((I2571/60)/60)/24)+DATE(1970,1,1)</f>
        <v>42499.166666666672</v>
      </c>
      <c r="U2571">
        <f>YEAR(S2571)</f>
        <v>2016</v>
      </c>
    </row>
    <row r="2572" spans="1:21" ht="48" x14ac:dyDescent="0.2">
      <c r="A2572">
        <v>3974</v>
      </c>
      <c r="B2572" s="3" t="s">
        <v>3971</v>
      </c>
      <c r="C2572" s="3" t="s">
        <v>8081</v>
      </c>
      <c r="D2572" s="6">
        <v>1000</v>
      </c>
      <c r="E2572" s="8">
        <v>320</v>
      </c>
      <c r="F2572" t="s">
        <v>8220</v>
      </c>
      <c r="G2572" t="s">
        <v>8224</v>
      </c>
      <c r="H2572" t="s">
        <v>8246</v>
      </c>
      <c r="I2572">
        <v>1464872848</v>
      </c>
      <c r="J2572">
        <v>1462280848</v>
      </c>
      <c r="K2572" t="b">
        <v>0</v>
      </c>
      <c r="L2572">
        <v>11</v>
      </c>
      <c r="M2572" t="b">
        <v>0</v>
      </c>
      <c r="N2572" t="s">
        <v>8269</v>
      </c>
      <c r="O2572">
        <f>ROUND(E2572/D2572*100,0)</f>
        <v>32</v>
      </c>
      <c r="P2572">
        <f>IFERROR(ROUND(E2572/L2572,2),0)</f>
        <v>29.09</v>
      </c>
      <c r="Q2572" t="s">
        <v>8315</v>
      </c>
      <c r="R2572" t="s">
        <v>8316</v>
      </c>
      <c r="S2572" s="12">
        <f>(((J2572/60)/60)/24)+DATE(1970,1,1)</f>
        <v>42493.546851851846</v>
      </c>
      <c r="T2572" s="12">
        <f>(((I2572/60)/60)/24)+DATE(1970,1,1)</f>
        <v>42523.546851851846</v>
      </c>
      <c r="U2572">
        <f>YEAR(S2572)</f>
        <v>2016</v>
      </c>
    </row>
    <row r="2573" spans="1:21" ht="48" x14ac:dyDescent="0.2">
      <c r="A2573">
        <v>3975</v>
      </c>
      <c r="B2573" s="3" t="s">
        <v>3972</v>
      </c>
      <c r="C2573" s="3" t="s">
        <v>8082</v>
      </c>
      <c r="D2573" s="6">
        <v>678</v>
      </c>
      <c r="E2573" s="8">
        <v>0</v>
      </c>
      <c r="F2573" t="s">
        <v>8220</v>
      </c>
      <c r="G2573" t="s">
        <v>8223</v>
      </c>
      <c r="H2573" t="s">
        <v>8245</v>
      </c>
      <c r="I2573">
        <v>1468442898</v>
      </c>
      <c r="J2573">
        <v>1465850898</v>
      </c>
      <c r="K2573" t="b">
        <v>0</v>
      </c>
      <c r="L2573">
        <v>0</v>
      </c>
      <c r="M2573" t="b">
        <v>0</v>
      </c>
      <c r="N2573" t="s">
        <v>8269</v>
      </c>
      <c r="O2573">
        <f>ROUND(E2573/D2573*100,0)</f>
        <v>0</v>
      </c>
      <c r="P2573">
        <f>IFERROR(ROUND(E2573/L2573,2),0)</f>
        <v>0</v>
      </c>
      <c r="Q2573" t="s">
        <v>8315</v>
      </c>
      <c r="R2573" t="s">
        <v>8316</v>
      </c>
      <c r="S2573" s="12">
        <f>(((J2573/60)/60)/24)+DATE(1970,1,1)</f>
        <v>42534.866875</v>
      </c>
      <c r="T2573" s="12">
        <f>(((I2573/60)/60)/24)+DATE(1970,1,1)</f>
        <v>42564.866875</v>
      </c>
      <c r="U2573">
        <f>YEAR(S2573)</f>
        <v>2016</v>
      </c>
    </row>
    <row r="2574" spans="1:21" ht="48" x14ac:dyDescent="0.2">
      <c r="A2574">
        <v>3976</v>
      </c>
      <c r="B2574" s="3" t="s">
        <v>3973</v>
      </c>
      <c r="C2574" s="3" t="s">
        <v>8083</v>
      </c>
      <c r="D2574" s="6">
        <v>1300</v>
      </c>
      <c r="E2574" s="8">
        <v>620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>
        <f>ROUND(E2574/D2574*100,0)</f>
        <v>48</v>
      </c>
      <c r="P2574">
        <f>IFERROR(ROUND(E2574/L2574,2),0)</f>
        <v>62</v>
      </c>
      <c r="Q2574" t="s">
        <v>8315</v>
      </c>
      <c r="R2574" t="s">
        <v>8316</v>
      </c>
      <c r="S2574" s="12">
        <f>(((J2574/60)/60)/24)+DATE(1970,1,1)</f>
        <v>41830.858344907407</v>
      </c>
      <c r="T2574" s="12">
        <f>(((I2574/60)/60)/24)+DATE(1970,1,1)</f>
        <v>41852.291666666664</v>
      </c>
      <c r="U2574">
        <f>YEAR(S2574)</f>
        <v>2014</v>
      </c>
    </row>
    <row r="2575" spans="1:21" ht="48" x14ac:dyDescent="0.2">
      <c r="A2575">
        <v>3977</v>
      </c>
      <c r="B2575" s="3" t="s">
        <v>3974</v>
      </c>
      <c r="C2575" s="3" t="s">
        <v>8084</v>
      </c>
      <c r="D2575" s="6">
        <v>90000</v>
      </c>
      <c r="E2575" s="8">
        <v>1305</v>
      </c>
      <c r="F2575" t="s">
        <v>8220</v>
      </c>
      <c r="G2575" t="s">
        <v>8223</v>
      </c>
      <c r="H2575" t="s">
        <v>8245</v>
      </c>
      <c r="I2575">
        <v>1469213732</v>
      </c>
      <c r="J2575">
        <v>1466621732</v>
      </c>
      <c r="K2575" t="b">
        <v>0</v>
      </c>
      <c r="L2575">
        <v>6</v>
      </c>
      <c r="M2575" t="b">
        <v>0</v>
      </c>
      <c r="N2575" t="s">
        <v>8269</v>
      </c>
      <c r="O2575">
        <f>ROUND(E2575/D2575*100,0)</f>
        <v>1</v>
      </c>
      <c r="P2575">
        <f>IFERROR(ROUND(E2575/L2575,2),0)</f>
        <v>217.5</v>
      </c>
      <c r="Q2575" t="s">
        <v>8315</v>
      </c>
      <c r="R2575" t="s">
        <v>8316</v>
      </c>
      <c r="S2575" s="12">
        <f>(((J2575/60)/60)/24)+DATE(1970,1,1)</f>
        <v>42543.788564814815</v>
      </c>
      <c r="T2575" s="12">
        <f>(((I2575/60)/60)/24)+DATE(1970,1,1)</f>
        <v>42573.788564814815</v>
      </c>
      <c r="U2575">
        <f>YEAR(S2575)</f>
        <v>2016</v>
      </c>
    </row>
    <row r="2576" spans="1:21" ht="48" x14ac:dyDescent="0.2">
      <c r="A2576">
        <v>3978</v>
      </c>
      <c r="B2576" s="3" t="s">
        <v>3975</v>
      </c>
      <c r="C2576" s="3" t="s">
        <v>8085</v>
      </c>
      <c r="D2576" s="6">
        <v>2000</v>
      </c>
      <c r="E2576" s="8">
        <v>214</v>
      </c>
      <c r="F2576" t="s">
        <v>8220</v>
      </c>
      <c r="G2576" t="s">
        <v>8223</v>
      </c>
      <c r="H2576" t="s">
        <v>8245</v>
      </c>
      <c r="I2576">
        <v>1422717953</v>
      </c>
      <c r="J2576">
        <v>1417533953</v>
      </c>
      <c r="K2576" t="b">
        <v>0</v>
      </c>
      <c r="L2576">
        <v>8</v>
      </c>
      <c r="M2576" t="b">
        <v>0</v>
      </c>
      <c r="N2576" t="s">
        <v>8269</v>
      </c>
      <c r="O2576">
        <f>ROUND(E2576/D2576*100,0)</f>
        <v>11</v>
      </c>
      <c r="P2576">
        <f>IFERROR(ROUND(E2576/L2576,2),0)</f>
        <v>26.75</v>
      </c>
      <c r="Q2576" t="s">
        <v>8315</v>
      </c>
      <c r="R2576" t="s">
        <v>8316</v>
      </c>
      <c r="S2576" s="12">
        <f>(((J2576/60)/60)/24)+DATE(1970,1,1)</f>
        <v>41975.642974537041</v>
      </c>
      <c r="T2576" s="12">
        <f>(((I2576/60)/60)/24)+DATE(1970,1,1)</f>
        <v>42035.642974537041</v>
      </c>
      <c r="U2576">
        <f>YEAR(S2576)</f>
        <v>2014</v>
      </c>
    </row>
    <row r="2577" spans="1:21" ht="48" x14ac:dyDescent="0.2">
      <c r="A2577">
        <v>3979</v>
      </c>
      <c r="B2577" s="3" t="s">
        <v>3976</v>
      </c>
      <c r="C2577" s="3" t="s">
        <v>8086</v>
      </c>
      <c r="D2577" s="6">
        <v>6000</v>
      </c>
      <c r="E2577" s="8">
        <v>110</v>
      </c>
      <c r="F2577" t="s">
        <v>8220</v>
      </c>
      <c r="G2577" t="s">
        <v>8224</v>
      </c>
      <c r="H2577" t="s">
        <v>8246</v>
      </c>
      <c r="I2577">
        <v>1427659200</v>
      </c>
      <c r="J2577">
        <v>1425678057</v>
      </c>
      <c r="K2577" t="b">
        <v>0</v>
      </c>
      <c r="L2577">
        <v>6</v>
      </c>
      <c r="M2577" t="b">
        <v>0</v>
      </c>
      <c r="N2577" t="s">
        <v>8269</v>
      </c>
      <c r="O2577">
        <f>ROUND(E2577/D2577*100,0)</f>
        <v>2</v>
      </c>
      <c r="P2577">
        <f>IFERROR(ROUND(E2577/L2577,2),0)</f>
        <v>18.329999999999998</v>
      </c>
      <c r="Q2577" t="s">
        <v>8315</v>
      </c>
      <c r="R2577" t="s">
        <v>8316</v>
      </c>
      <c r="S2577" s="12">
        <f>(((J2577/60)/60)/24)+DATE(1970,1,1)</f>
        <v>42069.903437500005</v>
      </c>
      <c r="T2577" s="12">
        <f>(((I2577/60)/60)/24)+DATE(1970,1,1)</f>
        <v>42092.833333333328</v>
      </c>
      <c r="U2577">
        <f>YEAR(S2577)</f>
        <v>2015</v>
      </c>
    </row>
    <row r="2578" spans="1:21" ht="48" x14ac:dyDescent="0.2">
      <c r="A2578">
        <v>3980</v>
      </c>
      <c r="B2578" s="3" t="s">
        <v>3977</v>
      </c>
      <c r="C2578" s="3" t="s">
        <v>8087</v>
      </c>
      <c r="D2578" s="6">
        <v>2500</v>
      </c>
      <c r="E2578" s="8">
        <v>450</v>
      </c>
      <c r="F2578" t="s">
        <v>8220</v>
      </c>
      <c r="G2578" t="s">
        <v>8223</v>
      </c>
      <c r="H2578" t="s">
        <v>8245</v>
      </c>
      <c r="I2578">
        <v>1404570147</v>
      </c>
      <c r="J2578">
        <v>1401978147</v>
      </c>
      <c r="K2578" t="b">
        <v>0</v>
      </c>
      <c r="L2578">
        <v>7</v>
      </c>
      <c r="M2578" t="b">
        <v>0</v>
      </c>
      <c r="N2578" t="s">
        <v>8269</v>
      </c>
      <c r="O2578">
        <f>ROUND(E2578/D2578*100,0)</f>
        <v>18</v>
      </c>
      <c r="P2578">
        <f>IFERROR(ROUND(E2578/L2578,2),0)</f>
        <v>64.290000000000006</v>
      </c>
      <c r="Q2578" t="s">
        <v>8315</v>
      </c>
      <c r="R2578" t="s">
        <v>8316</v>
      </c>
      <c r="S2578" s="12">
        <f>(((J2578/60)/60)/24)+DATE(1970,1,1)</f>
        <v>41795.598923611113</v>
      </c>
      <c r="T2578" s="12">
        <f>(((I2578/60)/60)/24)+DATE(1970,1,1)</f>
        <v>41825.598923611113</v>
      </c>
      <c r="U2578">
        <f>YEAR(S2578)</f>
        <v>2014</v>
      </c>
    </row>
    <row r="2579" spans="1:21" ht="32" x14ac:dyDescent="0.2">
      <c r="A2579">
        <v>3981</v>
      </c>
      <c r="B2579" s="3" t="s">
        <v>3358</v>
      </c>
      <c r="C2579" s="3" t="s">
        <v>7469</v>
      </c>
      <c r="D2579" s="6">
        <v>30000</v>
      </c>
      <c r="E2579" s="8">
        <v>1225</v>
      </c>
      <c r="F2579" t="s">
        <v>8220</v>
      </c>
      <c r="G2579" t="s">
        <v>8223</v>
      </c>
      <c r="H2579" t="s">
        <v>8245</v>
      </c>
      <c r="I2579">
        <v>1468729149</v>
      </c>
      <c r="J2579">
        <v>1463545149</v>
      </c>
      <c r="K2579" t="b">
        <v>0</v>
      </c>
      <c r="L2579">
        <v>7</v>
      </c>
      <c r="M2579" t="b">
        <v>0</v>
      </c>
      <c r="N2579" t="s">
        <v>8269</v>
      </c>
      <c r="O2579">
        <f>ROUND(E2579/D2579*100,0)</f>
        <v>4</v>
      </c>
      <c r="P2579">
        <f>IFERROR(ROUND(E2579/L2579,2),0)</f>
        <v>175</v>
      </c>
      <c r="Q2579" t="s">
        <v>8315</v>
      </c>
      <c r="R2579" t="s">
        <v>8316</v>
      </c>
      <c r="S2579" s="12">
        <f>(((J2579/60)/60)/24)+DATE(1970,1,1)</f>
        <v>42508.179965277777</v>
      </c>
      <c r="T2579" s="12">
        <f>(((I2579/60)/60)/24)+DATE(1970,1,1)</f>
        <v>42568.179965277777</v>
      </c>
      <c r="U2579">
        <f>YEAR(S2579)</f>
        <v>2016</v>
      </c>
    </row>
    <row r="2580" spans="1:21" ht="64" x14ac:dyDescent="0.2">
      <c r="A2580">
        <v>3982</v>
      </c>
      <c r="B2580" s="3" t="s">
        <v>3978</v>
      </c>
      <c r="C2580" s="3" t="s">
        <v>8088</v>
      </c>
      <c r="D2580" s="6">
        <v>850</v>
      </c>
      <c r="E2580" s="8">
        <v>170</v>
      </c>
      <c r="F2580" t="s">
        <v>8220</v>
      </c>
      <c r="G2580" t="s">
        <v>8224</v>
      </c>
      <c r="H2580" t="s">
        <v>8246</v>
      </c>
      <c r="I2580">
        <v>1436297180</v>
      </c>
      <c r="J2580">
        <v>1431113180</v>
      </c>
      <c r="K2580" t="b">
        <v>0</v>
      </c>
      <c r="L2580">
        <v>5</v>
      </c>
      <c r="M2580" t="b">
        <v>0</v>
      </c>
      <c r="N2580" t="s">
        <v>8269</v>
      </c>
      <c r="O2580">
        <f>ROUND(E2580/D2580*100,0)</f>
        <v>20</v>
      </c>
      <c r="P2580">
        <f>IFERROR(ROUND(E2580/L2580,2),0)</f>
        <v>34</v>
      </c>
      <c r="Q2580" t="s">
        <v>8315</v>
      </c>
      <c r="R2580" t="s">
        <v>8316</v>
      </c>
      <c r="S2580" s="12">
        <f>(((J2580/60)/60)/24)+DATE(1970,1,1)</f>
        <v>42132.809953703705</v>
      </c>
      <c r="T2580" s="12">
        <f>(((I2580/60)/60)/24)+DATE(1970,1,1)</f>
        <v>42192.809953703705</v>
      </c>
      <c r="U2580">
        <f>YEAR(S2580)</f>
        <v>2015</v>
      </c>
    </row>
    <row r="2581" spans="1:21" ht="48" x14ac:dyDescent="0.2">
      <c r="A2581">
        <v>3983</v>
      </c>
      <c r="B2581" s="3" t="s">
        <v>3979</v>
      </c>
      <c r="C2581" s="3" t="s">
        <v>8089</v>
      </c>
      <c r="D2581" s="6">
        <v>11140</v>
      </c>
      <c r="E2581" s="8">
        <v>3877</v>
      </c>
      <c r="F2581" t="s">
        <v>8220</v>
      </c>
      <c r="G2581" t="s">
        <v>8223</v>
      </c>
      <c r="H2581" t="s">
        <v>8245</v>
      </c>
      <c r="I2581">
        <v>1400569140</v>
      </c>
      <c r="J2581">
        <v>1397854356</v>
      </c>
      <c r="K2581" t="b">
        <v>0</v>
      </c>
      <c r="L2581">
        <v>46</v>
      </c>
      <c r="M2581" t="b">
        <v>0</v>
      </c>
      <c r="N2581" t="s">
        <v>8269</v>
      </c>
      <c r="O2581">
        <f>ROUND(E2581/D2581*100,0)</f>
        <v>35</v>
      </c>
      <c r="P2581">
        <f>IFERROR(ROUND(E2581/L2581,2),0)</f>
        <v>84.28</v>
      </c>
      <c r="Q2581" t="s">
        <v>8315</v>
      </c>
      <c r="R2581" t="s">
        <v>8316</v>
      </c>
      <c r="S2581" s="12">
        <f>(((J2581/60)/60)/24)+DATE(1970,1,1)</f>
        <v>41747.86986111111</v>
      </c>
      <c r="T2581" s="12">
        <f>(((I2581/60)/60)/24)+DATE(1970,1,1)</f>
        <v>41779.290972222225</v>
      </c>
      <c r="U2581">
        <f>YEAR(S2581)</f>
        <v>2014</v>
      </c>
    </row>
    <row r="2582" spans="1:21" ht="48" x14ac:dyDescent="0.2">
      <c r="A2582">
        <v>3984</v>
      </c>
      <c r="B2582" s="3" t="s">
        <v>3980</v>
      </c>
      <c r="C2582" s="3" t="s">
        <v>8090</v>
      </c>
      <c r="D2582" s="6">
        <v>1500</v>
      </c>
      <c r="E2582" s="8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6</v>
      </c>
      <c r="P2582">
        <f>IFERROR(ROUND(E2582/L2582,2),0)</f>
        <v>9.5</v>
      </c>
      <c r="Q2582" t="s">
        <v>8315</v>
      </c>
      <c r="R2582" t="s">
        <v>8316</v>
      </c>
      <c r="S2582" s="12">
        <f>(((J2582/60)/60)/24)+DATE(1970,1,1)</f>
        <v>41920.963472222218</v>
      </c>
      <c r="T2582" s="12">
        <f>(((I2582/60)/60)/24)+DATE(1970,1,1)</f>
        <v>41951</v>
      </c>
      <c r="U2582">
        <f>YEAR(S2582)</f>
        <v>2014</v>
      </c>
    </row>
    <row r="2583" spans="1:21" ht="48" x14ac:dyDescent="0.2">
      <c r="A2583">
        <v>3985</v>
      </c>
      <c r="B2583" s="3" t="s">
        <v>3981</v>
      </c>
      <c r="C2583" s="3" t="s">
        <v>8091</v>
      </c>
      <c r="D2583" s="6">
        <v>2000</v>
      </c>
      <c r="E2583" s="8">
        <v>641</v>
      </c>
      <c r="F2583" t="s">
        <v>8220</v>
      </c>
      <c r="G2583" t="s">
        <v>8223</v>
      </c>
      <c r="H2583" t="s">
        <v>8245</v>
      </c>
      <c r="I2583">
        <v>1456002300</v>
      </c>
      <c r="J2583">
        <v>1454173120</v>
      </c>
      <c r="K2583" t="b">
        <v>0</v>
      </c>
      <c r="L2583">
        <v>19</v>
      </c>
      <c r="M2583" t="b">
        <v>0</v>
      </c>
      <c r="N2583" t="s">
        <v>8269</v>
      </c>
      <c r="O2583">
        <f>ROUND(E2583/D2583*100,0)</f>
        <v>32</v>
      </c>
      <c r="P2583">
        <f>IFERROR(ROUND(E2583/L2583,2),0)</f>
        <v>33.74</v>
      </c>
      <c r="Q2583" t="s">
        <v>8315</v>
      </c>
      <c r="R2583" t="s">
        <v>8316</v>
      </c>
      <c r="S2583" s="12">
        <f>(((J2583/60)/60)/24)+DATE(1970,1,1)</f>
        <v>42399.707407407404</v>
      </c>
      <c r="T2583" s="12">
        <f>(((I2583/60)/60)/24)+DATE(1970,1,1)</f>
        <v>42420.878472222219</v>
      </c>
      <c r="U2583">
        <f>YEAR(S2583)</f>
        <v>2016</v>
      </c>
    </row>
    <row r="2584" spans="1:21" ht="48" x14ac:dyDescent="0.2">
      <c r="A2584">
        <v>3986</v>
      </c>
      <c r="B2584" s="3" t="s">
        <v>3982</v>
      </c>
      <c r="C2584" s="3" t="s">
        <v>8092</v>
      </c>
      <c r="D2584" s="6">
        <v>5000</v>
      </c>
      <c r="E2584" s="8">
        <v>488</v>
      </c>
      <c r="F2584" t="s">
        <v>8220</v>
      </c>
      <c r="G2584" t="s">
        <v>8224</v>
      </c>
      <c r="H2584" t="s">
        <v>8246</v>
      </c>
      <c r="I2584">
        <v>1462539840</v>
      </c>
      <c r="J2584">
        <v>1460034594</v>
      </c>
      <c r="K2584" t="b">
        <v>0</v>
      </c>
      <c r="L2584">
        <v>13</v>
      </c>
      <c r="M2584" t="b">
        <v>0</v>
      </c>
      <c r="N2584" t="s">
        <v>8269</v>
      </c>
      <c r="O2584">
        <f>ROUND(E2584/D2584*100,0)</f>
        <v>10</v>
      </c>
      <c r="P2584">
        <f>IFERROR(ROUND(E2584/L2584,2),0)</f>
        <v>37.54</v>
      </c>
      <c r="Q2584" t="s">
        <v>8315</v>
      </c>
      <c r="R2584" t="s">
        <v>8316</v>
      </c>
      <c r="S2584" s="12">
        <f>(((J2584/60)/60)/24)+DATE(1970,1,1)</f>
        <v>42467.548541666663</v>
      </c>
      <c r="T2584" s="12">
        <f>(((I2584/60)/60)/24)+DATE(1970,1,1)</f>
        <v>42496.544444444444</v>
      </c>
      <c r="U2584">
        <f>YEAR(S2584)</f>
        <v>2016</v>
      </c>
    </row>
    <row r="2585" spans="1:21" ht="48" x14ac:dyDescent="0.2">
      <c r="A2585">
        <v>3987</v>
      </c>
      <c r="B2585" s="3" t="s">
        <v>3983</v>
      </c>
      <c r="C2585" s="3" t="s">
        <v>8093</v>
      </c>
      <c r="D2585" s="6">
        <v>400</v>
      </c>
      <c r="E2585" s="8">
        <v>151</v>
      </c>
      <c r="F2585" t="s">
        <v>8220</v>
      </c>
      <c r="G2585" t="s">
        <v>8224</v>
      </c>
      <c r="H2585" t="s">
        <v>8246</v>
      </c>
      <c r="I2585">
        <v>1400278290</v>
      </c>
      <c r="J2585">
        <v>1399414290</v>
      </c>
      <c r="K2585" t="b">
        <v>0</v>
      </c>
      <c r="L2585">
        <v>13</v>
      </c>
      <c r="M2585" t="b">
        <v>0</v>
      </c>
      <c r="N2585" t="s">
        <v>8269</v>
      </c>
      <c r="O2585">
        <f>ROUND(E2585/D2585*100,0)</f>
        <v>38</v>
      </c>
      <c r="P2585">
        <f>IFERROR(ROUND(E2585/L2585,2),0)</f>
        <v>11.62</v>
      </c>
      <c r="Q2585" t="s">
        <v>8315</v>
      </c>
      <c r="R2585" t="s">
        <v>8316</v>
      </c>
      <c r="S2585" s="12">
        <f>(((J2585/60)/60)/24)+DATE(1970,1,1)</f>
        <v>41765.92465277778</v>
      </c>
      <c r="T2585" s="12">
        <f>(((I2585/60)/60)/24)+DATE(1970,1,1)</f>
        <v>41775.92465277778</v>
      </c>
      <c r="U2585">
        <f>YEAR(S2585)</f>
        <v>2014</v>
      </c>
    </row>
    <row r="2586" spans="1:21" ht="32" x14ac:dyDescent="0.2">
      <c r="A2586">
        <v>3988</v>
      </c>
      <c r="B2586" s="3" t="s">
        <v>3984</v>
      </c>
      <c r="C2586" s="3" t="s">
        <v>8094</v>
      </c>
      <c r="D2586" s="6">
        <v>1500</v>
      </c>
      <c r="E2586" s="8">
        <v>32</v>
      </c>
      <c r="F2586" t="s">
        <v>8220</v>
      </c>
      <c r="G2586" t="s">
        <v>8223</v>
      </c>
      <c r="H2586" t="s">
        <v>8245</v>
      </c>
      <c r="I2586">
        <v>1440813413</v>
      </c>
      <c r="J2586">
        <v>1439517413</v>
      </c>
      <c r="K2586" t="b">
        <v>0</v>
      </c>
      <c r="L2586">
        <v>4</v>
      </c>
      <c r="M2586" t="b">
        <v>0</v>
      </c>
      <c r="N2586" t="s">
        <v>8269</v>
      </c>
      <c r="O2586">
        <f>ROUND(E2586/D2586*100,0)</f>
        <v>2</v>
      </c>
      <c r="P2586">
        <f>IFERROR(ROUND(E2586/L2586,2),0)</f>
        <v>8</v>
      </c>
      <c r="Q2586" t="s">
        <v>8315</v>
      </c>
      <c r="R2586" t="s">
        <v>8316</v>
      </c>
      <c r="S2586" s="12">
        <f>(((J2586/60)/60)/24)+DATE(1970,1,1)</f>
        <v>42230.08116898148</v>
      </c>
      <c r="T2586" s="12">
        <f>(((I2586/60)/60)/24)+DATE(1970,1,1)</f>
        <v>42245.08116898148</v>
      </c>
      <c r="U2586">
        <f>YEAR(S2586)</f>
        <v>2015</v>
      </c>
    </row>
    <row r="2587" spans="1:21" ht="48" x14ac:dyDescent="0.2">
      <c r="A2587">
        <v>3989</v>
      </c>
      <c r="B2587" s="3" t="s">
        <v>3985</v>
      </c>
      <c r="C2587" s="3" t="s">
        <v>8095</v>
      </c>
      <c r="D2587" s="6">
        <v>3000</v>
      </c>
      <c r="E2587" s="8">
        <v>0</v>
      </c>
      <c r="F2587" t="s">
        <v>8220</v>
      </c>
      <c r="G2587" t="s">
        <v>8223</v>
      </c>
      <c r="H2587" t="s">
        <v>8245</v>
      </c>
      <c r="I2587">
        <v>1447009181</v>
      </c>
      <c r="J2587">
        <v>1444413581</v>
      </c>
      <c r="K2587" t="b">
        <v>0</v>
      </c>
      <c r="L2587">
        <v>0</v>
      </c>
      <c r="M2587" t="b">
        <v>0</v>
      </c>
      <c r="N2587" t="s">
        <v>8269</v>
      </c>
      <c r="O2587">
        <f>ROUND(E2587/D2587*100,0)</f>
        <v>0</v>
      </c>
      <c r="P2587">
        <f>IFERROR(ROUND(E2587/L2587,2),0)</f>
        <v>0</v>
      </c>
      <c r="Q2587" t="s">
        <v>8315</v>
      </c>
      <c r="R2587" t="s">
        <v>8316</v>
      </c>
      <c r="S2587" s="12">
        <f>(((J2587/60)/60)/24)+DATE(1970,1,1)</f>
        <v>42286.749780092592</v>
      </c>
      <c r="T2587" s="12">
        <f>(((I2587/60)/60)/24)+DATE(1970,1,1)</f>
        <v>42316.791446759264</v>
      </c>
      <c r="U2587">
        <f>YEAR(S2587)</f>
        <v>2015</v>
      </c>
    </row>
    <row r="2588" spans="1:21" ht="48" x14ac:dyDescent="0.2">
      <c r="A2588">
        <v>3990</v>
      </c>
      <c r="B2588" s="3" t="s">
        <v>3986</v>
      </c>
      <c r="C2588" s="3" t="s">
        <v>8096</v>
      </c>
      <c r="D2588" s="6">
        <v>1650</v>
      </c>
      <c r="E2588" s="8">
        <v>69</v>
      </c>
      <c r="F2588" t="s">
        <v>8220</v>
      </c>
      <c r="G2588" t="s">
        <v>8224</v>
      </c>
      <c r="H2588" t="s">
        <v>8246</v>
      </c>
      <c r="I2588">
        <v>1456934893</v>
      </c>
      <c r="J2588">
        <v>1454342893</v>
      </c>
      <c r="K2588" t="b">
        <v>0</v>
      </c>
      <c r="L2588">
        <v>3</v>
      </c>
      <c r="M2588" t="b">
        <v>0</v>
      </c>
      <c r="N2588" t="s">
        <v>8269</v>
      </c>
      <c r="O2588">
        <f>ROUND(E2588/D2588*100,0)</f>
        <v>4</v>
      </c>
      <c r="P2588">
        <f>IFERROR(ROUND(E2588/L2588,2),0)</f>
        <v>23</v>
      </c>
      <c r="Q2588" t="s">
        <v>8315</v>
      </c>
      <c r="R2588" t="s">
        <v>8316</v>
      </c>
      <c r="S2588" s="12">
        <f>(((J2588/60)/60)/24)+DATE(1970,1,1)</f>
        <v>42401.672372685185</v>
      </c>
      <c r="T2588" s="12">
        <f>(((I2588/60)/60)/24)+DATE(1970,1,1)</f>
        <v>42431.672372685185</v>
      </c>
      <c r="U2588">
        <f>YEAR(S2588)</f>
        <v>2016</v>
      </c>
    </row>
    <row r="2589" spans="1:21" ht="32" x14ac:dyDescent="0.2">
      <c r="A2589">
        <v>3991</v>
      </c>
      <c r="B2589" s="3" t="s">
        <v>3987</v>
      </c>
      <c r="C2589" s="3" t="s">
        <v>8097</v>
      </c>
      <c r="D2589" s="6">
        <v>500</v>
      </c>
      <c r="E2589" s="8">
        <v>100</v>
      </c>
      <c r="F2589" t="s">
        <v>8220</v>
      </c>
      <c r="G2589" t="s">
        <v>8223</v>
      </c>
      <c r="H2589" t="s">
        <v>8245</v>
      </c>
      <c r="I2589">
        <v>1433086082</v>
      </c>
      <c r="J2589">
        <v>1430494082</v>
      </c>
      <c r="K2589" t="b">
        <v>0</v>
      </c>
      <c r="L2589">
        <v>1</v>
      </c>
      <c r="M2589" t="b">
        <v>0</v>
      </c>
      <c r="N2589" t="s">
        <v>8269</v>
      </c>
      <c r="O2589">
        <f>ROUND(E2589/D2589*100,0)</f>
        <v>20</v>
      </c>
      <c r="P2589">
        <f>IFERROR(ROUND(E2589/L2589,2),0)</f>
        <v>100</v>
      </c>
      <c r="Q2589" t="s">
        <v>8315</v>
      </c>
      <c r="R2589" t="s">
        <v>8316</v>
      </c>
      <c r="S2589" s="12">
        <f>(((J2589/60)/60)/24)+DATE(1970,1,1)</f>
        <v>42125.644467592589</v>
      </c>
      <c r="T2589" s="12">
        <f>(((I2589/60)/60)/24)+DATE(1970,1,1)</f>
        <v>42155.644467592589</v>
      </c>
      <c r="U2589">
        <f>YEAR(S2589)</f>
        <v>2015</v>
      </c>
    </row>
    <row r="2590" spans="1:21" ht="48" x14ac:dyDescent="0.2">
      <c r="A2590">
        <v>3992</v>
      </c>
      <c r="B2590" s="3" t="s">
        <v>3988</v>
      </c>
      <c r="C2590" s="3" t="s">
        <v>8098</v>
      </c>
      <c r="D2590" s="6">
        <v>10000</v>
      </c>
      <c r="E2590" s="8">
        <v>541</v>
      </c>
      <c r="F2590" t="s">
        <v>8220</v>
      </c>
      <c r="G2590" t="s">
        <v>8223</v>
      </c>
      <c r="H2590" t="s">
        <v>8245</v>
      </c>
      <c r="I2590">
        <v>1449876859</v>
      </c>
      <c r="J2590">
        <v>1444689259</v>
      </c>
      <c r="K2590" t="b">
        <v>0</v>
      </c>
      <c r="L2590">
        <v>9</v>
      </c>
      <c r="M2590" t="b">
        <v>0</v>
      </c>
      <c r="N2590" t="s">
        <v>8269</v>
      </c>
      <c r="O2590">
        <f>ROUND(E2590/D2590*100,0)</f>
        <v>5</v>
      </c>
      <c r="P2590">
        <f>IFERROR(ROUND(E2590/L2590,2),0)</f>
        <v>60.11</v>
      </c>
      <c r="Q2590" t="s">
        <v>8315</v>
      </c>
      <c r="R2590" t="s">
        <v>8316</v>
      </c>
      <c r="S2590" s="12">
        <f>(((J2590/60)/60)/24)+DATE(1970,1,1)</f>
        <v>42289.94049768518</v>
      </c>
      <c r="T2590" s="12">
        <f>(((I2590/60)/60)/24)+DATE(1970,1,1)</f>
        <v>42349.982164351852</v>
      </c>
      <c r="U2590">
        <f>YEAR(S2590)</f>
        <v>2015</v>
      </c>
    </row>
    <row r="2591" spans="1:21" ht="48" x14ac:dyDescent="0.2">
      <c r="A2591">
        <v>3993</v>
      </c>
      <c r="B2591" s="3" t="s">
        <v>3989</v>
      </c>
      <c r="C2591" s="3" t="s">
        <v>8099</v>
      </c>
      <c r="D2591" s="6">
        <v>50000</v>
      </c>
      <c r="E2591" s="8">
        <v>3</v>
      </c>
      <c r="F2591" t="s">
        <v>8220</v>
      </c>
      <c r="G2591" t="s">
        <v>8223</v>
      </c>
      <c r="H2591" t="s">
        <v>8245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8269</v>
      </c>
      <c r="O2591">
        <f>ROUND(E2591/D2591*100,0)</f>
        <v>0</v>
      </c>
      <c r="P2591">
        <f>IFERROR(ROUND(E2591/L2591,2),0)</f>
        <v>3</v>
      </c>
      <c r="Q2591" t="s">
        <v>8315</v>
      </c>
      <c r="R2591" t="s">
        <v>8316</v>
      </c>
      <c r="S2591" s="12">
        <f>(((J2591/60)/60)/24)+DATE(1970,1,1)</f>
        <v>42107.864722222221</v>
      </c>
      <c r="T2591" s="12">
        <f>(((I2591/60)/60)/24)+DATE(1970,1,1)</f>
        <v>42137.864722222221</v>
      </c>
      <c r="U2591">
        <f>YEAR(S2591)</f>
        <v>2015</v>
      </c>
    </row>
    <row r="2592" spans="1:21" ht="32" x14ac:dyDescent="0.2">
      <c r="A2592">
        <v>3994</v>
      </c>
      <c r="B2592" s="3" t="s">
        <v>3990</v>
      </c>
      <c r="C2592" s="3" t="s">
        <v>8100</v>
      </c>
      <c r="D2592" s="6">
        <v>2000</v>
      </c>
      <c r="E2592" s="8">
        <v>5</v>
      </c>
      <c r="F2592" t="s">
        <v>8220</v>
      </c>
      <c r="G2592" t="s">
        <v>8223</v>
      </c>
      <c r="H2592" t="s">
        <v>8245</v>
      </c>
      <c r="I2592">
        <v>1405761690</v>
      </c>
      <c r="J2592">
        <v>1403169690</v>
      </c>
      <c r="K2592" t="b">
        <v>0</v>
      </c>
      <c r="L2592">
        <v>1</v>
      </c>
      <c r="M2592" t="b">
        <v>0</v>
      </c>
      <c r="N2592" t="s">
        <v>8269</v>
      </c>
      <c r="O2592">
        <f>ROUND(E2592/D2592*100,0)</f>
        <v>0</v>
      </c>
      <c r="P2592">
        <f>IFERROR(ROUND(E2592/L2592,2),0)</f>
        <v>5</v>
      </c>
      <c r="Q2592" t="s">
        <v>8315</v>
      </c>
      <c r="R2592" t="s">
        <v>8316</v>
      </c>
      <c r="S2592" s="12">
        <f>(((J2592/60)/60)/24)+DATE(1970,1,1)</f>
        <v>41809.389930555553</v>
      </c>
      <c r="T2592" s="12">
        <f>(((I2592/60)/60)/24)+DATE(1970,1,1)</f>
        <v>41839.389930555553</v>
      </c>
      <c r="U2592">
        <f>YEAR(S2592)</f>
        <v>2014</v>
      </c>
    </row>
    <row r="2593" spans="1:21" ht="48" x14ac:dyDescent="0.2">
      <c r="A2593">
        <v>3995</v>
      </c>
      <c r="B2593" s="3" t="s">
        <v>3991</v>
      </c>
      <c r="C2593" s="3" t="s">
        <v>8101</v>
      </c>
      <c r="D2593" s="6">
        <v>200</v>
      </c>
      <c r="E2593" s="8">
        <v>70</v>
      </c>
      <c r="F2593" t="s">
        <v>8220</v>
      </c>
      <c r="G2593" t="s">
        <v>8224</v>
      </c>
      <c r="H2593" t="s">
        <v>8246</v>
      </c>
      <c r="I2593">
        <v>1423913220</v>
      </c>
      <c r="J2593">
        <v>1421339077</v>
      </c>
      <c r="K2593" t="b">
        <v>0</v>
      </c>
      <c r="L2593">
        <v>4</v>
      </c>
      <c r="M2593" t="b">
        <v>0</v>
      </c>
      <c r="N2593" t="s">
        <v>8269</v>
      </c>
      <c r="O2593">
        <f>ROUND(E2593/D2593*100,0)</f>
        <v>35</v>
      </c>
      <c r="P2593">
        <f>IFERROR(ROUND(E2593/L2593,2),0)</f>
        <v>17.5</v>
      </c>
      <c r="Q2593" t="s">
        <v>8315</v>
      </c>
      <c r="R2593" t="s">
        <v>8316</v>
      </c>
      <c r="S2593" s="12">
        <f>(((J2593/60)/60)/24)+DATE(1970,1,1)</f>
        <v>42019.683761574073</v>
      </c>
      <c r="T2593" s="12">
        <f>(((I2593/60)/60)/24)+DATE(1970,1,1)</f>
        <v>42049.477083333331</v>
      </c>
      <c r="U2593">
        <f>YEAR(S2593)</f>
        <v>2015</v>
      </c>
    </row>
    <row r="2594" spans="1:21" ht="48" x14ac:dyDescent="0.2">
      <c r="A2594">
        <v>3996</v>
      </c>
      <c r="B2594" s="3" t="s">
        <v>3992</v>
      </c>
      <c r="C2594" s="3" t="s">
        <v>8102</v>
      </c>
      <c r="D2594" s="6">
        <v>3000</v>
      </c>
      <c r="E2594" s="8">
        <v>497</v>
      </c>
      <c r="F2594" t="s">
        <v>8220</v>
      </c>
      <c r="G2594" t="s">
        <v>8223</v>
      </c>
      <c r="H2594" t="s">
        <v>8245</v>
      </c>
      <c r="I2594">
        <v>1416499440</v>
      </c>
      <c r="J2594">
        <v>1415341464</v>
      </c>
      <c r="K2594" t="b">
        <v>0</v>
      </c>
      <c r="L2594">
        <v>17</v>
      </c>
      <c r="M2594" t="b">
        <v>0</v>
      </c>
      <c r="N2594" t="s">
        <v>8269</v>
      </c>
      <c r="O2594">
        <f>ROUND(E2594/D2594*100,0)</f>
        <v>17</v>
      </c>
      <c r="P2594">
        <f>IFERROR(ROUND(E2594/L2594,2),0)</f>
        <v>29.24</v>
      </c>
      <c r="Q2594" t="s">
        <v>8315</v>
      </c>
      <c r="R2594" t="s">
        <v>8316</v>
      </c>
      <c r="S2594" s="12">
        <f>(((J2594/60)/60)/24)+DATE(1970,1,1)</f>
        <v>41950.26694444444</v>
      </c>
      <c r="T2594" s="12">
        <f>(((I2594/60)/60)/24)+DATE(1970,1,1)</f>
        <v>41963.669444444444</v>
      </c>
      <c r="U2594">
        <f>YEAR(S2594)</f>
        <v>2014</v>
      </c>
    </row>
    <row r="2595" spans="1:21" ht="48" x14ac:dyDescent="0.2">
      <c r="A2595">
        <v>3997</v>
      </c>
      <c r="B2595" s="3" t="s">
        <v>3993</v>
      </c>
      <c r="C2595" s="3" t="s">
        <v>8103</v>
      </c>
      <c r="D2595" s="6">
        <v>3000</v>
      </c>
      <c r="E2595" s="8">
        <v>0</v>
      </c>
      <c r="F2595" t="s">
        <v>8220</v>
      </c>
      <c r="G2595" t="s">
        <v>8224</v>
      </c>
      <c r="H2595" t="s">
        <v>8246</v>
      </c>
      <c r="I2595">
        <v>1428222221</v>
      </c>
      <c r="J2595">
        <v>1425633821</v>
      </c>
      <c r="K2595" t="b">
        <v>0</v>
      </c>
      <c r="L2595">
        <v>0</v>
      </c>
      <c r="M2595" t="b">
        <v>0</v>
      </c>
      <c r="N2595" t="s">
        <v>8269</v>
      </c>
      <c r="O2595">
        <f>ROUND(E2595/D2595*100,0)</f>
        <v>0</v>
      </c>
      <c r="P2595">
        <f>IFERROR(ROUND(E2595/L2595,2),0)</f>
        <v>0</v>
      </c>
      <c r="Q2595" t="s">
        <v>8315</v>
      </c>
      <c r="R2595" t="s">
        <v>8316</v>
      </c>
      <c r="S2595" s="12">
        <f>(((J2595/60)/60)/24)+DATE(1970,1,1)</f>
        <v>42069.391446759255</v>
      </c>
      <c r="T2595" s="12">
        <f>(((I2595/60)/60)/24)+DATE(1970,1,1)</f>
        <v>42099.349780092598</v>
      </c>
      <c r="U2595">
        <f>YEAR(S2595)</f>
        <v>2015</v>
      </c>
    </row>
    <row r="2596" spans="1:21" ht="48" x14ac:dyDescent="0.2">
      <c r="A2596">
        <v>3998</v>
      </c>
      <c r="B2596" s="3" t="s">
        <v>3994</v>
      </c>
      <c r="C2596" s="3" t="s">
        <v>8104</v>
      </c>
      <c r="D2596" s="6">
        <v>1250</v>
      </c>
      <c r="E2596" s="8">
        <v>715</v>
      </c>
      <c r="F2596" t="s">
        <v>8220</v>
      </c>
      <c r="G2596" t="s">
        <v>8223</v>
      </c>
      <c r="H2596" t="s">
        <v>8245</v>
      </c>
      <c r="I2596">
        <v>1427580426</v>
      </c>
      <c r="J2596">
        <v>1424992026</v>
      </c>
      <c r="K2596" t="b">
        <v>0</v>
      </c>
      <c r="L2596">
        <v>12</v>
      </c>
      <c r="M2596" t="b">
        <v>0</v>
      </c>
      <c r="N2596" t="s">
        <v>8269</v>
      </c>
      <c r="O2596">
        <f>ROUND(E2596/D2596*100,0)</f>
        <v>57</v>
      </c>
      <c r="P2596">
        <f>IFERROR(ROUND(E2596/L2596,2),0)</f>
        <v>59.58</v>
      </c>
      <c r="Q2596" t="s">
        <v>8315</v>
      </c>
      <c r="R2596" t="s">
        <v>8316</v>
      </c>
      <c r="S2596" s="12">
        <f>(((J2596/60)/60)/24)+DATE(1970,1,1)</f>
        <v>42061.963263888887</v>
      </c>
      <c r="T2596" s="12">
        <f>(((I2596/60)/60)/24)+DATE(1970,1,1)</f>
        <v>42091.921597222223</v>
      </c>
      <c r="U2596">
        <f>YEAR(S2596)</f>
        <v>2015</v>
      </c>
    </row>
    <row r="2597" spans="1:21" ht="48" x14ac:dyDescent="0.2">
      <c r="A2597">
        <v>3999</v>
      </c>
      <c r="B2597" s="3" t="s">
        <v>3995</v>
      </c>
      <c r="C2597" s="3" t="s">
        <v>8105</v>
      </c>
      <c r="D2597" s="6">
        <v>7000</v>
      </c>
      <c r="E2597" s="8">
        <v>1156</v>
      </c>
      <c r="F2597" t="s">
        <v>8220</v>
      </c>
      <c r="G2597" t="s">
        <v>8223</v>
      </c>
      <c r="H2597" t="s">
        <v>8245</v>
      </c>
      <c r="I2597">
        <v>1409514709</v>
      </c>
      <c r="J2597">
        <v>1406058798</v>
      </c>
      <c r="K2597" t="b">
        <v>0</v>
      </c>
      <c r="L2597">
        <v>14</v>
      </c>
      <c r="M2597" t="b">
        <v>0</v>
      </c>
      <c r="N2597" t="s">
        <v>8269</v>
      </c>
      <c r="O2597">
        <f>ROUND(E2597/D2597*100,0)</f>
        <v>17</v>
      </c>
      <c r="P2597">
        <f>IFERROR(ROUND(E2597/L2597,2),0)</f>
        <v>82.57</v>
      </c>
      <c r="Q2597" t="s">
        <v>8315</v>
      </c>
      <c r="R2597" t="s">
        <v>8316</v>
      </c>
      <c r="S2597" s="12">
        <f>(((J2597/60)/60)/24)+DATE(1970,1,1)</f>
        <v>41842.828680555554</v>
      </c>
      <c r="T2597" s="12">
        <f>(((I2597/60)/60)/24)+DATE(1970,1,1)</f>
        <v>41882.827650462961</v>
      </c>
      <c r="U2597">
        <f>YEAR(S2597)</f>
        <v>2014</v>
      </c>
    </row>
    <row r="2598" spans="1:21" ht="16" x14ac:dyDescent="0.2">
      <c r="A2598">
        <v>4000</v>
      </c>
      <c r="B2598" s="3" t="s">
        <v>3996</v>
      </c>
      <c r="C2598" s="3" t="s">
        <v>8106</v>
      </c>
      <c r="D2598" s="6">
        <v>8000</v>
      </c>
      <c r="E2598" s="8">
        <v>10</v>
      </c>
      <c r="F2598" t="s">
        <v>8220</v>
      </c>
      <c r="G2598" t="s">
        <v>8223</v>
      </c>
      <c r="H2598" t="s">
        <v>8245</v>
      </c>
      <c r="I2598">
        <v>1462631358</v>
      </c>
      <c r="J2598">
        <v>1457450958</v>
      </c>
      <c r="K2598" t="b">
        <v>0</v>
      </c>
      <c r="L2598">
        <v>1</v>
      </c>
      <c r="M2598" t="b">
        <v>0</v>
      </c>
      <c r="N2598" t="s">
        <v>8269</v>
      </c>
      <c r="O2598">
        <f>ROUND(E2598/D2598*100,0)</f>
        <v>0</v>
      </c>
      <c r="P2598">
        <f>IFERROR(ROUND(E2598/L2598,2),0)</f>
        <v>10</v>
      </c>
      <c r="Q2598" t="s">
        <v>8315</v>
      </c>
      <c r="R2598" t="s">
        <v>8316</v>
      </c>
      <c r="S2598" s="12">
        <f>(((J2598/60)/60)/24)+DATE(1970,1,1)</f>
        <v>42437.64534722222</v>
      </c>
      <c r="T2598" s="12">
        <f>(((I2598/60)/60)/24)+DATE(1970,1,1)</f>
        <v>42497.603680555556</v>
      </c>
      <c r="U2598">
        <f>YEAR(S2598)</f>
        <v>2016</v>
      </c>
    </row>
    <row r="2599" spans="1:21" ht="48" x14ac:dyDescent="0.2">
      <c r="A2599">
        <v>4001</v>
      </c>
      <c r="B2599" s="3" t="s">
        <v>3997</v>
      </c>
      <c r="C2599" s="3" t="s">
        <v>8107</v>
      </c>
      <c r="D2599" s="6">
        <v>1200</v>
      </c>
      <c r="E2599" s="8">
        <v>453</v>
      </c>
      <c r="F2599" t="s">
        <v>8220</v>
      </c>
      <c r="G2599" t="s">
        <v>8224</v>
      </c>
      <c r="H2599" t="s">
        <v>8246</v>
      </c>
      <c r="I2599">
        <v>1488394800</v>
      </c>
      <c r="J2599">
        <v>1486681708</v>
      </c>
      <c r="K2599" t="b">
        <v>0</v>
      </c>
      <c r="L2599">
        <v>14</v>
      </c>
      <c r="M2599" t="b">
        <v>0</v>
      </c>
      <c r="N2599" t="s">
        <v>8269</v>
      </c>
      <c r="O2599">
        <f>ROUND(E2599/D2599*100,0)</f>
        <v>38</v>
      </c>
      <c r="P2599">
        <f>IFERROR(ROUND(E2599/L2599,2),0)</f>
        <v>32.36</v>
      </c>
      <c r="Q2599" t="s">
        <v>8315</v>
      </c>
      <c r="R2599" t="s">
        <v>8316</v>
      </c>
      <c r="S2599" s="12">
        <f>(((J2599/60)/60)/24)+DATE(1970,1,1)</f>
        <v>42775.964212962965</v>
      </c>
      <c r="T2599" s="12">
        <f>(((I2599/60)/60)/24)+DATE(1970,1,1)</f>
        <v>42795.791666666672</v>
      </c>
      <c r="U2599">
        <f>YEAR(S2599)</f>
        <v>2017</v>
      </c>
    </row>
    <row r="2600" spans="1:21" ht="48" x14ac:dyDescent="0.2">
      <c r="A2600">
        <v>4002</v>
      </c>
      <c r="B2600" s="3" t="s">
        <v>3998</v>
      </c>
      <c r="C2600" s="3" t="s">
        <v>8108</v>
      </c>
      <c r="D2600" s="6">
        <v>1250</v>
      </c>
      <c r="E2600" s="8">
        <v>23</v>
      </c>
      <c r="F2600" t="s">
        <v>8220</v>
      </c>
      <c r="G2600" t="s">
        <v>8223</v>
      </c>
      <c r="H2600" t="s">
        <v>8245</v>
      </c>
      <c r="I2600">
        <v>1411779761</v>
      </c>
      <c r="J2600">
        <v>1409187761</v>
      </c>
      <c r="K2600" t="b">
        <v>0</v>
      </c>
      <c r="L2600">
        <v>4</v>
      </c>
      <c r="M2600" t="b">
        <v>0</v>
      </c>
      <c r="N2600" t="s">
        <v>8269</v>
      </c>
      <c r="O2600">
        <f>ROUND(E2600/D2600*100,0)</f>
        <v>2</v>
      </c>
      <c r="P2600">
        <f>IFERROR(ROUND(E2600/L2600,2),0)</f>
        <v>5.75</v>
      </c>
      <c r="Q2600" t="s">
        <v>8315</v>
      </c>
      <c r="R2600" t="s">
        <v>8316</v>
      </c>
      <c r="S2600" s="12">
        <f>(((J2600/60)/60)/24)+DATE(1970,1,1)</f>
        <v>41879.043530092589</v>
      </c>
      <c r="T2600" s="12">
        <f>(((I2600/60)/60)/24)+DATE(1970,1,1)</f>
        <v>41909.043530092589</v>
      </c>
      <c r="U2600">
        <f>YEAR(S2600)</f>
        <v>2014</v>
      </c>
    </row>
    <row r="2601" spans="1:21" ht="48" x14ac:dyDescent="0.2">
      <c r="A2601">
        <v>4003</v>
      </c>
      <c r="B2601" s="3" t="s">
        <v>3999</v>
      </c>
      <c r="C2601" s="3" t="s">
        <v>8071</v>
      </c>
      <c r="D2601" s="6">
        <v>2000</v>
      </c>
      <c r="E2601" s="8">
        <v>201</v>
      </c>
      <c r="F2601" t="s">
        <v>8220</v>
      </c>
      <c r="G2601" t="s">
        <v>8223</v>
      </c>
      <c r="H2601" t="s">
        <v>8245</v>
      </c>
      <c r="I2601">
        <v>1424009147</v>
      </c>
      <c r="J2601">
        <v>1421417147</v>
      </c>
      <c r="K2601" t="b">
        <v>0</v>
      </c>
      <c r="L2601">
        <v>2</v>
      </c>
      <c r="M2601" t="b">
        <v>0</v>
      </c>
      <c r="N2601" t="s">
        <v>8269</v>
      </c>
      <c r="O2601">
        <f>ROUND(E2601/D2601*100,0)</f>
        <v>10</v>
      </c>
      <c r="P2601">
        <f>IFERROR(ROUND(E2601/L2601,2),0)</f>
        <v>100.5</v>
      </c>
      <c r="Q2601" t="s">
        <v>8315</v>
      </c>
      <c r="R2601" t="s">
        <v>8316</v>
      </c>
      <c r="S2601" s="12">
        <f>(((J2601/60)/60)/24)+DATE(1970,1,1)</f>
        <v>42020.587349537032</v>
      </c>
      <c r="T2601" s="12">
        <f>(((I2601/60)/60)/24)+DATE(1970,1,1)</f>
        <v>42050.587349537032</v>
      </c>
      <c r="U2601">
        <f>YEAR(S2601)</f>
        <v>2015</v>
      </c>
    </row>
    <row r="2602" spans="1:21" ht="16" x14ac:dyDescent="0.2">
      <c r="A2602">
        <v>4004</v>
      </c>
      <c r="B2602" s="3" t="s">
        <v>4000</v>
      </c>
      <c r="C2602" s="3" t="s">
        <v>8109</v>
      </c>
      <c r="D2602" s="6">
        <v>500</v>
      </c>
      <c r="E2602" s="8">
        <v>1</v>
      </c>
      <c r="F2602" t="s">
        <v>8220</v>
      </c>
      <c r="G2602" t="s">
        <v>8223</v>
      </c>
      <c r="H2602" t="s">
        <v>8245</v>
      </c>
      <c r="I2602">
        <v>1412740457</v>
      </c>
      <c r="J2602">
        <v>1410148457</v>
      </c>
      <c r="K2602" t="b">
        <v>0</v>
      </c>
      <c r="L2602">
        <v>1</v>
      </c>
      <c r="M2602" t="b">
        <v>0</v>
      </c>
      <c r="N2602" t="s">
        <v>8269</v>
      </c>
      <c r="O2602">
        <f>ROUND(E2602/D2602*100,0)</f>
        <v>0</v>
      </c>
      <c r="P2602">
        <f>IFERROR(ROUND(E2602/L2602,2),0)</f>
        <v>1</v>
      </c>
      <c r="Q2602" t="s">
        <v>8315</v>
      </c>
      <c r="R2602" t="s">
        <v>8316</v>
      </c>
      <c r="S2602" s="12">
        <f>(((J2602/60)/60)/24)+DATE(1970,1,1)</f>
        <v>41890.16269675926</v>
      </c>
      <c r="T2602" s="12">
        <f>(((I2602/60)/60)/24)+DATE(1970,1,1)</f>
        <v>41920.16269675926</v>
      </c>
      <c r="U2602">
        <f>YEAR(S2602)</f>
        <v>2014</v>
      </c>
    </row>
    <row r="2603" spans="1:21" ht="48" x14ac:dyDescent="0.2">
      <c r="A2603">
        <v>4005</v>
      </c>
      <c r="B2603" s="3" t="s">
        <v>4001</v>
      </c>
      <c r="C2603" s="3" t="s">
        <v>8110</v>
      </c>
      <c r="D2603" s="6">
        <v>3000</v>
      </c>
      <c r="E2603" s="8">
        <v>40</v>
      </c>
      <c r="F2603" t="s">
        <v>8220</v>
      </c>
      <c r="G2603" t="s">
        <v>8223</v>
      </c>
      <c r="H2603" t="s">
        <v>8245</v>
      </c>
      <c r="I2603">
        <v>1413832985</v>
      </c>
      <c r="J2603">
        <v>1408648985</v>
      </c>
      <c r="K2603" t="b">
        <v>0</v>
      </c>
      <c r="L2603">
        <v>2</v>
      </c>
      <c r="M2603" t="b">
        <v>0</v>
      </c>
      <c r="N2603" t="s">
        <v>8269</v>
      </c>
      <c r="O2603">
        <f>ROUND(E2603/D2603*100,0)</f>
        <v>1</v>
      </c>
      <c r="P2603">
        <f>IFERROR(ROUND(E2603/L2603,2),0)</f>
        <v>20</v>
      </c>
      <c r="Q2603" t="s">
        <v>8315</v>
      </c>
      <c r="R2603" t="s">
        <v>8316</v>
      </c>
      <c r="S2603" s="12">
        <f>(((J2603/60)/60)/24)+DATE(1970,1,1)</f>
        <v>41872.807696759257</v>
      </c>
      <c r="T2603" s="12">
        <f>(((I2603/60)/60)/24)+DATE(1970,1,1)</f>
        <v>41932.807696759257</v>
      </c>
      <c r="U2603">
        <f>YEAR(S2603)</f>
        <v>2014</v>
      </c>
    </row>
    <row r="2604" spans="1:21" ht="48" x14ac:dyDescent="0.2">
      <c r="A2604">
        <v>4006</v>
      </c>
      <c r="B2604" s="3" t="s">
        <v>4002</v>
      </c>
      <c r="C2604" s="3" t="s">
        <v>8111</v>
      </c>
      <c r="D2604" s="6">
        <v>30000</v>
      </c>
      <c r="E2604" s="8">
        <v>2</v>
      </c>
      <c r="F2604" t="s">
        <v>8220</v>
      </c>
      <c r="G2604" t="s">
        <v>8223</v>
      </c>
      <c r="H2604" t="s">
        <v>8245</v>
      </c>
      <c r="I2604">
        <v>1455647587</v>
      </c>
      <c r="J2604">
        <v>1453487587</v>
      </c>
      <c r="K2604" t="b">
        <v>0</v>
      </c>
      <c r="L2604">
        <v>1</v>
      </c>
      <c r="M2604" t="b">
        <v>0</v>
      </c>
      <c r="N2604" t="s">
        <v>8269</v>
      </c>
      <c r="O2604">
        <f>ROUND(E2604/D2604*100,0)</f>
        <v>0</v>
      </c>
      <c r="P2604">
        <f>IFERROR(ROUND(E2604/L2604,2),0)</f>
        <v>2</v>
      </c>
      <c r="Q2604" t="s">
        <v>8315</v>
      </c>
      <c r="R2604" t="s">
        <v>8316</v>
      </c>
      <c r="S2604" s="12">
        <f>(((J2604/60)/60)/24)+DATE(1970,1,1)</f>
        <v>42391.772997685184</v>
      </c>
      <c r="T2604" s="12">
        <f>(((I2604/60)/60)/24)+DATE(1970,1,1)</f>
        <v>42416.772997685184</v>
      </c>
      <c r="U2604">
        <f>YEAR(S2604)</f>
        <v>2016</v>
      </c>
    </row>
    <row r="2605" spans="1:21" ht="48" x14ac:dyDescent="0.2">
      <c r="A2605">
        <v>4007</v>
      </c>
      <c r="B2605" s="3" t="s">
        <v>4003</v>
      </c>
      <c r="C2605" s="3" t="s">
        <v>8112</v>
      </c>
      <c r="D2605" s="6">
        <v>2000</v>
      </c>
      <c r="E2605" s="8">
        <v>5</v>
      </c>
      <c r="F2605" t="s">
        <v>8220</v>
      </c>
      <c r="G2605" t="s">
        <v>8223</v>
      </c>
      <c r="H2605" t="s">
        <v>8245</v>
      </c>
      <c r="I2605">
        <v>1409070480</v>
      </c>
      <c r="J2605">
        <v>1406572381</v>
      </c>
      <c r="K2605" t="b">
        <v>0</v>
      </c>
      <c r="L2605">
        <v>1</v>
      </c>
      <c r="M2605" t="b">
        <v>0</v>
      </c>
      <c r="N2605" t="s">
        <v>8269</v>
      </c>
      <c r="O2605">
        <f>ROUND(E2605/D2605*100,0)</f>
        <v>0</v>
      </c>
      <c r="P2605">
        <f>IFERROR(ROUND(E2605/L2605,2),0)</f>
        <v>5</v>
      </c>
      <c r="Q2605" t="s">
        <v>8315</v>
      </c>
      <c r="R2605" t="s">
        <v>8316</v>
      </c>
      <c r="S2605" s="12">
        <f>(((J2605/60)/60)/24)+DATE(1970,1,1)</f>
        <v>41848.772928240738</v>
      </c>
      <c r="T2605" s="12">
        <f>(((I2605/60)/60)/24)+DATE(1970,1,1)</f>
        <v>41877.686111111114</v>
      </c>
      <c r="U2605">
        <f>YEAR(S2605)</f>
        <v>2014</v>
      </c>
    </row>
    <row r="2606" spans="1:21" ht="48" x14ac:dyDescent="0.2">
      <c r="A2606">
        <v>4008</v>
      </c>
      <c r="B2606" s="3" t="s">
        <v>4004</v>
      </c>
      <c r="C2606" s="3" t="s">
        <v>8113</v>
      </c>
      <c r="D2606" s="6">
        <v>1000</v>
      </c>
      <c r="E2606" s="8">
        <v>60</v>
      </c>
      <c r="F2606" t="s">
        <v>8220</v>
      </c>
      <c r="G2606" t="s">
        <v>8224</v>
      </c>
      <c r="H2606" t="s">
        <v>8246</v>
      </c>
      <c r="I2606">
        <v>1437606507</v>
      </c>
      <c r="J2606">
        <v>1435014507</v>
      </c>
      <c r="K2606" t="b">
        <v>0</v>
      </c>
      <c r="L2606">
        <v>4</v>
      </c>
      <c r="M2606" t="b">
        <v>0</v>
      </c>
      <c r="N2606" t="s">
        <v>8269</v>
      </c>
      <c r="O2606">
        <f>ROUND(E2606/D2606*100,0)</f>
        <v>6</v>
      </c>
      <c r="P2606">
        <f>IFERROR(ROUND(E2606/L2606,2),0)</f>
        <v>15</v>
      </c>
      <c r="Q2606" t="s">
        <v>8315</v>
      </c>
      <c r="R2606" t="s">
        <v>8316</v>
      </c>
      <c r="S2606" s="12">
        <f>(((J2606/60)/60)/24)+DATE(1970,1,1)</f>
        <v>42177.964201388888</v>
      </c>
      <c r="T2606" s="12">
        <f>(((I2606/60)/60)/24)+DATE(1970,1,1)</f>
        <v>42207.964201388888</v>
      </c>
      <c r="U2606">
        <f>YEAR(S2606)</f>
        <v>2015</v>
      </c>
    </row>
    <row r="2607" spans="1:21" ht="48" x14ac:dyDescent="0.2">
      <c r="A2607">
        <v>4009</v>
      </c>
      <c r="B2607" s="3" t="s">
        <v>4005</v>
      </c>
      <c r="C2607" s="3" t="s">
        <v>8114</v>
      </c>
      <c r="D2607" s="6">
        <v>1930</v>
      </c>
      <c r="E2607" s="8">
        <v>75</v>
      </c>
      <c r="F2607" t="s">
        <v>8220</v>
      </c>
      <c r="G2607" t="s">
        <v>8224</v>
      </c>
      <c r="H2607" t="s">
        <v>8246</v>
      </c>
      <c r="I2607">
        <v>1410281360</v>
      </c>
      <c r="J2607">
        <v>1406825360</v>
      </c>
      <c r="K2607" t="b">
        <v>0</v>
      </c>
      <c r="L2607">
        <v>3</v>
      </c>
      <c r="M2607" t="b">
        <v>0</v>
      </c>
      <c r="N2607" t="s">
        <v>8269</v>
      </c>
      <c r="O2607">
        <f>ROUND(E2607/D2607*100,0)</f>
        <v>4</v>
      </c>
      <c r="P2607">
        <f>IFERROR(ROUND(E2607/L2607,2),0)</f>
        <v>25</v>
      </c>
      <c r="Q2607" t="s">
        <v>8315</v>
      </c>
      <c r="R2607" t="s">
        <v>8316</v>
      </c>
      <c r="S2607" s="12">
        <f>(((J2607/60)/60)/24)+DATE(1970,1,1)</f>
        <v>41851.700925925928</v>
      </c>
      <c r="T2607" s="12">
        <f>(((I2607/60)/60)/24)+DATE(1970,1,1)</f>
        <v>41891.700925925928</v>
      </c>
      <c r="U2607">
        <f>YEAR(S2607)</f>
        <v>2014</v>
      </c>
    </row>
    <row r="2608" spans="1:21" ht="48" x14ac:dyDescent="0.2">
      <c r="A2608">
        <v>4010</v>
      </c>
      <c r="B2608" s="3" t="s">
        <v>4006</v>
      </c>
      <c r="C2608" s="3" t="s">
        <v>8115</v>
      </c>
      <c r="D2608" s="6">
        <v>7200</v>
      </c>
      <c r="E2608" s="8">
        <v>1742</v>
      </c>
      <c r="F2608" t="s">
        <v>8220</v>
      </c>
      <c r="G2608" t="s">
        <v>8223</v>
      </c>
      <c r="H2608" t="s">
        <v>8245</v>
      </c>
      <c r="I2608">
        <v>1414348166</v>
      </c>
      <c r="J2608">
        <v>1412879366</v>
      </c>
      <c r="K2608" t="b">
        <v>0</v>
      </c>
      <c r="L2608">
        <v>38</v>
      </c>
      <c r="M2608" t="b">
        <v>0</v>
      </c>
      <c r="N2608" t="s">
        <v>8269</v>
      </c>
      <c r="O2608">
        <f>ROUND(E2608/D2608*100,0)</f>
        <v>24</v>
      </c>
      <c r="P2608">
        <f>IFERROR(ROUND(E2608/L2608,2),0)</f>
        <v>45.84</v>
      </c>
      <c r="Q2608" t="s">
        <v>8315</v>
      </c>
      <c r="R2608" t="s">
        <v>8316</v>
      </c>
      <c r="S2608" s="12">
        <f>(((J2608/60)/60)/24)+DATE(1970,1,1)</f>
        <v>41921.770439814813</v>
      </c>
      <c r="T2608" s="12">
        <f>(((I2608/60)/60)/24)+DATE(1970,1,1)</f>
        <v>41938.770439814813</v>
      </c>
      <c r="U2608">
        <f>YEAR(S2608)</f>
        <v>2014</v>
      </c>
    </row>
    <row r="2609" spans="1:21" ht="48" x14ac:dyDescent="0.2">
      <c r="A2609">
        <v>4011</v>
      </c>
      <c r="B2609" s="3" t="s">
        <v>4007</v>
      </c>
      <c r="C2609" s="3" t="s">
        <v>8116</v>
      </c>
      <c r="D2609" s="6">
        <v>250</v>
      </c>
      <c r="E2609" s="8">
        <v>19</v>
      </c>
      <c r="F2609" t="s">
        <v>8220</v>
      </c>
      <c r="G2609" t="s">
        <v>8224</v>
      </c>
      <c r="H2609" t="s">
        <v>8246</v>
      </c>
      <c r="I2609">
        <v>1422450278</v>
      </c>
      <c r="J2609">
        <v>1419858278</v>
      </c>
      <c r="K2609" t="b">
        <v>0</v>
      </c>
      <c r="L2609">
        <v>4</v>
      </c>
      <c r="M2609" t="b">
        <v>0</v>
      </c>
      <c r="N2609" t="s">
        <v>8269</v>
      </c>
      <c r="O2609">
        <f>ROUND(E2609/D2609*100,0)</f>
        <v>8</v>
      </c>
      <c r="P2609">
        <f>IFERROR(ROUND(E2609/L2609,2),0)</f>
        <v>4.75</v>
      </c>
      <c r="Q2609" t="s">
        <v>8315</v>
      </c>
      <c r="R2609" t="s">
        <v>8316</v>
      </c>
      <c r="S2609" s="12">
        <f>(((J2609/60)/60)/24)+DATE(1970,1,1)</f>
        <v>42002.54488425926</v>
      </c>
      <c r="T2609" s="12">
        <f>(((I2609/60)/60)/24)+DATE(1970,1,1)</f>
        <v>42032.54488425926</v>
      </c>
      <c r="U2609">
        <f>YEAR(S2609)</f>
        <v>2014</v>
      </c>
    </row>
    <row r="2610" spans="1:21" ht="48" x14ac:dyDescent="0.2">
      <c r="A2610">
        <v>4012</v>
      </c>
      <c r="B2610" s="3" t="s">
        <v>4008</v>
      </c>
      <c r="C2610" s="3" t="s">
        <v>8117</v>
      </c>
      <c r="D2610" s="6">
        <v>575</v>
      </c>
      <c r="E2610" s="8">
        <v>0</v>
      </c>
      <c r="F2610" t="s">
        <v>8220</v>
      </c>
      <c r="G2610" t="s">
        <v>8224</v>
      </c>
      <c r="H2610" t="s">
        <v>8246</v>
      </c>
      <c r="I2610">
        <v>1430571849</v>
      </c>
      <c r="J2610">
        <v>1427979849</v>
      </c>
      <c r="K2610" t="b">
        <v>0</v>
      </c>
      <c r="L2610">
        <v>0</v>
      </c>
      <c r="M2610" t="b">
        <v>0</v>
      </c>
      <c r="N2610" t="s">
        <v>8269</v>
      </c>
      <c r="O2610">
        <f>ROUND(E2610/D2610*100,0)</f>
        <v>0</v>
      </c>
      <c r="P2610">
        <f>IFERROR(ROUND(E2610/L2610,2),0)</f>
        <v>0</v>
      </c>
      <c r="Q2610" t="s">
        <v>8315</v>
      </c>
      <c r="R2610" t="s">
        <v>8316</v>
      </c>
      <c r="S2610" s="12">
        <f>(((J2610/60)/60)/24)+DATE(1970,1,1)</f>
        <v>42096.544548611113</v>
      </c>
      <c r="T2610" s="12">
        <f>(((I2610/60)/60)/24)+DATE(1970,1,1)</f>
        <v>42126.544548611113</v>
      </c>
      <c r="U2610">
        <f>YEAR(S2610)</f>
        <v>2015</v>
      </c>
    </row>
    <row r="2611" spans="1:21" ht="48" x14ac:dyDescent="0.2">
      <c r="A2611">
        <v>4013</v>
      </c>
      <c r="B2611" s="3" t="s">
        <v>4009</v>
      </c>
      <c r="C2611" s="3" t="s">
        <v>8118</v>
      </c>
      <c r="D2611" s="6">
        <v>2000</v>
      </c>
      <c r="E2611" s="8">
        <v>26</v>
      </c>
      <c r="F2611" t="s">
        <v>8220</v>
      </c>
      <c r="G2611" t="s">
        <v>8223</v>
      </c>
      <c r="H2611" t="s">
        <v>8245</v>
      </c>
      <c r="I2611">
        <v>1424070823</v>
      </c>
      <c r="J2611">
        <v>1421478823</v>
      </c>
      <c r="K2611" t="b">
        <v>0</v>
      </c>
      <c r="L2611">
        <v>2</v>
      </c>
      <c r="M2611" t="b">
        <v>0</v>
      </c>
      <c r="N2611" t="s">
        <v>8269</v>
      </c>
      <c r="O2611">
        <f>ROUND(E2611/D2611*100,0)</f>
        <v>1</v>
      </c>
      <c r="P2611">
        <f>IFERROR(ROUND(E2611/L2611,2),0)</f>
        <v>13</v>
      </c>
      <c r="Q2611" t="s">
        <v>8315</v>
      </c>
      <c r="R2611" t="s">
        <v>8316</v>
      </c>
      <c r="S2611" s="12">
        <f>(((J2611/60)/60)/24)+DATE(1970,1,1)</f>
        <v>42021.301192129627</v>
      </c>
      <c r="T2611" s="12">
        <f>(((I2611/60)/60)/24)+DATE(1970,1,1)</f>
        <v>42051.301192129627</v>
      </c>
      <c r="U2611">
        <f>YEAR(S2611)</f>
        <v>2015</v>
      </c>
    </row>
    <row r="2612" spans="1:21" ht="48" x14ac:dyDescent="0.2">
      <c r="A2612">
        <v>4014</v>
      </c>
      <c r="B2612" s="3" t="s">
        <v>4010</v>
      </c>
      <c r="C2612" s="3" t="s">
        <v>8119</v>
      </c>
      <c r="D2612" s="6">
        <v>9000</v>
      </c>
      <c r="E2612" s="8">
        <v>0</v>
      </c>
      <c r="F2612" t="s">
        <v>8220</v>
      </c>
      <c r="G2612" t="s">
        <v>8223</v>
      </c>
      <c r="H2612" t="s">
        <v>8245</v>
      </c>
      <c r="I2612">
        <v>1457157269</v>
      </c>
      <c r="J2612">
        <v>1455861269</v>
      </c>
      <c r="K2612" t="b">
        <v>0</v>
      </c>
      <c r="L2612">
        <v>0</v>
      </c>
      <c r="M2612" t="b">
        <v>0</v>
      </c>
      <c r="N2612" t="s">
        <v>8269</v>
      </c>
      <c r="O2612">
        <f>ROUND(E2612/D2612*100,0)</f>
        <v>0</v>
      </c>
      <c r="P2612">
        <f>IFERROR(ROUND(E2612/L2612,2),0)</f>
        <v>0</v>
      </c>
      <c r="Q2612" t="s">
        <v>8315</v>
      </c>
      <c r="R2612" t="s">
        <v>8316</v>
      </c>
      <c r="S2612" s="12">
        <f>(((J2612/60)/60)/24)+DATE(1970,1,1)</f>
        <v>42419.246168981481</v>
      </c>
      <c r="T2612" s="12">
        <f>(((I2612/60)/60)/24)+DATE(1970,1,1)</f>
        <v>42434.246168981481</v>
      </c>
      <c r="U2612">
        <f>YEAR(S2612)</f>
        <v>2016</v>
      </c>
    </row>
    <row r="2613" spans="1:21" ht="48" x14ac:dyDescent="0.2">
      <c r="A2613">
        <v>4015</v>
      </c>
      <c r="B2613" s="3" t="s">
        <v>4011</v>
      </c>
      <c r="C2613" s="3" t="s">
        <v>8120</v>
      </c>
      <c r="D2613" s="6">
        <v>7000</v>
      </c>
      <c r="E2613" s="8">
        <v>1</v>
      </c>
      <c r="F2613" t="s">
        <v>8220</v>
      </c>
      <c r="G2613" t="s">
        <v>8223</v>
      </c>
      <c r="H2613" t="s">
        <v>8245</v>
      </c>
      <c r="I2613">
        <v>1437331463</v>
      </c>
      <c r="J2613">
        <v>1434739463</v>
      </c>
      <c r="K2613" t="b">
        <v>0</v>
      </c>
      <c r="L2613">
        <v>1</v>
      </c>
      <c r="M2613" t="b">
        <v>0</v>
      </c>
      <c r="N2613" t="s">
        <v>8269</v>
      </c>
      <c r="O2613">
        <f>ROUND(E2613/D2613*100,0)</f>
        <v>0</v>
      </c>
      <c r="P2613">
        <f>IFERROR(ROUND(E2613/L2613,2),0)</f>
        <v>1</v>
      </c>
      <c r="Q2613" t="s">
        <v>8315</v>
      </c>
      <c r="R2613" t="s">
        <v>8316</v>
      </c>
      <c r="S2613" s="12">
        <f>(((J2613/60)/60)/24)+DATE(1970,1,1)</f>
        <v>42174.780821759254</v>
      </c>
      <c r="T2613" s="12">
        <f>(((I2613/60)/60)/24)+DATE(1970,1,1)</f>
        <v>42204.780821759254</v>
      </c>
      <c r="U2613">
        <f>YEAR(S2613)</f>
        <v>2015</v>
      </c>
    </row>
    <row r="2614" spans="1:21" ht="48" x14ac:dyDescent="0.2">
      <c r="A2614">
        <v>4016</v>
      </c>
      <c r="B2614" s="3" t="s">
        <v>4012</v>
      </c>
      <c r="C2614" s="3" t="s">
        <v>8121</v>
      </c>
      <c r="D2614" s="6">
        <v>500</v>
      </c>
      <c r="E2614" s="8">
        <v>70</v>
      </c>
      <c r="F2614" t="s">
        <v>8220</v>
      </c>
      <c r="G2614" t="s">
        <v>8224</v>
      </c>
      <c r="H2614" t="s">
        <v>8246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8269</v>
      </c>
      <c r="O2614">
        <f>ROUND(E2614/D2614*100,0)</f>
        <v>14</v>
      </c>
      <c r="P2614">
        <f>IFERROR(ROUND(E2614/L2614,2),0)</f>
        <v>10</v>
      </c>
      <c r="Q2614" t="s">
        <v>8315</v>
      </c>
      <c r="R2614" t="s">
        <v>8316</v>
      </c>
      <c r="S2614" s="12">
        <f>(((J2614/60)/60)/24)+DATE(1970,1,1)</f>
        <v>41869.872685185182</v>
      </c>
      <c r="T2614" s="12">
        <f>(((I2614/60)/60)/24)+DATE(1970,1,1)</f>
        <v>41899.872685185182</v>
      </c>
      <c r="U2614">
        <f>YEAR(S2614)</f>
        <v>2014</v>
      </c>
    </row>
    <row r="2615" spans="1:21" ht="48" x14ac:dyDescent="0.2">
      <c r="A2615">
        <v>4017</v>
      </c>
      <c r="B2615" s="3" t="s">
        <v>4013</v>
      </c>
      <c r="C2615" s="3" t="s">
        <v>8122</v>
      </c>
      <c r="D2615" s="6">
        <v>10000</v>
      </c>
      <c r="E2615" s="8">
        <v>105</v>
      </c>
      <c r="F2615" t="s">
        <v>8220</v>
      </c>
      <c r="G2615" t="s">
        <v>8223</v>
      </c>
      <c r="H2615" t="s">
        <v>8245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8269</v>
      </c>
      <c r="O2615">
        <f>ROUND(E2615/D2615*100,0)</f>
        <v>1</v>
      </c>
      <c r="P2615">
        <f>IFERROR(ROUND(E2615/L2615,2),0)</f>
        <v>52.5</v>
      </c>
      <c r="Q2615" t="s">
        <v>8315</v>
      </c>
      <c r="R2615" t="s">
        <v>8316</v>
      </c>
      <c r="S2615" s="12">
        <f>(((J2615/60)/60)/24)+DATE(1970,1,1)</f>
        <v>41856.672152777777</v>
      </c>
      <c r="T2615" s="12">
        <f>(((I2615/60)/60)/24)+DATE(1970,1,1)</f>
        <v>41886.672152777777</v>
      </c>
      <c r="U2615">
        <f>YEAR(S2615)</f>
        <v>2014</v>
      </c>
    </row>
    <row r="2616" spans="1:21" ht="32" x14ac:dyDescent="0.2">
      <c r="A2616">
        <v>4018</v>
      </c>
      <c r="B2616" s="3" t="s">
        <v>4014</v>
      </c>
      <c r="C2616" s="3" t="s">
        <v>8123</v>
      </c>
      <c r="D2616" s="6">
        <v>1500</v>
      </c>
      <c r="E2616" s="8">
        <v>130</v>
      </c>
      <c r="F2616" t="s">
        <v>8220</v>
      </c>
      <c r="G2616" t="s">
        <v>8224</v>
      </c>
      <c r="H2616" t="s">
        <v>8246</v>
      </c>
      <c r="I2616">
        <v>1475877108</v>
      </c>
      <c r="J2616">
        <v>1473285108</v>
      </c>
      <c r="K2616" t="b">
        <v>0</v>
      </c>
      <c r="L2616">
        <v>4</v>
      </c>
      <c r="M2616" t="b">
        <v>0</v>
      </c>
      <c r="N2616" t="s">
        <v>8269</v>
      </c>
      <c r="O2616">
        <f>ROUND(E2616/D2616*100,0)</f>
        <v>9</v>
      </c>
      <c r="P2616">
        <f>IFERROR(ROUND(E2616/L2616,2),0)</f>
        <v>32.5</v>
      </c>
      <c r="Q2616" t="s">
        <v>8315</v>
      </c>
      <c r="R2616" t="s">
        <v>8316</v>
      </c>
      <c r="S2616" s="12">
        <f>(((J2616/60)/60)/24)+DATE(1970,1,1)</f>
        <v>42620.91097222222</v>
      </c>
      <c r="T2616" s="12">
        <f>(((I2616/60)/60)/24)+DATE(1970,1,1)</f>
        <v>42650.91097222222</v>
      </c>
      <c r="U2616">
        <f>YEAR(S2616)</f>
        <v>2016</v>
      </c>
    </row>
    <row r="2617" spans="1:21" ht="48" x14ac:dyDescent="0.2">
      <c r="A2617">
        <v>4019</v>
      </c>
      <c r="B2617" s="3" t="s">
        <v>4015</v>
      </c>
      <c r="C2617" s="3" t="s">
        <v>8124</v>
      </c>
      <c r="D2617" s="6">
        <v>3500</v>
      </c>
      <c r="E2617" s="8">
        <v>29</v>
      </c>
      <c r="F2617" t="s">
        <v>8220</v>
      </c>
      <c r="G2617" t="s">
        <v>8223</v>
      </c>
      <c r="H2617" t="s">
        <v>8245</v>
      </c>
      <c r="I2617">
        <v>1460737680</v>
      </c>
      <c r="J2617">
        <v>1455725596</v>
      </c>
      <c r="K2617" t="b">
        <v>0</v>
      </c>
      <c r="L2617">
        <v>4</v>
      </c>
      <c r="M2617" t="b">
        <v>0</v>
      </c>
      <c r="N2617" t="s">
        <v>8269</v>
      </c>
      <c r="O2617">
        <f>ROUND(E2617/D2617*100,0)</f>
        <v>1</v>
      </c>
      <c r="P2617">
        <f>IFERROR(ROUND(E2617/L2617,2),0)</f>
        <v>7.25</v>
      </c>
      <c r="Q2617" t="s">
        <v>8315</v>
      </c>
      <c r="R2617" t="s">
        <v>8316</v>
      </c>
      <c r="S2617" s="12">
        <f>(((J2617/60)/60)/24)+DATE(1970,1,1)</f>
        <v>42417.675879629634</v>
      </c>
      <c r="T2617" s="12">
        <f>(((I2617/60)/60)/24)+DATE(1970,1,1)</f>
        <v>42475.686111111107</v>
      </c>
      <c r="U2617">
        <f>YEAR(S2617)</f>
        <v>2016</v>
      </c>
    </row>
    <row r="2618" spans="1:21" ht="48" x14ac:dyDescent="0.2">
      <c r="A2618">
        <v>4020</v>
      </c>
      <c r="B2618" s="3" t="s">
        <v>4016</v>
      </c>
      <c r="C2618" s="3" t="s">
        <v>8125</v>
      </c>
      <c r="D2618" s="6">
        <v>600</v>
      </c>
      <c r="E2618" s="8">
        <v>100</v>
      </c>
      <c r="F2618" t="s">
        <v>8220</v>
      </c>
      <c r="G2618" t="s">
        <v>8223</v>
      </c>
      <c r="H2618" t="s">
        <v>8245</v>
      </c>
      <c r="I2618">
        <v>1427168099</v>
      </c>
      <c r="J2618">
        <v>1424579699</v>
      </c>
      <c r="K2618" t="b">
        <v>0</v>
      </c>
      <c r="L2618">
        <v>3</v>
      </c>
      <c r="M2618" t="b">
        <v>0</v>
      </c>
      <c r="N2618" t="s">
        <v>8269</v>
      </c>
      <c r="O2618">
        <f>ROUND(E2618/D2618*100,0)</f>
        <v>17</v>
      </c>
      <c r="P2618">
        <f>IFERROR(ROUND(E2618/L2618,2),0)</f>
        <v>33.33</v>
      </c>
      <c r="Q2618" t="s">
        <v>8315</v>
      </c>
      <c r="R2618" t="s">
        <v>8316</v>
      </c>
      <c r="S2618" s="12">
        <f>(((J2618/60)/60)/24)+DATE(1970,1,1)</f>
        <v>42057.190960648149</v>
      </c>
      <c r="T2618" s="12">
        <f>(((I2618/60)/60)/24)+DATE(1970,1,1)</f>
        <v>42087.149293981478</v>
      </c>
      <c r="U2618">
        <f>YEAR(S2618)</f>
        <v>2015</v>
      </c>
    </row>
    <row r="2619" spans="1:21" ht="48" x14ac:dyDescent="0.2">
      <c r="A2619">
        <v>4021</v>
      </c>
      <c r="B2619" s="3" t="s">
        <v>4017</v>
      </c>
      <c r="C2619" s="3" t="s">
        <v>8126</v>
      </c>
      <c r="D2619" s="6">
        <v>15000</v>
      </c>
      <c r="E2619" s="8">
        <v>125</v>
      </c>
      <c r="F2619" t="s">
        <v>8220</v>
      </c>
      <c r="G2619" t="s">
        <v>8223</v>
      </c>
      <c r="H2619" t="s">
        <v>8245</v>
      </c>
      <c r="I2619">
        <v>1414360358</v>
      </c>
      <c r="J2619">
        <v>1409176358</v>
      </c>
      <c r="K2619" t="b">
        <v>0</v>
      </c>
      <c r="L2619">
        <v>2</v>
      </c>
      <c r="M2619" t="b">
        <v>0</v>
      </c>
      <c r="N2619" t="s">
        <v>8269</v>
      </c>
      <c r="O2619">
        <f>ROUND(E2619/D2619*100,0)</f>
        <v>1</v>
      </c>
      <c r="P2619">
        <f>IFERROR(ROUND(E2619/L2619,2),0)</f>
        <v>62.5</v>
      </c>
      <c r="Q2619" t="s">
        <v>8315</v>
      </c>
      <c r="R2619" t="s">
        <v>8316</v>
      </c>
      <c r="S2619" s="12">
        <f>(((J2619/60)/60)/24)+DATE(1970,1,1)</f>
        <v>41878.911550925928</v>
      </c>
      <c r="T2619" s="12">
        <f>(((I2619/60)/60)/24)+DATE(1970,1,1)</f>
        <v>41938.911550925928</v>
      </c>
      <c r="U2619">
        <f>YEAR(S2619)</f>
        <v>2014</v>
      </c>
    </row>
    <row r="2620" spans="1:21" ht="32" x14ac:dyDescent="0.2">
      <c r="A2620">
        <v>4022</v>
      </c>
      <c r="B2620" s="3" t="s">
        <v>4018</v>
      </c>
      <c r="C2620" s="3" t="s">
        <v>8127</v>
      </c>
      <c r="D2620" s="6">
        <v>18000</v>
      </c>
      <c r="E2620" s="8">
        <v>12521</v>
      </c>
      <c r="F2620" t="s">
        <v>8220</v>
      </c>
      <c r="G2620" t="s">
        <v>8223</v>
      </c>
      <c r="H2620" t="s">
        <v>8245</v>
      </c>
      <c r="I2620">
        <v>1422759240</v>
      </c>
      <c r="J2620">
        <v>1418824867</v>
      </c>
      <c r="K2620" t="b">
        <v>0</v>
      </c>
      <c r="L2620">
        <v>197</v>
      </c>
      <c r="M2620" t="b">
        <v>0</v>
      </c>
      <c r="N2620" t="s">
        <v>8269</v>
      </c>
      <c r="O2620">
        <f>ROUND(E2620/D2620*100,0)</f>
        <v>70</v>
      </c>
      <c r="P2620">
        <f>IFERROR(ROUND(E2620/L2620,2),0)</f>
        <v>63.56</v>
      </c>
      <c r="Q2620" t="s">
        <v>8315</v>
      </c>
      <c r="R2620" t="s">
        <v>8316</v>
      </c>
      <c r="S2620" s="12">
        <f>(((J2620/60)/60)/24)+DATE(1970,1,1)</f>
        <v>41990.584108796291</v>
      </c>
      <c r="T2620" s="12">
        <f>(((I2620/60)/60)/24)+DATE(1970,1,1)</f>
        <v>42036.120833333334</v>
      </c>
      <c r="U2620">
        <f>YEAR(S2620)</f>
        <v>2014</v>
      </c>
    </row>
    <row r="2621" spans="1:21" ht="48" x14ac:dyDescent="0.2">
      <c r="A2621">
        <v>4023</v>
      </c>
      <c r="B2621" s="3" t="s">
        <v>4019</v>
      </c>
      <c r="C2621" s="3" t="s">
        <v>8128</v>
      </c>
      <c r="D2621" s="6">
        <v>7000</v>
      </c>
      <c r="E2621" s="8">
        <v>0</v>
      </c>
      <c r="F2621" t="s">
        <v>8220</v>
      </c>
      <c r="G2621" t="s">
        <v>8223</v>
      </c>
      <c r="H2621" t="s">
        <v>8245</v>
      </c>
      <c r="I2621">
        <v>1458860363</v>
      </c>
      <c r="J2621">
        <v>1454975963</v>
      </c>
      <c r="K2621" t="b">
        <v>0</v>
      </c>
      <c r="L2621">
        <v>0</v>
      </c>
      <c r="M2621" t="b">
        <v>0</v>
      </c>
      <c r="N2621" t="s">
        <v>8269</v>
      </c>
      <c r="O2621">
        <f>ROUND(E2621/D2621*100,0)</f>
        <v>0</v>
      </c>
      <c r="P2621">
        <f>IFERROR(ROUND(E2621/L2621,2),0)</f>
        <v>0</v>
      </c>
      <c r="Q2621" t="s">
        <v>8315</v>
      </c>
      <c r="R2621" t="s">
        <v>8316</v>
      </c>
      <c r="S2621" s="12">
        <f>(((J2621/60)/60)/24)+DATE(1970,1,1)</f>
        <v>42408.999571759254</v>
      </c>
      <c r="T2621" s="12">
        <f>(((I2621/60)/60)/24)+DATE(1970,1,1)</f>
        <v>42453.957905092597</v>
      </c>
      <c r="U2621">
        <f>YEAR(S2621)</f>
        <v>2016</v>
      </c>
    </row>
    <row r="2622" spans="1:21" ht="48" x14ac:dyDescent="0.2">
      <c r="A2622">
        <v>4024</v>
      </c>
      <c r="B2622" s="3" t="s">
        <v>4020</v>
      </c>
      <c r="C2622" s="3" t="s">
        <v>8129</v>
      </c>
      <c r="D2622" s="6">
        <v>800</v>
      </c>
      <c r="E2622" s="8">
        <v>10</v>
      </c>
      <c r="F2622" t="s">
        <v>8220</v>
      </c>
      <c r="G2622" t="s">
        <v>8223</v>
      </c>
      <c r="H2622" t="s">
        <v>8245</v>
      </c>
      <c r="I2622">
        <v>1441037097</v>
      </c>
      <c r="J2622">
        <v>1438445097</v>
      </c>
      <c r="K2622" t="b">
        <v>0</v>
      </c>
      <c r="L2622">
        <v>1</v>
      </c>
      <c r="M2622" t="b">
        <v>0</v>
      </c>
      <c r="N2622" t="s">
        <v>8269</v>
      </c>
      <c r="O2622">
        <f>ROUND(E2622/D2622*100,0)</f>
        <v>1</v>
      </c>
      <c r="P2622">
        <f>IFERROR(ROUND(E2622/L2622,2),0)</f>
        <v>10</v>
      </c>
      <c r="Q2622" t="s">
        <v>8315</v>
      </c>
      <c r="R2622" t="s">
        <v>8316</v>
      </c>
      <c r="S2622" s="12">
        <f>(((J2622/60)/60)/24)+DATE(1970,1,1)</f>
        <v>42217.670104166667</v>
      </c>
      <c r="T2622" s="12">
        <f>(((I2622/60)/60)/24)+DATE(1970,1,1)</f>
        <v>42247.670104166667</v>
      </c>
      <c r="U2622">
        <f>YEAR(S2622)</f>
        <v>2015</v>
      </c>
    </row>
    <row r="2623" spans="1:21" ht="48" x14ac:dyDescent="0.2">
      <c r="A2623">
        <v>4025</v>
      </c>
      <c r="B2623" s="3" t="s">
        <v>4021</v>
      </c>
      <c r="C2623" s="3" t="s">
        <v>8130</v>
      </c>
      <c r="D2623" s="6">
        <v>5000</v>
      </c>
      <c r="E2623" s="8">
        <v>250</v>
      </c>
      <c r="F2623" t="s">
        <v>8220</v>
      </c>
      <c r="G2623" t="s">
        <v>8229</v>
      </c>
      <c r="H2623" t="s">
        <v>8248</v>
      </c>
      <c r="I2623">
        <v>1437889336</v>
      </c>
      <c r="J2623">
        <v>1432705336</v>
      </c>
      <c r="K2623" t="b">
        <v>0</v>
      </c>
      <c r="L2623">
        <v>4</v>
      </c>
      <c r="M2623" t="b">
        <v>0</v>
      </c>
      <c r="N2623" t="s">
        <v>8269</v>
      </c>
      <c r="O2623">
        <f>ROUND(E2623/D2623*100,0)</f>
        <v>5</v>
      </c>
      <c r="P2623">
        <f>IFERROR(ROUND(E2623/L2623,2),0)</f>
        <v>62.5</v>
      </c>
      <c r="Q2623" t="s">
        <v>8315</v>
      </c>
      <c r="R2623" t="s">
        <v>8316</v>
      </c>
      <c r="S2623" s="12">
        <f>(((J2623/60)/60)/24)+DATE(1970,1,1)</f>
        <v>42151.237685185188</v>
      </c>
      <c r="T2623" s="12">
        <f>(((I2623/60)/60)/24)+DATE(1970,1,1)</f>
        <v>42211.237685185188</v>
      </c>
      <c r="U2623">
        <f>YEAR(S2623)</f>
        <v>2015</v>
      </c>
    </row>
    <row r="2624" spans="1:21" ht="48" x14ac:dyDescent="0.2">
      <c r="A2624">
        <v>4026</v>
      </c>
      <c r="B2624" s="3" t="s">
        <v>4022</v>
      </c>
      <c r="C2624" s="3" t="s">
        <v>8131</v>
      </c>
      <c r="D2624" s="6">
        <v>4000</v>
      </c>
      <c r="E2624" s="8">
        <v>0</v>
      </c>
      <c r="F2624" t="s">
        <v>8220</v>
      </c>
      <c r="G2624" t="s">
        <v>8223</v>
      </c>
      <c r="H2624" t="s">
        <v>8245</v>
      </c>
      <c r="I2624">
        <v>1449247439</v>
      </c>
      <c r="J2624">
        <v>1444059839</v>
      </c>
      <c r="K2624" t="b">
        <v>0</v>
      </c>
      <c r="L2624">
        <v>0</v>
      </c>
      <c r="M2624" t="b">
        <v>0</v>
      </c>
      <c r="N2624" t="s">
        <v>8269</v>
      </c>
      <c r="O2624">
        <f>ROUND(E2624/D2624*100,0)</f>
        <v>0</v>
      </c>
      <c r="P2624">
        <f>IFERROR(ROUND(E2624/L2624,2),0)</f>
        <v>0</v>
      </c>
      <c r="Q2624" t="s">
        <v>8315</v>
      </c>
      <c r="R2624" t="s">
        <v>8316</v>
      </c>
      <c r="S2624" s="12">
        <f>(((J2624/60)/60)/24)+DATE(1970,1,1)</f>
        <v>42282.655543981484</v>
      </c>
      <c r="T2624" s="12">
        <f>(((I2624/60)/60)/24)+DATE(1970,1,1)</f>
        <v>42342.697210648148</v>
      </c>
      <c r="U2624">
        <f>YEAR(S2624)</f>
        <v>2015</v>
      </c>
    </row>
    <row r="2625" spans="1:21" ht="48" x14ac:dyDescent="0.2">
      <c r="A2625">
        <v>4027</v>
      </c>
      <c r="B2625" s="3" t="s">
        <v>4023</v>
      </c>
      <c r="C2625" s="3" t="s">
        <v>8132</v>
      </c>
      <c r="D2625" s="6">
        <v>3000</v>
      </c>
      <c r="E2625" s="8">
        <v>215</v>
      </c>
      <c r="F2625" t="s">
        <v>8220</v>
      </c>
      <c r="G2625" t="s">
        <v>8223</v>
      </c>
      <c r="H2625" t="s">
        <v>8245</v>
      </c>
      <c r="I2625">
        <v>1487811600</v>
      </c>
      <c r="J2625">
        <v>1486077481</v>
      </c>
      <c r="K2625" t="b">
        <v>0</v>
      </c>
      <c r="L2625">
        <v>7</v>
      </c>
      <c r="M2625" t="b">
        <v>0</v>
      </c>
      <c r="N2625" t="s">
        <v>8269</v>
      </c>
      <c r="O2625">
        <f>ROUND(E2625/D2625*100,0)</f>
        <v>7</v>
      </c>
      <c r="P2625">
        <f>IFERROR(ROUND(E2625/L2625,2),0)</f>
        <v>30.71</v>
      </c>
      <c r="Q2625" t="s">
        <v>8315</v>
      </c>
      <c r="R2625" t="s">
        <v>8316</v>
      </c>
      <c r="S2625" s="12">
        <f>(((J2625/60)/60)/24)+DATE(1970,1,1)</f>
        <v>42768.97084490741</v>
      </c>
      <c r="T2625" s="12">
        <f>(((I2625/60)/60)/24)+DATE(1970,1,1)</f>
        <v>42789.041666666672</v>
      </c>
      <c r="U2625">
        <f>YEAR(S2625)</f>
        <v>2017</v>
      </c>
    </row>
    <row r="2626" spans="1:21" ht="48" x14ac:dyDescent="0.2">
      <c r="A2626">
        <v>4028</v>
      </c>
      <c r="B2626" s="3" t="s">
        <v>4024</v>
      </c>
      <c r="C2626" s="3" t="s">
        <v>8133</v>
      </c>
      <c r="D2626" s="6">
        <v>2000</v>
      </c>
      <c r="E2626" s="8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>
        <f>ROUND(E2626/D2626*100,0)</f>
        <v>28</v>
      </c>
      <c r="P2626">
        <f>IFERROR(ROUND(E2626/L2626,2),0)</f>
        <v>51</v>
      </c>
      <c r="Q2626" t="s">
        <v>8315</v>
      </c>
      <c r="R2626" t="s">
        <v>8316</v>
      </c>
      <c r="S2626" s="12">
        <f>(((J2626/60)/60)/24)+DATE(1970,1,1)</f>
        <v>41765.938657407409</v>
      </c>
      <c r="T2626" s="12">
        <f>(((I2626/60)/60)/24)+DATE(1970,1,1)</f>
        <v>41795.938657407409</v>
      </c>
      <c r="U2626">
        <f>YEAR(S2626)</f>
        <v>2014</v>
      </c>
    </row>
    <row r="2627" spans="1:21" ht="48" x14ac:dyDescent="0.2">
      <c r="A2627">
        <v>4029</v>
      </c>
      <c r="B2627" s="3" t="s">
        <v>4025</v>
      </c>
      <c r="C2627" s="3" t="s">
        <v>8134</v>
      </c>
      <c r="D2627" s="6">
        <v>20000</v>
      </c>
      <c r="E2627" s="8">
        <v>0</v>
      </c>
      <c r="F2627" t="s">
        <v>8220</v>
      </c>
      <c r="G2627" t="s">
        <v>8223</v>
      </c>
      <c r="H2627" t="s">
        <v>8245</v>
      </c>
      <c r="I2627">
        <v>1450053370</v>
      </c>
      <c r="J2627">
        <v>1447461370</v>
      </c>
      <c r="K2627" t="b">
        <v>0</v>
      </c>
      <c r="L2627">
        <v>0</v>
      </c>
      <c r="M2627" t="b">
        <v>0</v>
      </c>
      <c r="N2627" t="s">
        <v>8269</v>
      </c>
      <c r="O2627">
        <f>ROUND(E2627/D2627*100,0)</f>
        <v>0</v>
      </c>
      <c r="P2627">
        <f>IFERROR(ROUND(E2627/L2627,2),0)</f>
        <v>0</v>
      </c>
      <c r="Q2627" t="s">
        <v>8315</v>
      </c>
      <c r="R2627" t="s">
        <v>8316</v>
      </c>
      <c r="S2627" s="12">
        <f>(((J2627/60)/60)/24)+DATE(1970,1,1)</f>
        <v>42322.025115740747</v>
      </c>
      <c r="T2627" s="12">
        <f>(((I2627/60)/60)/24)+DATE(1970,1,1)</f>
        <v>42352.025115740747</v>
      </c>
      <c r="U2627">
        <f>YEAR(S2627)</f>
        <v>2015</v>
      </c>
    </row>
    <row r="2628" spans="1:21" ht="48" x14ac:dyDescent="0.2">
      <c r="A2628">
        <v>4030</v>
      </c>
      <c r="B2628" s="3" t="s">
        <v>4026</v>
      </c>
      <c r="C2628" s="3" t="s">
        <v>8135</v>
      </c>
      <c r="D2628" s="6">
        <v>2500</v>
      </c>
      <c r="E2628" s="8">
        <v>400</v>
      </c>
      <c r="F2628" t="s">
        <v>8220</v>
      </c>
      <c r="G2628" t="s">
        <v>8223</v>
      </c>
      <c r="H2628" t="s">
        <v>8245</v>
      </c>
      <c r="I2628">
        <v>1454525340</v>
      </c>
      <c r="J2628">
        <v>1452008599</v>
      </c>
      <c r="K2628" t="b">
        <v>0</v>
      </c>
      <c r="L2628">
        <v>6</v>
      </c>
      <c r="M2628" t="b">
        <v>0</v>
      </c>
      <c r="N2628" t="s">
        <v>8269</v>
      </c>
      <c r="O2628">
        <f>ROUND(E2628/D2628*100,0)</f>
        <v>16</v>
      </c>
      <c r="P2628">
        <f>IFERROR(ROUND(E2628/L2628,2),0)</f>
        <v>66.67</v>
      </c>
      <c r="Q2628" t="s">
        <v>8315</v>
      </c>
      <c r="R2628" t="s">
        <v>8316</v>
      </c>
      <c r="S2628" s="12">
        <f>(((J2628/60)/60)/24)+DATE(1970,1,1)</f>
        <v>42374.655081018514</v>
      </c>
      <c r="T2628" s="12">
        <f>(((I2628/60)/60)/24)+DATE(1970,1,1)</f>
        <v>42403.784027777772</v>
      </c>
      <c r="U2628">
        <f>YEAR(S2628)</f>
        <v>2016</v>
      </c>
    </row>
    <row r="2629" spans="1:21" ht="48" x14ac:dyDescent="0.2">
      <c r="A2629">
        <v>4031</v>
      </c>
      <c r="B2629" s="3" t="s">
        <v>4027</v>
      </c>
      <c r="C2629" s="3" t="s">
        <v>8136</v>
      </c>
      <c r="D2629" s="6">
        <v>5000</v>
      </c>
      <c r="E2629" s="8">
        <v>0</v>
      </c>
      <c r="F2629" t="s">
        <v>8220</v>
      </c>
      <c r="G2629" t="s">
        <v>8223</v>
      </c>
      <c r="H2629" t="s">
        <v>8245</v>
      </c>
      <c r="I2629">
        <v>1418914964</v>
      </c>
      <c r="J2629">
        <v>1414591364</v>
      </c>
      <c r="K2629" t="b">
        <v>0</v>
      </c>
      <c r="L2629">
        <v>0</v>
      </c>
      <c r="M2629" t="b">
        <v>0</v>
      </c>
      <c r="N2629" t="s">
        <v>8269</v>
      </c>
      <c r="O2629">
        <f>ROUND(E2629/D2629*100,0)</f>
        <v>0</v>
      </c>
      <c r="P2629">
        <f>IFERROR(ROUND(E2629/L2629,2),0)</f>
        <v>0</v>
      </c>
      <c r="Q2629" t="s">
        <v>8315</v>
      </c>
      <c r="R2629" t="s">
        <v>8316</v>
      </c>
      <c r="S2629" s="12">
        <f>(((J2629/60)/60)/24)+DATE(1970,1,1)</f>
        <v>41941.585231481484</v>
      </c>
      <c r="T2629" s="12">
        <f>(((I2629/60)/60)/24)+DATE(1970,1,1)</f>
        <v>41991.626898148148</v>
      </c>
      <c r="U2629">
        <f>YEAR(S2629)</f>
        <v>2014</v>
      </c>
    </row>
    <row r="2630" spans="1:21" ht="48" x14ac:dyDescent="0.2">
      <c r="A2630">
        <v>4032</v>
      </c>
      <c r="B2630" s="3" t="s">
        <v>4028</v>
      </c>
      <c r="C2630" s="3" t="s">
        <v>8137</v>
      </c>
      <c r="D2630" s="6">
        <v>6048</v>
      </c>
      <c r="E2630" s="8">
        <v>413</v>
      </c>
      <c r="F2630" t="s">
        <v>8220</v>
      </c>
      <c r="G2630" t="s">
        <v>8223</v>
      </c>
      <c r="H2630" t="s">
        <v>8245</v>
      </c>
      <c r="I2630">
        <v>1450211116</v>
      </c>
      <c r="J2630">
        <v>1445023516</v>
      </c>
      <c r="K2630" t="b">
        <v>0</v>
      </c>
      <c r="L2630">
        <v>7</v>
      </c>
      <c r="M2630" t="b">
        <v>0</v>
      </c>
      <c r="N2630" t="s">
        <v>8269</v>
      </c>
      <c r="O2630">
        <f>ROUND(E2630/D2630*100,0)</f>
        <v>7</v>
      </c>
      <c r="P2630">
        <f>IFERROR(ROUND(E2630/L2630,2),0)</f>
        <v>59</v>
      </c>
      <c r="Q2630" t="s">
        <v>8315</v>
      </c>
      <c r="R2630" t="s">
        <v>8316</v>
      </c>
      <c r="S2630" s="12">
        <f>(((J2630/60)/60)/24)+DATE(1970,1,1)</f>
        <v>42293.809212962966</v>
      </c>
      <c r="T2630" s="12">
        <f>(((I2630/60)/60)/24)+DATE(1970,1,1)</f>
        <v>42353.85087962963</v>
      </c>
      <c r="U2630">
        <f>YEAR(S2630)</f>
        <v>2015</v>
      </c>
    </row>
    <row r="2631" spans="1:21" ht="48" x14ac:dyDescent="0.2">
      <c r="A2631">
        <v>4033</v>
      </c>
      <c r="B2631" s="3" t="s">
        <v>4029</v>
      </c>
      <c r="C2631" s="3" t="s">
        <v>8138</v>
      </c>
      <c r="D2631" s="6">
        <v>23900</v>
      </c>
      <c r="E2631" s="8">
        <v>6141.99</v>
      </c>
      <c r="F2631" t="s">
        <v>8220</v>
      </c>
      <c r="G2631" t="s">
        <v>8224</v>
      </c>
      <c r="H2631" t="s">
        <v>8246</v>
      </c>
      <c r="I2631">
        <v>1475398800</v>
      </c>
      <c r="J2631">
        <v>1472711224</v>
      </c>
      <c r="K2631" t="b">
        <v>0</v>
      </c>
      <c r="L2631">
        <v>94</v>
      </c>
      <c r="M2631" t="b">
        <v>0</v>
      </c>
      <c r="N2631" t="s">
        <v>8269</v>
      </c>
      <c r="O2631">
        <f>ROUND(E2631/D2631*100,0)</f>
        <v>26</v>
      </c>
      <c r="P2631">
        <f>IFERROR(ROUND(E2631/L2631,2),0)</f>
        <v>65.34</v>
      </c>
      <c r="Q2631" t="s">
        <v>8315</v>
      </c>
      <c r="R2631" t="s">
        <v>8316</v>
      </c>
      <c r="S2631" s="12">
        <f>(((J2631/60)/60)/24)+DATE(1970,1,1)</f>
        <v>42614.268796296295</v>
      </c>
      <c r="T2631" s="12">
        <f>(((I2631/60)/60)/24)+DATE(1970,1,1)</f>
        <v>42645.375</v>
      </c>
      <c r="U2631">
        <f>YEAR(S2631)</f>
        <v>2016</v>
      </c>
    </row>
    <row r="2632" spans="1:21" ht="48" x14ac:dyDescent="0.2">
      <c r="A2632">
        <v>4034</v>
      </c>
      <c r="B2632" s="3" t="s">
        <v>4030</v>
      </c>
      <c r="C2632" s="3" t="s">
        <v>8139</v>
      </c>
      <c r="D2632" s="6">
        <v>13500</v>
      </c>
      <c r="E2632" s="8">
        <v>200</v>
      </c>
      <c r="F2632" t="s">
        <v>8220</v>
      </c>
      <c r="G2632" t="s">
        <v>8223</v>
      </c>
      <c r="H2632" t="s">
        <v>8245</v>
      </c>
      <c r="I2632">
        <v>1428097450</v>
      </c>
      <c r="J2632">
        <v>1425509050</v>
      </c>
      <c r="K2632" t="b">
        <v>0</v>
      </c>
      <c r="L2632">
        <v>2</v>
      </c>
      <c r="M2632" t="b">
        <v>0</v>
      </c>
      <c r="N2632" t="s">
        <v>8269</v>
      </c>
      <c r="O2632">
        <f>ROUND(E2632/D2632*100,0)</f>
        <v>1</v>
      </c>
      <c r="P2632">
        <f>IFERROR(ROUND(E2632/L2632,2),0)</f>
        <v>100</v>
      </c>
      <c r="Q2632" t="s">
        <v>8315</v>
      </c>
      <c r="R2632" t="s">
        <v>8316</v>
      </c>
      <c r="S2632" s="12">
        <f>(((J2632/60)/60)/24)+DATE(1970,1,1)</f>
        <v>42067.947337962964</v>
      </c>
      <c r="T2632" s="12">
        <f>(((I2632/60)/60)/24)+DATE(1970,1,1)</f>
        <v>42097.905671296292</v>
      </c>
      <c r="U2632">
        <f>YEAR(S2632)</f>
        <v>2015</v>
      </c>
    </row>
    <row r="2633" spans="1:21" ht="32" x14ac:dyDescent="0.2">
      <c r="A2633">
        <v>4035</v>
      </c>
      <c r="B2633" s="3" t="s">
        <v>4031</v>
      </c>
      <c r="C2633" s="3" t="s">
        <v>8140</v>
      </c>
      <c r="D2633" s="6">
        <v>10000</v>
      </c>
      <c r="E2633" s="8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>
        <f>ROUND(E2633/D2633*100,0)</f>
        <v>37</v>
      </c>
      <c r="P2633">
        <f>IFERROR(ROUND(E2633/L2633,2),0)</f>
        <v>147.4</v>
      </c>
      <c r="Q2633" t="s">
        <v>8315</v>
      </c>
      <c r="R2633" t="s">
        <v>8316</v>
      </c>
      <c r="S2633" s="12">
        <f>(((J2633/60)/60)/24)+DATE(1970,1,1)</f>
        <v>41903.882951388885</v>
      </c>
      <c r="T2633" s="12">
        <f>(((I2633/60)/60)/24)+DATE(1970,1,1)</f>
        <v>41933.882951388885</v>
      </c>
      <c r="U2633">
        <f>YEAR(S2633)</f>
        <v>2014</v>
      </c>
    </row>
    <row r="2634" spans="1:21" ht="48" x14ac:dyDescent="0.2">
      <c r="A2634">
        <v>4036</v>
      </c>
      <c r="B2634" s="3" t="s">
        <v>4032</v>
      </c>
      <c r="C2634" s="3" t="s">
        <v>7438</v>
      </c>
      <c r="D2634" s="6">
        <v>6000</v>
      </c>
      <c r="E2634" s="8">
        <v>2823</v>
      </c>
      <c r="F2634" t="s">
        <v>8220</v>
      </c>
      <c r="G2634" t="s">
        <v>8223</v>
      </c>
      <c r="H2634" t="s">
        <v>8245</v>
      </c>
      <c r="I2634">
        <v>1404253800</v>
      </c>
      <c r="J2634">
        <v>1402784964</v>
      </c>
      <c r="K2634" t="b">
        <v>0</v>
      </c>
      <c r="L2634">
        <v>17</v>
      </c>
      <c r="M2634" t="b">
        <v>0</v>
      </c>
      <c r="N2634" t="s">
        <v>8269</v>
      </c>
      <c r="O2634">
        <f>ROUND(E2634/D2634*100,0)</f>
        <v>47</v>
      </c>
      <c r="P2634">
        <f>IFERROR(ROUND(E2634/L2634,2),0)</f>
        <v>166.06</v>
      </c>
      <c r="Q2634" t="s">
        <v>8315</v>
      </c>
      <c r="R2634" t="s">
        <v>8316</v>
      </c>
      <c r="S2634" s="12">
        <f>(((J2634/60)/60)/24)+DATE(1970,1,1)</f>
        <v>41804.937083333331</v>
      </c>
      <c r="T2634" s="12">
        <f>(((I2634/60)/60)/24)+DATE(1970,1,1)</f>
        <v>41821.9375</v>
      </c>
      <c r="U2634">
        <f>YEAR(S2634)</f>
        <v>2014</v>
      </c>
    </row>
    <row r="2635" spans="1:21" ht="48" x14ac:dyDescent="0.2">
      <c r="A2635">
        <v>4037</v>
      </c>
      <c r="B2635" s="3" t="s">
        <v>4033</v>
      </c>
      <c r="C2635" s="3" t="s">
        <v>8141</v>
      </c>
      <c r="D2635" s="6">
        <v>700</v>
      </c>
      <c r="E2635" s="8">
        <v>80</v>
      </c>
      <c r="F2635" t="s">
        <v>8220</v>
      </c>
      <c r="G2635" t="s">
        <v>8223</v>
      </c>
      <c r="H2635" t="s">
        <v>8245</v>
      </c>
      <c r="I2635">
        <v>1464099900</v>
      </c>
      <c r="J2635">
        <v>1462585315</v>
      </c>
      <c r="K2635" t="b">
        <v>0</v>
      </c>
      <c r="L2635">
        <v>2</v>
      </c>
      <c r="M2635" t="b">
        <v>0</v>
      </c>
      <c r="N2635" t="s">
        <v>8269</v>
      </c>
      <c r="O2635">
        <f>ROUND(E2635/D2635*100,0)</f>
        <v>11</v>
      </c>
      <c r="P2635">
        <f>IFERROR(ROUND(E2635/L2635,2),0)</f>
        <v>40</v>
      </c>
      <c r="Q2635" t="s">
        <v>8315</v>
      </c>
      <c r="R2635" t="s">
        <v>8316</v>
      </c>
      <c r="S2635" s="12">
        <f>(((J2635/60)/60)/24)+DATE(1970,1,1)</f>
        <v>42497.070775462969</v>
      </c>
      <c r="T2635" s="12">
        <f>(((I2635/60)/60)/24)+DATE(1970,1,1)</f>
        <v>42514.600694444445</v>
      </c>
      <c r="U2635">
        <f>YEAR(S2635)</f>
        <v>2016</v>
      </c>
    </row>
    <row r="2636" spans="1:21" ht="48" x14ac:dyDescent="0.2">
      <c r="A2636">
        <v>4038</v>
      </c>
      <c r="B2636" s="3" t="s">
        <v>4034</v>
      </c>
      <c r="C2636" s="3" t="s">
        <v>8142</v>
      </c>
      <c r="D2636" s="6">
        <v>2500</v>
      </c>
      <c r="E2636" s="8">
        <v>301</v>
      </c>
      <c r="F2636" t="s">
        <v>8220</v>
      </c>
      <c r="G2636" t="s">
        <v>8223</v>
      </c>
      <c r="H2636" t="s">
        <v>8245</v>
      </c>
      <c r="I2636">
        <v>1413573010</v>
      </c>
      <c r="J2636">
        <v>1408389010</v>
      </c>
      <c r="K2636" t="b">
        <v>0</v>
      </c>
      <c r="L2636">
        <v>4</v>
      </c>
      <c r="M2636" t="b">
        <v>0</v>
      </c>
      <c r="N2636" t="s">
        <v>8269</v>
      </c>
      <c r="O2636">
        <f>ROUND(E2636/D2636*100,0)</f>
        <v>12</v>
      </c>
      <c r="P2636">
        <f>IFERROR(ROUND(E2636/L2636,2),0)</f>
        <v>75.25</v>
      </c>
      <c r="Q2636" t="s">
        <v>8315</v>
      </c>
      <c r="R2636" t="s">
        <v>8316</v>
      </c>
      <c r="S2636" s="12">
        <f>(((J2636/60)/60)/24)+DATE(1970,1,1)</f>
        <v>41869.798726851855</v>
      </c>
      <c r="T2636" s="12">
        <f>(((I2636/60)/60)/24)+DATE(1970,1,1)</f>
        <v>41929.798726851855</v>
      </c>
      <c r="U2636">
        <f>YEAR(S2636)</f>
        <v>2014</v>
      </c>
    </row>
    <row r="2637" spans="1:21" ht="32" x14ac:dyDescent="0.2">
      <c r="A2637">
        <v>4039</v>
      </c>
      <c r="B2637" s="3" t="s">
        <v>4035</v>
      </c>
      <c r="C2637" s="3" t="s">
        <v>8143</v>
      </c>
      <c r="D2637" s="6">
        <v>500</v>
      </c>
      <c r="E2637" s="8">
        <v>300</v>
      </c>
      <c r="F2637" t="s">
        <v>8220</v>
      </c>
      <c r="G2637" t="s">
        <v>8223</v>
      </c>
      <c r="H2637" t="s">
        <v>8245</v>
      </c>
      <c r="I2637">
        <v>1448949540</v>
      </c>
      <c r="J2637">
        <v>1446048367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60</v>
      </c>
      <c r="P2637">
        <f>IFERROR(ROUND(E2637/L2637,2),0)</f>
        <v>60</v>
      </c>
      <c r="Q2637" t="s">
        <v>8315</v>
      </c>
      <c r="R2637" t="s">
        <v>8316</v>
      </c>
      <c r="S2637" s="12">
        <f>(((J2637/60)/60)/24)+DATE(1970,1,1)</f>
        <v>42305.670914351853</v>
      </c>
      <c r="T2637" s="12">
        <f>(((I2637/60)/60)/24)+DATE(1970,1,1)</f>
        <v>42339.249305555553</v>
      </c>
      <c r="U2637">
        <f>YEAR(S2637)</f>
        <v>2015</v>
      </c>
    </row>
    <row r="2638" spans="1:21" ht="48" x14ac:dyDescent="0.2">
      <c r="A2638">
        <v>4040</v>
      </c>
      <c r="B2638" s="3" t="s">
        <v>4036</v>
      </c>
      <c r="C2638" s="3" t="s">
        <v>8144</v>
      </c>
      <c r="D2638" s="6">
        <v>8000</v>
      </c>
      <c r="E2638" s="8">
        <v>2500</v>
      </c>
      <c r="F2638" t="s">
        <v>8220</v>
      </c>
      <c r="G2638" t="s">
        <v>8223</v>
      </c>
      <c r="H2638" t="s">
        <v>8245</v>
      </c>
      <c r="I2638">
        <v>1437188400</v>
      </c>
      <c r="J2638">
        <v>1432100004</v>
      </c>
      <c r="K2638" t="b">
        <v>0</v>
      </c>
      <c r="L2638">
        <v>2</v>
      </c>
      <c r="M2638" t="b">
        <v>0</v>
      </c>
      <c r="N2638" t="s">
        <v>8269</v>
      </c>
      <c r="O2638">
        <f>ROUND(E2638/D2638*100,0)</f>
        <v>31</v>
      </c>
      <c r="P2638">
        <f>IFERROR(ROUND(E2638/L2638,2),0)</f>
        <v>1250</v>
      </c>
      <c r="Q2638" t="s">
        <v>8315</v>
      </c>
      <c r="R2638" t="s">
        <v>8316</v>
      </c>
      <c r="S2638" s="12">
        <f>(((J2638/60)/60)/24)+DATE(1970,1,1)</f>
        <v>42144.231527777782</v>
      </c>
      <c r="T2638" s="12">
        <f>(((I2638/60)/60)/24)+DATE(1970,1,1)</f>
        <v>42203.125</v>
      </c>
      <c r="U2638">
        <f>YEAR(S2638)</f>
        <v>2015</v>
      </c>
    </row>
    <row r="2639" spans="1:21" ht="32" x14ac:dyDescent="0.2">
      <c r="A2639">
        <v>4041</v>
      </c>
      <c r="B2639" s="3" t="s">
        <v>4037</v>
      </c>
      <c r="C2639" s="3" t="s">
        <v>8145</v>
      </c>
      <c r="D2639" s="6">
        <v>5000</v>
      </c>
      <c r="E2639" s="8">
        <v>21</v>
      </c>
      <c r="F2639" t="s">
        <v>8220</v>
      </c>
      <c r="G2639" t="s">
        <v>8224</v>
      </c>
      <c r="H2639" t="s">
        <v>8246</v>
      </c>
      <c r="I2639">
        <v>1473160954</v>
      </c>
      <c r="J2639">
        <v>1467976954</v>
      </c>
      <c r="K2639" t="b">
        <v>0</v>
      </c>
      <c r="L2639">
        <v>2</v>
      </c>
      <c r="M2639" t="b">
        <v>0</v>
      </c>
      <c r="N2639" t="s">
        <v>8269</v>
      </c>
      <c r="O2639">
        <f>ROUND(E2639/D2639*100,0)</f>
        <v>0</v>
      </c>
      <c r="P2639">
        <f>IFERROR(ROUND(E2639/L2639,2),0)</f>
        <v>10.5</v>
      </c>
      <c r="Q2639" t="s">
        <v>8315</v>
      </c>
      <c r="R2639" t="s">
        <v>8316</v>
      </c>
      <c r="S2639" s="12">
        <f>(((J2639/60)/60)/24)+DATE(1970,1,1)</f>
        <v>42559.474004629628</v>
      </c>
      <c r="T2639" s="12">
        <f>(((I2639/60)/60)/24)+DATE(1970,1,1)</f>
        <v>42619.474004629628</v>
      </c>
      <c r="U2639">
        <f>YEAR(S2639)</f>
        <v>2016</v>
      </c>
    </row>
    <row r="2640" spans="1:21" ht="48" x14ac:dyDescent="0.2">
      <c r="A2640">
        <v>4042</v>
      </c>
      <c r="B2640" s="3" t="s">
        <v>4038</v>
      </c>
      <c r="C2640" s="3" t="s">
        <v>8146</v>
      </c>
      <c r="D2640" s="6">
        <v>10000</v>
      </c>
      <c r="E2640" s="8">
        <v>21</v>
      </c>
      <c r="F2640" t="s">
        <v>8220</v>
      </c>
      <c r="G2640" t="s">
        <v>8223</v>
      </c>
      <c r="H2640" t="s">
        <v>8245</v>
      </c>
      <c r="I2640">
        <v>1421781360</v>
      </c>
      <c r="J2640">
        <v>1419213664</v>
      </c>
      <c r="K2640" t="b">
        <v>0</v>
      </c>
      <c r="L2640">
        <v>3</v>
      </c>
      <c r="M2640" t="b">
        <v>0</v>
      </c>
      <c r="N2640" t="s">
        <v>8269</v>
      </c>
      <c r="O2640">
        <f>ROUND(E2640/D2640*100,0)</f>
        <v>0</v>
      </c>
      <c r="P2640">
        <f>IFERROR(ROUND(E2640/L2640,2),0)</f>
        <v>7</v>
      </c>
      <c r="Q2640" t="s">
        <v>8315</v>
      </c>
      <c r="R2640" t="s">
        <v>8316</v>
      </c>
      <c r="S2640" s="12">
        <f>(((J2640/60)/60)/24)+DATE(1970,1,1)</f>
        <v>41995.084074074075</v>
      </c>
      <c r="T2640" s="12">
        <f>(((I2640/60)/60)/24)+DATE(1970,1,1)</f>
        <v>42024.802777777775</v>
      </c>
      <c r="U2640">
        <f>YEAR(S2640)</f>
        <v>2014</v>
      </c>
    </row>
    <row r="2641" spans="1:21" ht="48" x14ac:dyDescent="0.2">
      <c r="A2641">
        <v>4043</v>
      </c>
      <c r="B2641" s="3" t="s">
        <v>4039</v>
      </c>
      <c r="C2641" s="3" t="s">
        <v>8147</v>
      </c>
      <c r="D2641" s="6">
        <v>300</v>
      </c>
      <c r="E2641" s="8">
        <v>0</v>
      </c>
      <c r="F2641" t="s">
        <v>8220</v>
      </c>
      <c r="G2641" t="s">
        <v>8228</v>
      </c>
      <c r="H2641" t="s">
        <v>8250</v>
      </c>
      <c r="I2641">
        <v>1416524325</v>
      </c>
      <c r="J2641">
        <v>1415228325</v>
      </c>
      <c r="K2641" t="b">
        <v>0</v>
      </c>
      <c r="L2641">
        <v>0</v>
      </c>
      <c r="M2641" t="b">
        <v>0</v>
      </c>
      <c r="N2641" t="s">
        <v>8269</v>
      </c>
      <c r="O2641">
        <f>ROUND(E2641/D2641*100,0)</f>
        <v>0</v>
      </c>
      <c r="P2641">
        <f>IFERROR(ROUND(E2641/L2641,2),0)</f>
        <v>0</v>
      </c>
      <c r="Q2641" t="s">
        <v>8315</v>
      </c>
      <c r="R2641" t="s">
        <v>8316</v>
      </c>
      <c r="S2641" s="12">
        <f>(((J2641/60)/60)/24)+DATE(1970,1,1)</f>
        <v>41948.957465277781</v>
      </c>
      <c r="T2641" s="12">
        <f>(((I2641/60)/60)/24)+DATE(1970,1,1)</f>
        <v>41963.957465277781</v>
      </c>
      <c r="U2641">
        <f>YEAR(S2641)</f>
        <v>2014</v>
      </c>
    </row>
    <row r="2642" spans="1:21" ht="48" x14ac:dyDescent="0.2">
      <c r="A2642">
        <v>4044</v>
      </c>
      <c r="B2642" s="3" t="s">
        <v>4040</v>
      </c>
      <c r="C2642" s="3" t="s">
        <v>8148</v>
      </c>
      <c r="D2642" s="6">
        <v>600</v>
      </c>
      <c r="E2642" s="8">
        <v>225</v>
      </c>
      <c r="F2642" t="s">
        <v>8220</v>
      </c>
      <c r="G2642" t="s">
        <v>8223</v>
      </c>
      <c r="H2642" t="s">
        <v>8245</v>
      </c>
      <c r="I2642">
        <v>1428642000</v>
      </c>
      <c r="J2642">
        <v>1426050982</v>
      </c>
      <c r="K2642" t="b">
        <v>0</v>
      </c>
      <c r="L2642">
        <v>4</v>
      </c>
      <c r="M2642" t="b">
        <v>0</v>
      </c>
      <c r="N2642" t="s">
        <v>8269</v>
      </c>
      <c r="O2642">
        <f>ROUND(E2642/D2642*100,0)</f>
        <v>38</v>
      </c>
      <c r="P2642">
        <f>IFERROR(ROUND(E2642/L2642,2),0)</f>
        <v>56.25</v>
      </c>
      <c r="Q2642" t="s">
        <v>8315</v>
      </c>
      <c r="R2642" t="s">
        <v>8316</v>
      </c>
      <c r="S2642" s="12">
        <f>(((J2642/60)/60)/24)+DATE(1970,1,1)</f>
        <v>42074.219699074078</v>
      </c>
      <c r="T2642" s="12">
        <f>(((I2642/60)/60)/24)+DATE(1970,1,1)</f>
        <v>42104.208333333328</v>
      </c>
      <c r="U2642">
        <f>YEAR(S2642)</f>
        <v>2015</v>
      </c>
    </row>
    <row r="2643" spans="1:21" ht="48" x14ac:dyDescent="0.2">
      <c r="A2643">
        <v>4045</v>
      </c>
      <c r="B2643" s="3" t="s">
        <v>4041</v>
      </c>
      <c r="C2643" s="3" t="s">
        <v>8149</v>
      </c>
      <c r="D2643" s="6">
        <v>5000</v>
      </c>
      <c r="E2643" s="8">
        <v>1</v>
      </c>
      <c r="F2643" t="s">
        <v>8220</v>
      </c>
      <c r="G2643" t="s">
        <v>8225</v>
      </c>
      <c r="H2643" t="s">
        <v>8247</v>
      </c>
      <c r="I2643">
        <v>1408596589</v>
      </c>
      <c r="J2643">
        <v>1406004589</v>
      </c>
      <c r="K2643" t="b">
        <v>0</v>
      </c>
      <c r="L2643">
        <v>1</v>
      </c>
      <c r="M2643" t="b">
        <v>0</v>
      </c>
      <c r="N2643" t="s">
        <v>8269</v>
      </c>
      <c r="O2643">
        <f>ROUND(E2643/D2643*100,0)</f>
        <v>0</v>
      </c>
      <c r="P2643">
        <f>IFERROR(ROUND(E2643/L2643,2),0)</f>
        <v>1</v>
      </c>
      <c r="Q2643" t="s">
        <v>8315</v>
      </c>
      <c r="R2643" t="s">
        <v>8316</v>
      </c>
      <c r="S2643" s="12">
        <f>(((J2643/60)/60)/24)+DATE(1970,1,1)</f>
        <v>41842.201261574075</v>
      </c>
      <c r="T2643" s="12">
        <f>(((I2643/60)/60)/24)+DATE(1970,1,1)</f>
        <v>41872.201261574075</v>
      </c>
      <c r="U2643">
        <f>YEAR(S2643)</f>
        <v>2014</v>
      </c>
    </row>
    <row r="2644" spans="1:21" ht="48" x14ac:dyDescent="0.2">
      <c r="A2644">
        <v>4046</v>
      </c>
      <c r="B2644" s="3" t="s">
        <v>4042</v>
      </c>
      <c r="C2644" s="3" t="s">
        <v>8150</v>
      </c>
      <c r="D2644" s="6">
        <v>5600</v>
      </c>
      <c r="E2644" s="8">
        <v>460</v>
      </c>
      <c r="F2644" t="s">
        <v>8220</v>
      </c>
      <c r="G2644" t="s">
        <v>8223</v>
      </c>
      <c r="H2644" t="s">
        <v>8245</v>
      </c>
      <c r="I2644">
        <v>1413992210</v>
      </c>
      <c r="J2644">
        <v>1411400210</v>
      </c>
      <c r="K2644" t="b">
        <v>0</v>
      </c>
      <c r="L2644">
        <v>12</v>
      </c>
      <c r="M2644" t="b">
        <v>0</v>
      </c>
      <c r="N2644" t="s">
        <v>8269</v>
      </c>
      <c r="O2644">
        <f>ROUND(E2644/D2644*100,0)</f>
        <v>8</v>
      </c>
      <c r="P2644">
        <f>IFERROR(ROUND(E2644/L2644,2),0)</f>
        <v>38.33</v>
      </c>
      <c r="Q2644" t="s">
        <v>8315</v>
      </c>
      <c r="R2644" t="s">
        <v>8316</v>
      </c>
      <c r="S2644" s="12">
        <f>(((J2644/60)/60)/24)+DATE(1970,1,1)</f>
        <v>41904.650578703702</v>
      </c>
      <c r="T2644" s="12">
        <f>(((I2644/60)/60)/24)+DATE(1970,1,1)</f>
        <v>41934.650578703702</v>
      </c>
      <c r="U2644">
        <f>YEAR(S2644)</f>
        <v>2014</v>
      </c>
    </row>
    <row r="2645" spans="1:21" ht="48" x14ac:dyDescent="0.2">
      <c r="A2645">
        <v>4047</v>
      </c>
      <c r="B2645" s="3" t="s">
        <v>4043</v>
      </c>
      <c r="C2645" s="3" t="s">
        <v>8151</v>
      </c>
      <c r="D2645" s="6">
        <v>5000</v>
      </c>
      <c r="E2645" s="8">
        <v>110</v>
      </c>
      <c r="F2645" t="s">
        <v>8220</v>
      </c>
      <c r="G2645" t="s">
        <v>8223</v>
      </c>
      <c r="H2645" t="s">
        <v>8245</v>
      </c>
      <c r="I2645">
        <v>1420938000</v>
      </c>
      <c r="J2645">
        <v>1418862743</v>
      </c>
      <c r="K2645" t="b">
        <v>0</v>
      </c>
      <c r="L2645">
        <v>4</v>
      </c>
      <c r="M2645" t="b">
        <v>0</v>
      </c>
      <c r="N2645" t="s">
        <v>8269</v>
      </c>
      <c r="O2645">
        <f>ROUND(E2645/D2645*100,0)</f>
        <v>2</v>
      </c>
      <c r="P2645">
        <f>IFERROR(ROUND(E2645/L2645,2),0)</f>
        <v>27.5</v>
      </c>
      <c r="Q2645" t="s">
        <v>8315</v>
      </c>
      <c r="R2645" t="s">
        <v>8316</v>
      </c>
      <c r="S2645" s="12">
        <f>(((J2645/60)/60)/24)+DATE(1970,1,1)</f>
        <v>41991.022488425922</v>
      </c>
      <c r="T2645" s="12">
        <f>(((I2645/60)/60)/24)+DATE(1970,1,1)</f>
        <v>42015.041666666672</v>
      </c>
      <c r="U2645">
        <f>YEAR(S2645)</f>
        <v>2014</v>
      </c>
    </row>
    <row r="2646" spans="1:21" ht="48" x14ac:dyDescent="0.2">
      <c r="A2646">
        <v>4048</v>
      </c>
      <c r="B2646" s="3" t="s">
        <v>4044</v>
      </c>
      <c r="C2646" s="3" t="s">
        <v>8152</v>
      </c>
      <c r="D2646" s="6">
        <v>17000</v>
      </c>
      <c r="E2646" s="8">
        <v>3001</v>
      </c>
      <c r="F2646" t="s">
        <v>8220</v>
      </c>
      <c r="G2646" t="s">
        <v>8224</v>
      </c>
      <c r="H2646" t="s">
        <v>8246</v>
      </c>
      <c r="I2646">
        <v>1460373187</v>
      </c>
      <c r="J2646">
        <v>1457352787</v>
      </c>
      <c r="K2646" t="b">
        <v>0</v>
      </c>
      <c r="L2646">
        <v>91</v>
      </c>
      <c r="M2646" t="b">
        <v>0</v>
      </c>
      <c r="N2646" t="s">
        <v>8269</v>
      </c>
      <c r="O2646">
        <f>ROUND(E2646/D2646*100,0)</f>
        <v>18</v>
      </c>
      <c r="P2646">
        <f>IFERROR(ROUND(E2646/L2646,2),0)</f>
        <v>32.979999999999997</v>
      </c>
      <c r="Q2646" t="s">
        <v>8315</v>
      </c>
      <c r="R2646" t="s">
        <v>8316</v>
      </c>
      <c r="S2646" s="12">
        <f>(((J2646/60)/60)/24)+DATE(1970,1,1)</f>
        <v>42436.509108796294</v>
      </c>
      <c r="T2646" s="12">
        <f>(((I2646/60)/60)/24)+DATE(1970,1,1)</f>
        <v>42471.467442129629</v>
      </c>
      <c r="U2646">
        <f>YEAR(S2646)</f>
        <v>2016</v>
      </c>
    </row>
    <row r="2647" spans="1:21" ht="48" x14ac:dyDescent="0.2">
      <c r="A2647">
        <v>4049</v>
      </c>
      <c r="B2647" s="3" t="s">
        <v>4045</v>
      </c>
      <c r="C2647" s="3" t="s">
        <v>8153</v>
      </c>
      <c r="D2647" s="6">
        <v>20000</v>
      </c>
      <c r="E2647" s="8">
        <v>16</v>
      </c>
      <c r="F2647" t="s">
        <v>8220</v>
      </c>
      <c r="G2647" t="s">
        <v>8223</v>
      </c>
      <c r="H2647" t="s">
        <v>8245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8269</v>
      </c>
      <c r="O2647">
        <f>ROUND(E2647/D2647*100,0)</f>
        <v>0</v>
      </c>
      <c r="P2647">
        <f>IFERROR(ROUND(E2647/L2647,2),0)</f>
        <v>16</v>
      </c>
      <c r="Q2647" t="s">
        <v>8315</v>
      </c>
      <c r="R2647" t="s">
        <v>8316</v>
      </c>
      <c r="S2647" s="12">
        <f>(((J2647/60)/60)/24)+DATE(1970,1,1)</f>
        <v>42169.958506944444</v>
      </c>
      <c r="T2647" s="12">
        <f>(((I2647/60)/60)/24)+DATE(1970,1,1)</f>
        <v>42199.958506944444</v>
      </c>
      <c r="U2647">
        <f>YEAR(S2647)</f>
        <v>2015</v>
      </c>
    </row>
    <row r="2648" spans="1:21" ht="48" x14ac:dyDescent="0.2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>ROUND(E2648/D2648*100,0)</f>
        <v>0</v>
      </c>
      <c r="P2648">
        <f>IFERROR(ROUND(E2648/L2648,2),0)</f>
        <v>1</v>
      </c>
      <c r="Q2648" t="s">
        <v>8315</v>
      </c>
      <c r="R2648" t="s">
        <v>8316</v>
      </c>
      <c r="S2648" s="12">
        <f>(((J2648/60)/60)/24)+DATE(1970,1,1)</f>
        <v>41905.636469907404</v>
      </c>
      <c r="T2648" s="12">
        <f>(((I2648/60)/60)/24)+DATE(1970,1,1)</f>
        <v>41935.636469907404</v>
      </c>
      <c r="U2648">
        <f>YEAR(S2648)</f>
        <v>2014</v>
      </c>
    </row>
    <row r="2649" spans="1:21" ht="48" x14ac:dyDescent="0.2">
      <c r="A2649">
        <v>4051</v>
      </c>
      <c r="B2649" s="3" t="s">
        <v>4047</v>
      </c>
      <c r="C2649" s="3" t="s">
        <v>8155</v>
      </c>
      <c r="D2649" s="6">
        <v>500</v>
      </c>
      <c r="E2649" s="8">
        <v>0</v>
      </c>
      <c r="F2649" t="s">
        <v>8220</v>
      </c>
      <c r="G2649" t="s">
        <v>8223</v>
      </c>
      <c r="H2649" t="s">
        <v>8245</v>
      </c>
      <c r="I2649">
        <v>1399618380</v>
      </c>
      <c r="J2649">
        <v>1399058797</v>
      </c>
      <c r="K2649" t="b">
        <v>0</v>
      </c>
      <c r="L2649">
        <v>0</v>
      </c>
      <c r="M2649" t="b">
        <v>0</v>
      </c>
      <c r="N2649" t="s">
        <v>8269</v>
      </c>
      <c r="O2649">
        <f>ROUND(E2649/D2649*100,0)</f>
        <v>0</v>
      </c>
      <c r="P2649">
        <f>IFERROR(ROUND(E2649/L2649,2),0)</f>
        <v>0</v>
      </c>
      <c r="Q2649" t="s">
        <v>8315</v>
      </c>
      <c r="R2649" t="s">
        <v>8316</v>
      </c>
      <c r="S2649" s="12">
        <f>(((J2649/60)/60)/24)+DATE(1970,1,1)</f>
        <v>41761.810150462967</v>
      </c>
      <c r="T2649" s="12">
        <f>(((I2649/60)/60)/24)+DATE(1970,1,1)</f>
        <v>41768.286805555559</v>
      </c>
      <c r="U2649">
        <f>YEAR(S2649)</f>
        <v>2014</v>
      </c>
    </row>
    <row r="2650" spans="1:21" ht="64" x14ac:dyDescent="0.2">
      <c r="A2650">
        <v>4052</v>
      </c>
      <c r="B2650" s="3" t="s">
        <v>4048</v>
      </c>
      <c r="C2650" s="3" t="s">
        <v>8156</v>
      </c>
      <c r="D2650" s="6">
        <v>3000</v>
      </c>
      <c r="E2650" s="8">
        <v>1126</v>
      </c>
      <c r="F2650" t="s">
        <v>8220</v>
      </c>
      <c r="G2650" t="s">
        <v>8223</v>
      </c>
      <c r="H2650" t="s">
        <v>8245</v>
      </c>
      <c r="I2650">
        <v>1413234316</v>
      </c>
      <c r="J2650">
        <v>1408050316</v>
      </c>
      <c r="K2650" t="b">
        <v>0</v>
      </c>
      <c r="L2650">
        <v>13</v>
      </c>
      <c r="M2650" t="b">
        <v>0</v>
      </c>
      <c r="N2650" t="s">
        <v>8269</v>
      </c>
      <c r="O2650">
        <f>ROUND(E2650/D2650*100,0)</f>
        <v>38</v>
      </c>
      <c r="P2650">
        <f>IFERROR(ROUND(E2650/L2650,2),0)</f>
        <v>86.62</v>
      </c>
      <c r="Q2650" t="s">
        <v>8315</v>
      </c>
      <c r="R2650" t="s">
        <v>8316</v>
      </c>
      <c r="S2650" s="12">
        <f>(((J2650/60)/60)/24)+DATE(1970,1,1)</f>
        <v>41865.878657407404</v>
      </c>
      <c r="T2650" s="12">
        <f>(((I2650/60)/60)/24)+DATE(1970,1,1)</f>
        <v>41925.878657407404</v>
      </c>
      <c r="U2650">
        <f>YEAR(S2650)</f>
        <v>2014</v>
      </c>
    </row>
    <row r="2651" spans="1:21" ht="48" x14ac:dyDescent="0.2">
      <c r="A2651">
        <v>4053</v>
      </c>
      <c r="B2651" s="3" t="s">
        <v>4049</v>
      </c>
      <c r="C2651" s="3" t="s">
        <v>8157</v>
      </c>
      <c r="D2651" s="6">
        <v>500</v>
      </c>
      <c r="E2651" s="8">
        <v>110</v>
      </c>
      <c r="F2651" t="s">
        <v>8220</v>
      </c>
      <c r="G2651" t="s">
        <v>8224</v>
      </c>
      <c r="H2651" t="s">
        <v>8246</v>
      </c>
      <c r="I2651">
        <v>1416081600</v>
      </c>
      <c r="J2651">
        <v>1413477228</v>
      </c>
      <c r="K2651" t="b">
        <v>0</v>
      </c>
      <c r="L2651">
        <v>2</v>
      </c>
      <c r="M2651" t="b">
        <v>0</v>
      </c>
      <c r="N2651" t="s">
        <v>8269</v>
      </c>
      <c r="O2651">
        <f>ROUND(E2651/D2651*100,0)</f>
        <v>22</v>
      </c>
      <c r="P2651">
        <f>IFERROR(ROUND(E2651/L2651,2),0)</f>
        <v>55</v>
      </c>
      <c r="Q2651" t="s">
        <v>8315</v>
      </c>
      <c r="R2651" t="s">
        <v>8316</v>
      </c>
      <c r="S2651" s="12">
        <f>(((J2651/60)/60)/24)+DATE(1970,1,1)</f>
        <v>41928.690138888887</v>
      </c>
      <c r="T2651" s="12">
        <f>(((I2651/60)/60)/24)+DATE(1970,1,1)</f>
        <v>41958.833333333328</v>
      </c>
      <c r="U2651">
        <f>YEAR(S2651)</f>
        <v>2014</v>
      </c>
    </row>
    <row r="2652" spans="1:21" ht="48" x14ac:dyDescent="0.2">
      <c r="A2652">
        <v>4054</v>
      </c>
      <c r="B2652" s="3" t="s">
        <v>4050</v>
      </c>
      <c r="C2652" s="3" t="s">
        <v>8158</v>
      </c>
      <c r="D2652" s="6">
        <v>8880</v>
      </c>
      <c r="E2652" s="8">
        <v>0</v>
      </c>
      <c r="F2652" t="s">
        <v>8220</v>
      </c>
      <c r="G2652" t="s">
        <v>8223</v>
      </c>
      <c r="H2652" t="s">
        <v>8245</v>
      </c>
      <c r="I2652">
        <v>1475294400</v>
      </c>
      <c r="J2652">
        <v>1472674285</v>
      </c>
      <c r="K2652" t="b">
        <v>0</v>
      </c>
      <c r="L2652">
        <v>0</v>
      </c>
      <c r="M2652" t="b">
        <v>0</v>
      </c>
      <c r="N2652" t="s">
        <v>8269</v>
      </c>
      <c r="O2652">
        <f>ROUND(E2652/D2652*100,0)</f>
        <v>0</v>
      </c>
      <c r="P2652">
        <f>IFERROR(ROUND(E2652/L2652,2),0)</f>
        <v>0</v>
      </c>
      <c r="Q2652" t="s">
        <v>8315</v>
      </c>
      <c r="R2652" t="s">
        <v>8316</v>
      </c>
      <c r="S2652" s="12">
        <f>(((J2652/60)/60)/24)+DATE(1970,1,1)</f>
        <v>42613.841261574074</v>
      </c>
      <c r="T2652" s="12">
        <f>(((I2652/60)/60)/24)+DATE(1970,1,1)</f>
        <v>42644.166666666672</v>
      </c>
      <c r="U2652">
        <f>YEAR(S2652)</f>
        <v>2016</v>
      </c>
    </row>
    <row r="2653" spans="1:21" ht="48" x14ac:dyDescent="0.2">
      <c r="A2653">
        <v>4055</v>
      </c>
      <c r="B2653" s="3" t="s">
        <v>4051</v>
      </c>
      <c r="C2653" s="3" t="s">
        <v>8159</v>
      </c>
      <c r="D2653" s="6">
        <v>5000</v>
      </c>
      <c r="E2653" s="8">
        <v>881</v>
      </c>
      <c r="F2653" t="s">
        <v>8220</v>
      </c>
      <c r="G2653" t="s">
        <v>8224</v>
      </c>
      <c r="H2653" t="s">
        <v>8246</v>
      </c>
      <c r="I2653">
        <v>1403192031</v>
      </c>
      <c r="J2653">
        <v>1400600031</v>
      </c>
      <c r="K2653" t="b">
        <v>0</v>
      </c>
      <c r="L2653">
        <v>21</v>
      </c>
      <c r="M2653" t="b">
        <v>0</v>
      </c>
      <c r="N2653" t="s">
        <v>8269</v>
      </c>
      <c r="O2653">
        <f>ROUND(E2653/D2653*100,0)</f>
        <v>18</v>
      </c>
      <c r="P2653">
        <f>IFERROR(ROUND(E2653/L2653,2),0)</f>
        <v>41.95</v>
      </c>
      <c r="Q2653" t="s">
        <v>8315</v>
      </c>
      <c r="R2653" t="s">
        <v>8316</v>
      </c>
      <c r="S2653" s="12">
        <f>(((J2653/60)/60)/24)+DATE(1970,1,1)</f>
        <v>41779.648506944446</v>
      </c>
      <c r="T2653" s="12">
        <f>(((I2653/60)/60)/24)+DATE(1970,1,1)</f>
        <v>41809.648506944446</v>
      </c>
      <c r="U2653">
        <f>YEAR(S2653)</f>
        <v>2014</v>
      </c>
    </row>
    <row r="2654" spans="1:21" ht="48" x14ac:dyDescent="0.2">
      <c r="A2654">
        <v>4056</v>
      </c>
      <c r="B2654" s="3" t="s">
        <v>4052</v>
      </c>
      <c r="C2654" s="3" t="s">
        <v>8160</v>
      </c>
      <c r="D2654" s="6">
        <v>1500</v>
      </c>
      <c r="E2654" s="8">
        <v>795</v>
      </c>
      <c r="F2654" t="s">
        <v>8220</v>
      </c>
      <c r="G2654" t="s">
        <v>8223</v>
      </c>
      <c r="H2654" t="s">
        <v>8245</v>
      </c>
      <c r="I2654">
        <v>1467575940</v>
      </c>
      <c r="J2654">
        <v>1465856639</v>
      </c>
      <c r="K2654" t="b">
        <v>0</v>
      </c>
      <c r="L2654">
        <v>9</v>
      </c>
      <c r="M2654" t="b">
        <v>0</v>
      </c>
      <c r="N2654" t="s">
        <v>8269</v>
      </c>
      <c r="O2654">
        <f>ROUND(E2654/D2654*100,0)</f>
        <v>53</v>
      </c>
      <c r="P2654">
        <f>IFERROR(ROUND(E2654/L2654,2),0)</f>
        <v>88.33</v>
      </c>
      <c r="Q2654" t="s">
        <v>8315</v>
      </c>
      <c r="R2654" t="s">
        <v>8316</v>
      </c>
      <c r="S2654" s="12">
        <f>(((J2654/60)/60)/24)+DATE(1970,1,1)</f>
        <v>42534.933321759265</v>
      </c>
      <c r="T2654" s="12">
        <f>(((I2654/60)/60)/24)+DATE(1970,1,1)</f>
        <v>42554.832638888889</v>
      </c>
      <c r="U2654">
        <f>YEAR(S2654)</f>
        <v>2016</v>
      </c>
    </row>
    <row r="2655" spans="1:21" ht="48" x14ac:dyDescent="0.2">
      <c r="A2655">
        <v>4057</v>
      </c>
      <c r="B2655" s="3" t="s">
        <v>4053</v>
      </c>
      <c r="C2655" s="3" t="s">
        <v>8161</v>
      </c>
      <c r="D2655" s="6">
        <v>3500</v>
      </c>
      <c r="E2655" s="8">
        <v>775</v>
      </c>
      <c r="F2655" t="s">
        <v>8220</v>
      </c>
      <c r="G2655" t="s">
        <v>8224</v>
      </c>
      <c r="H2655" t="s">
        <v>8246</v>
      </c>
      <c r="I2655">
        <v>1448492400</v>
      </c>
      <c r="J2655">
        <v>1446506080</v>
      </c>
      <c r="K2655" t="b">
        <v>0</v>
      </c>
      <c r="L2655">
        <v>6</v>
      </c>
      <c r="M2655" t="b">
        <v>0</v>
      </c>
      <c r="N2655" t="s">
        <v>8269</v>
      </c>
      <c r="O2655">
        <f>ROUND(E2655/D2655*100,0)</f>
        <v>22</v>
      </c>
      <c r="P2655">
        <f>IFERROR(ROUND(E2655/L2655,2),0)</f>
        <v>129.16999999999999</v>
      </c>
      <c r="Q2655" t="s">
        <v>8315</v>
      </c>
      <c r="R2655" t="s">
        <v>8316</v>
      </c>
      <c r="S2655" s="12">
        <f>(((J2655/60)/60)/24)+DATE(1970,1,1)</f>
        <v>42310.968518518523</v>
      </c>
      <c r="T2655" s="12">
        <f>(((I2655/60)/60)/24)+DATE(1970,1,1)</f>
        <v>42333.958333333328</v>
      </c>
      <c r="U2655">
        <f>YEAR(S2655)</f>
        <v>2015</v>
      </c>
    </row>
    <row r="2656" spans="1:21" ht="48" x14ac:dyDescent="0.2">
      <c r="A2656">
        <v>4058</v>
      </c>
      <c r="B2656" s="3" t="s">
        <v>4054</v>
      </c>
      <c r="C2656" s="3" t="s">
        <v>8162</v>
      </c>
      <c r="D2656" s="6">
        <v>3750</v>
      </c>
      <c r="E2656" s="8">
        <v>95</v>
      </c>
      <c r="F2656" t="s">
        <v>8220</v>
      </c>
      <c r="G2656" t="s">
        <v>8223</v>
      </c>
      <c r="H2656" t="s">
        <v>8245</v>
      </c>
      <c r="I2656">
        <v>1459483140</v>
      </c>
      <c r="J2656">
        <v>1458178044</v>
      </c>
      <c r="K2656" t="b">
        <v>0</v>
      </c>
      <c r="L2656">
        <v>4</v>
      </c>
      <c r="M2656" t="b">
        <v>0</v>
      </c>
      <c r="N2656" t="s">
        <v>8269</v>
      </c>
      <c r="O2656">
        <f>ROUND(E2656/D2656*100,0)</f>
        <v>3</v>
      </c>
      <c r="P2656">
        <f>IFERROR(ROUND(E2656/L2656,2),0)</f>
        <v>23.75</v>
      </c>
      <c r="Q2656" t="s">
        <v>8315</v>
      </c>
      <c r="R2656" t="s">
        <v>8316</v>
      </c>
      <c r="S2656" s="12">
        <f>(((J2656/60)/60)/24)+DATE(1970,1,1)</f>
        <v>42446.060694444444</v>
      </c>
      <c r="T2656" s="12">
        <f>(((I2656/60)/60)/24)+DATE(1970,1,1)</f>
        <v>42461.165972222225</v>
      </c>
      <c r="U2656">
        <f>YEAR(S2656)</f>
        <v>2016</v>
      </c>
    </row>
    <row r="2657" spans="1:21" ht="48" x14ac:dyDescent="0.2">
      <c r="A2657">
        <v>4059</v>
      </c>
      <c r="B2657" s="3" t="s">
        <v>4055</v>
      </c>
      <c r="C2657" s="3" t="s">
        <v>8163</v>
      </c>
      <c r="D2657" s="6">
        <v>10000</v>
      </c>
      <c r="E2657" s="8">
        <v>250</v>
      </c>
      <c r="F2657" t="s">
        <v>8220</v>
      </c>
      <c r="G2657" t="s">
        <v>8228</v>
      </c>
      <c r="H2657" t="s">
        <v>8250</v>
      </c>
      <c r="I2657">
        <v>1410836400</v>
      </c>
      <c r="J2657">
        <v>1408116152</v>
      </c>
      <c r="K2657" t="b">
        <v>0</v>
      </c>
      <c r="L2657">
        <v>7</v>
      </c>
      <c r="M2657" t="b">
        <v>0</v>
      </c>
      <c r="N2657" t="s">
        <v>8269</v>
      </c>
      <c r="O2657">
        <f>ROUND(E2657/D2657*100,0)</f>
        <v>3</v>
      </c>
      <c r="P2657">
        <f>IFERROR(ROUND(E2657/L2657,2),0)</f>
        <v>35.71</v>
      </c>
      <c r="Q2657" t="s">
        <v>8315</v>
      </c>
      <c r="R2657" t="s">
        <v>8316</v>
      </c>
      <c r="S2657" s="12">
        <f>(((J2657/60)/60)/24)+DATE(1970,1,1)</f>
        <v>41866.640648148146</v>
      </c>
      <c r="T2657" s="12">
        <f>(((I2657/60)/60)/24)+DATE(1970,1,1)</f>
        <v>41898.125</v>
      </c>
      <c r="U2657">
        <f>YEAR(S2657)</f>
        <v>2014</v>
      </c>
    </row>
    <row r="2658" spans="1:21" ht="48" x14ac:dyDescent="0.2">
      <c r="A2658">
        <v>4060</v>
      </c>
      <c r="B2658" s="3" t="s">
        <v>4056</v>
      </c>
      <c r="C2658" s="3" t="s">
        <v>8164</v>
      </c>
      <c r="D2658" s="6">
        <v>10000</v>
      </c>
      <c r="E2658" s="8">
        <v>285</v>
      </c>
      <c r="F2658" t="s">
        <v>8220</v>
      </c>
      <c r="G2658" t="s">
        <v>8228</v>
      </c>
      <c r="H2658" t="s">
        <v>8250</v>
      </c>
      <c r="I2658">
        <v>1403539200</v>
      </c>
      <c r="J2658">
        <v>1400604056</v>
      </c>
      <c r="K2658" t="b">
        <v>0</v>
      </c>
      <c r="L2658">
        <v>5</v>
      </c>
      <c r="M2658" t="b">
        <v>0</v>
      </c>
      <c r="N2658" t="s">
        <v>8269</v>
      </c>
      <c r="O2658">
        <f>ROUND(E2658/D2658*100,0)</f>
        <v>3</v>
      </c>
      <c r="P2658">
        <f>IFERROR(ROUND(E2658/L2658,2),0)</f>
        <v>57</v>
      </c>
      <c r="Q2658" t="s">
        <v>8315</v>
      </c>
      <c r="R2658" t="s">
        <v>8316</v>
      </c>
      <c r="S2658" s="12">
        <f>(((J2658/60)/60)/24)+DATE(1970,1,1)</f>
        <v>41779.695092592592</v>
      </c>
      <c r="T2658" s="12">
        <f>(((I2658/60)/60)/24)+DATE(1970,1,1)</f>
        <v>41813.666666666664</v>
      </c>
      <c r="U2658">
        <f>YEAR(S2658)</f>
        <v>2014</v>
      </c>
    </row>
    <row r="2659" spans="1:21" ht="32" x14ac:dyDescent="0.2">
      <c r="A2659">
        <v>4061</v>
      </c>
      <c r="B2659" s="3" t="s">
        <v>4057</v>
      </c>
      <c r="C2659" s="3" t="s">
        <v>8165</v>
      </c>
      <c r="D2659" s="6">
        <v>525</v>
      </c>
      <c r="E2659" s="8">
        <v>0</v>
      </c>
      <c r="F2659" t="s">
        <v>8220</v>
      </c>
      <c r="G2659" t="s">
        <v>8223</v>
      </c>
      <c r="H2659" t="s">
        <v>8245</v>
      </c>
      <c r="I2659">
        <v>1461205423</v>
      </c>
      <c r="J2659">
        <v>1456025023</v>
      </c>
      <c r="K2659" t="b">
        <v>0</v>
      </c>
      <c r="L2659">
        <v>0</v>
      </c>
      <c r="M2659" t="b">
        <v>0</v>
      </c>
      <c r="N2659" t="s">
        <v>8269</v>
      </c>
      <c r="O2659">
        <f>ROUND(E2659/D2659*100,0)</f>
        <v>0</v>
      </c>
      <c r="P2659">
        <f>IFERROR(ROUND(E2659/L2659,2),0)</f>
        <v>0</v>
      </c>
      <c r="Q2659" t="s">
        <v>8315</v>
      </c>
      <c r="R2659" t="s">
        <v>8316</v>
      </c>
      <c r="S2659" s="12">
        <f>(((J2659/60)/60)/24)+DATE(1970,1,1)</f>
        <v>42421.141469907408</v>
      </c>
      <c r="T2659" s="12">
        <f>(((I2659/60)/60)/24)+DATE(1970,1,1)</f>
        <v>42481.099803240737</v>
      </c>
      <c r="U2659">
        <f>YEAR(S2659)</f>
        <v>2016</v>
      </c>
    </row>
    <row r="2660" spans="1:21" ht="48" x14ac:dyDescent="0.2">
      <c r="A2660">
        <v>4062</v>
      </c>
      <c r="B2660" s="3" t="s">
        <v>4058</v>
      </c>
      <c r="C2660" s="3" t="s">
        <v>8166</v>
      </c>
      <c r="D2660" s="6">
        <v>20000</v>
      </c>
      <c r="E2660" s="8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>
        <f>ROUND(E2660/D2660*100,0)</f>
        <v>2</v>
      </c>
      <c r="P2660">
        <f>IFERROR(ROUND(E2660/L2660,2),0)</f>
        <v>163.33000000000001</v>
      </c>
      <c r="Q2660" t="s">
        <v>8315</v>
      </c>
      <c r="R2660" t="s">
        <v>8316</v>
      </c>
      <c r="S2660" s="12">
        <f>(((J2660/60)/60)/24)+DATE(1970,1,1)</f>
        <v>42523.739212962959</v>
      </c>
      <c r="T2660" s="12">
        <f>(((I2660/60)/60)/24)+DATE(1970,1,1)</f>
        <v>42553.739212962959</v>
      </c>
      <c r="U2660">
        <f>YEAR(S2660)</f>
        <v>2016</v>
      </c>
    </row>
    <row r="2661" spans="1:21" ht="48" x14ac:dyDescent="0.2">
      <c r="A2661">
        <v>4063</v>
      </c>
      <c r="B2661" s="3" t="s">
        <v>4059</v>
      </c>
      <c r="C2661" s="3" t="s">
        <v>8167</v>
      </c>
      <c r="D2661" s="6">
        <v>9500</v>
      </c>
      <c r="E2661" s="8">
        <v>135</v>
      </c>
      <c r="F2661" t="s">
        <v>8220</v>
      </c>
      <c r="G2661" t="s">
        <v>8224</v>
      </c>
      <c r="H2661" t="s">
        <v>8246</v>
      </c>
      <c r="I2661">
        <v>1403886084</v>
      </c>
      <c r="J2661">
        <v>1401294084</v>
      </c>
      <c r="K2661" t="b">
        <v>0</v>
      </c>
      <c r="L2661">
        <v>9</v>
      </c>
      <c r="M2661" t="b">
        <v>0</v>
      </c>
      <c r="N2661" t="s">
        <v>8269</v>
      </c>
      <c r="O2661">
        <f>ROUND(E2661/D2661*100,0)</f>
        <v>1</v>
      </c>
      <c r="P2661">
        <f>IFERROR(ROUND(E2661/L2661,2),0)</f>
        <v>15</v>
      </c>
      <c r="Q2661" t="s">
        <v>8315</v>
      </c>
      <c r="R2661" t="s">
        <v>8316</v>
      </c>
      <c r="S2661" s="12">
        <f>(((J2661/60)/60)/24)+DATE(1970,1,1)</f>
        <v>41787.681527777779</v>
      </c>
      <c r="T2661" s="12">
        <f>(((I2661/60)/60)/24)+DATE(1970,1,1)</f>
        <v>41817.681527777779</v>
      </c>
      <c r="U2661">
        <f>YEAR(S2661)</f>
        <v>2014</v>
      </c>
    </row>
    <row r="2662" spans="1:21" ht="48" x14ac:dyDescent="0.2">
      <c r="A2662">
        <v>4064</v>
      </c>
      <c r="B2662" s="3" t="s">
        <v>4060</v>
      </c>
      <c r="C2662" s="3" t="s">
        <v>8168</v>
      </c>
      <c r="D2662" s="6">
        <v>2000</v>
      </c>
      <c r="E2662" s="8">
        <v>385</v>
      </c>
      <c r="F2662" t="s">
        <v>8220</v>
      </c>
      <c r="G2662" t="s">
        <v>8225</v>
      </c>
      <c r="H2662" t="s">
        <v>8247</v>
      </c>
      <c r="I2662">
        <v>1430316426</v>
      </c>
      <c r="J2662">
        <v>1427724426</v>
      </c>
      <c r="K2662" t="b">
        <v>0</v>
      </c>
      <c r="L2662">
        <v>6</v>
      </c>
      <c r="M2662" t="b">
        <v>0</v>
      </c>
      <c r="N2662" t="s">
        <v>8269</v>
      </c>
      <c r="O2662">
        <f>ROUND(E2662/D2662*100,0)</f>
        <v>19</v>
      </c>
      <c r="P2662">
        <f>IFERROR(ROUND(E2662/L2662,2),0)</f>
        <v>64.17</v>
      </c>
      <c r="Q2662" t="s">
        <v>8315</v>
      </c>
      <c r="R2662" t="s">
        <v>8316</v>
      </c>
      <c r="S2662" s="12">
        <f>(((J2662/60)/60)/24)+DATE(1970,1,1)</f>
        <v>42093.588263888887</v>
      </c>
      <c r="T2662" s="12">
        <f>(((I2662/60)/60)/24)+DATE(1970,1,1)</f>
        <v>42123.588263888887</v>
      </c>
      <c r="U2662">
        <f>YEAR(S2662)</f>
        <v>2015</v>
      </c>
    </row>
    <row r="2663" spans="1:21" ht="32" x14ac:dyDescent="0.2">
      <c r="A2663">
        <v>4065</v>
      </c>
      <c r="B2663" s="3" t="s">
        <v>4061</v>
      </c>
      <c r="C2663" s="3" t="s">
        <v>8169</v>
      </c>
      <c r="D2663" s="6">
        <v>4000</v>
      </c>
      <c r="E2663" s="8">
        <v>27</v>
      </c>
      <c r="F2663" t="s">
        <v>8220</v>
      </c>
      <c r="G2663" t="s">
        <v>8223</v>
      </c>
      <c r="H2663" t="s">
        <v>8245</v>
      </c>
      <c r="I2663">
        <v>1407883811</v>
      </c>
      <c r="J2663">
        <v>1405291811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</v>
      </c>
      <c r="P2663">
        <f>IFERROR(ROUND(E2663/L2663,2),0)</f>
        <v>6.75</v>
      </c>
      <c r="Q2663" t="s">
        <v>8315</v>
      </c>
      <c r="R2663" t="s">
        <v>8316</v>
      </c>
      <c r="S2663" s="12">
        <f>(((J2663/60)/60)/24)+DATE(1970,1,1)</f>
        <v>41833.951516203706</v>
      </c>
      <c r="T2663" s="12">
        <f>(((I2663/60)/60)/24)+DATE(1970,1,1)</f>
        <v>41863.951516203706</v>
      </c>
      <c r="U2663">
        <f>YEAR(S2663)</f>
        <v>2014</v>
      </c>
    </row>
    <row r="2664" spans="1:21" ht="48" x14ac:dyDescent="0.2">
      <c r="A2664">
        <v>4066</v>
      </c>
      <c r="B2664" s="3" t="s">
        <v>4062</v>
      </c>
      <c r="C2664" s="3" t="s">
        <v>8170</v>
      </c>
      <c r="D2664" s="6">
        <v>15000</v>
      </c>
      <c r="E2664" s="8">
        <v>25</v>
      </c>
      <c r="F2664" t="s">
        <v>8220</v>
      </c>
      <c r="G2664" t="s">
        <v>8223</v>
      </c>
      <c r="H2664" t="s">
        <v>8245</v>
      </c>
      <c r="I2664">
        <v>1463619388</v>
      </c>
      <c r="J2664">
        <v>1461027388</v>
      </c>
      <c r="K2664" t="b">
        <v>0</v>
      </c>
      <c r="L2664">
        <v>1</v>
      </c>
      <c r="M2664" t="b">
        <v>0</v>
      </c>
      <c r="N2664" t="s">
        <v>8269</v>
      </c>
      <c r="O2664">
        <f>ROUND(E2664/D2664*100,0)</f>
        <v>0</v>
      </c>
      <c r="P2664">
        <f>IFERROR(ROUND(E2664/L2664,2),0)</f>
        <v>25</v>
      </c>
      <c r="Q2664" t="s">
        <v>8315</v>
      </c>
      <c r="R2664" t="s">
        <v>8316</v>
      </c>
      <c r="S2664" s="12">
        <f>(((J2664/60)/60)/24)+DATE(1970,1,1)</f>
        <v>42479.039212962962</v>
      </c>
      <c r="T2664" s="12">
        <f>(((I2664/60)/60)/24)+DATE(1970,1,1)</f>
        <v>42509.039212962962</v>
      </c>
      <c r="U2664">
        <f>YEAR(S2664)</f>
        <v>2016</v>
      </c>
    </row>
    <row r="2665" spans="1:21" ht="48" x14ac:dyDescent="0.2">
      <c r="A2665">
        <v>4067</v>
      </c>
      <c r="B2665" s="3" t="s">
        <v>4063</v>
      </c>
      <c r="C2665" s="3" t="s">
        <v>7998</v>
      </c>
      <c r="D2665" s="6">
        <v>5000</v>
      </c>
      <c r="E2665" s="8">
        <v>3045</v>
      </c>
      <c r="F2665" t="s">
        <v>8220</v>
      </c>
      <c r="G2665" t="s">
        <v>8223</v>
      </c>
      <c r="H2665" t="s">
        <v>8245</v>
      </c>
      <c r="I2665">
        <v>1443408550</v>
      </c>
      <c r="J2665">
        <v>1439952550</v>
      </c>
      <c r="K2665" t="b">
        <v>0</v>
      </c>
      <c r="L2665">
        <v>17</v>
      </c>
      <c r="M2665" t="b">
        <v>0</v>
      </c>
      <c r="N2665" t="s">
        <v>8269</v>
      </c>
      <c r="O2665">
        <f>ROUND(E2665/D2665*100,0)</f>
        <v>61</v>
      </c>
      <c r="P2665">
        <f>IFERROR(ROUND(E2665/L2665,2),0)</f>
        <v>179.12</v>
      </c>
      <c r="Q2665" t="s">
        <v>8315</v>
      </c>
      <c r="R2665" t="s">
        <v>8316</v>
      </c>
      <c r="S2665" s="12">
        <f>(((J2665/60)/60)/24)+DATE(1970,1,1)</f>
        <v>42235.117476851854</v>
      </c>
      <c r="T2665" s="12">
        <f>(((I2665/60)/60)/24)+DATE(1970,1,1)</f>
        <v>42275.117476851854</v>
      </c>
      <c r="U2665">
        <f>YEAR(S2665)</f>
        <v>2015</v>
      </c>
    </row>
    <row r="2666" spans="1:21" ht="32" x14ac:dyDescent="0.2">
      <c r="A2666">
        <v>4068</v>
      </c>
      <c r="B2666" s="3" t="s">
        <v>4064</v>
      </c>
      <c r="C2666" s="3" t="s">
        <v>8171</v>
      </c>
      <c r="D2666" s="6">
        <v>3495</v>
      </c>
      <c r="E2666" s="8">
        <v>34.950000000000003</v>
      </c>
      <c r="F2666" t="s">
        <v>8220</v>
      </c>
      <c r="G2666" t="s">
        <v>8223</v>
      </c>
      <c r="H2666" t="s">
        <v>8245</v>
      </c>
      <c r="I2666">
        <v>1484348700</v>
      </c>
      <c r="J2666">
        <v>1481756855</v>
      </c>
      <c r="K2666" t="b">
        <v>0</v>
      </c>
      <c r="L2666">
        <v>1</v>
      </c>
      <c r="M2666" t="b">
        <v>0</v>
      </c>
      <c r="N2666" t="s">
        <v>8269</v>
      </c>
      <c r="O2666">
        <f>ROUND(E2666/D2666*100,0)</f>
        <v>1</v>
      </c>
      <c r="P2666">
        <f>IFERROR(ROUND(E2666/L2666,2),0)</f>
        <v>34.950000000000003</v>
      </c>
      <c r="Q2666" t="s">
        <v>8315</v>
      </c>
      <c r="R2666" t="s">
        <v>8316</v>
      </c>
      <c r="S2666" s="12">
        <f>(((J2666/60)/60)/24)+DATE(1970,1,1)</f>
        <v>42718.963599537034</v>
      </c>
      <c r="T2666" s="12">
        <f>(((I2666/60)/60)/24)+DATE(1970,1,1)</f>
        <v>42748.961805555555</v>
      </c>
      <c r="U2666">
        <f>YEAR(S2666)</f>
        <v>2016</v>
      </c>
    </row>
    <row r="2667" spans="1:21" ht="48" x14ac:dyDescent="0.2">
      <c r="A2667">
        <v>4069</v>
      </c>
      <c r="B2667" s="3" t="s">
        <v>4065</v>
      </c>
      <c r="C2667" s="3" t="s">
        <v>8172</v>
      </c>
      <c r="D2667" s="6">
        <v>1250</v>
      </c>
      <c r="E2667" s="8">
        <v>430</v>
      </c>
      <c r="F2667" t="s">
        <v>8220</v>
      </c>
      <c r="G2667" t="s">
        <v>8224</v>
      </c>
      <c r="H2667" t="s">
        <v>8246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8269</v>
      </c>
      <c r="O2667">
        <f>ROUND(E2667/D2667*100,0)</f>
        <v>34</v>
      </c>
      <c r="P2667">
        <f>IFERROR(ROUND(E2667/L2667,2),0)</f>
        <v>33.08</v>
      </c>
      <c r="Q2667" t="s">
        <v>8315</v>
      </c>
      <c r="R2667" t="s">
        <v>8316</v>
      </c>
      <c r="S2667" s="12">
        <f>(((J2667/60)/60)/24)+DATE(1970,1,1)</f>
        <v>42022.661527777775</v>
      </c>
      <c r="T2667" s="12">
        <f>(((I2667/60)/60)/24)+DATE(1970,1,1)</f>
        <v>42063.5</v>
      </c>
      <c r="U2667">
        <f>YEAR(S2667)</f>
        <v>2015</v>
      </c>
    </row>
    <row r="2668" spans="1:21" ht="32" x14ac:dyDescent="0.2">
      <c r="A2668">
        <v>4070</v>
      </c>
      <c r="B2668" s="3" t="s">
        <v>4066</v>
      </c>
      <c r="C2668" s="3" t="s">
        <v>8173</v>
      </c>
      <c r="D2668" s="6">
        <v>1000</v>
      </c>
      <c r="E2668" s="8">
        <v>165</v>
      </c>
      <c r="F2668" t="s">
        <v>8220</v>
      </c>
      <c r="G2668" t="s">
        <v>8223</v>
      </c>
      <c r="H2668" t="s">
        <v>8245</v>
      </c>
      <c r="I2668">
        <v>1425178800</v>
      </c>
      <c r="J2668">
        <v>1422374420</v>
      </c>
      <c r="K2668" t="b">
        <v>0</v>
      </c>
      <c r="L2668">
        <v>6</v>
      </c>
      <c r="M2668" t="b">
        <v>0</v>
      </c>
      <c r="N2668" t="s">
        <v>8269</v>
      </c>
      <c r="O2668">
        <f>ROUND(E2668/D2668*100,0)</f>
        <v>17</v>
      </c>
      <c r="P2668">
        <f>IFERROR(ROUND(E2668/L2668,2),0)</f>
        <v>27.5</v>
      </c>
      <c r="Q2668" t="s">
        <v>8315</v>
      </c>
      <c r="R2668" t="s">
        <v>8316</v>
      </c>
      <c r="S2668" s="12">
        <f>(((J2668/60)/60)/24)+DATE(1970,1,1)</f>
        <v>42031.666898148149</v>
      </c>
      <c r="T2668" s="12">
        <f>(((I2668/60)/60)/24)+DATE(1970,1,1)</f>
        <v>42064.125</v>
      </c>
      <c r="U2668">
        <f>YEAR(S2668)</f>
        <v>2015</v>
      </c>
    </row>
    <row r="2669" spans="1:21" ht="48" x14ac:dyDescent="0.2">
      <c r="A2669">
        <v>4071</v>
      </c>
      <c r="B2669" s="3" t="s">
        <v>4067</v>
      </c>
      <c r="C2669" s="3" t="s">
        <v>8174</v>
      </c>
      <c r="D2669" s="6">
        <v>20000</v>
      </c>
      <c r="E2669" s="8">
        <v>0</v>
      </c>
      <c r="F2669" t="s">
        <v>8220</v>
      </c>
      <c r="G2669" t="s">
        <v>8237</v>
      </c>
      <c r="H2669" t="s">
        <v>8255</v>
      </c>
      <c r="I2669">
        <v>1482779931</v>
      </c>
      <c r="J2669">
        <v>1480187931</v>
      </c>
      <c r="K2669" t="b">
        <v>0</v>
      </c>
      <c r="L2669">
        <v>0</v>
      </c>
      <c r="M2669" t="b">
        <v>0</v>
      </c>
      <c r="N2669" t="s">
        <v>8269</v>
      </c>
      <c r="O2669">
        <f>ROUND(E2669/D2669*100,0)</f>
        <v>0</v>
      </c>
      <c r="P2669">
        <f>IFERROR(ROUND(E2669/L2669,2),0)</f>
        <v>0</v>
      </c>
      <c r="Q2669" t="s">
        <v>8315</v>
      </c>
      <c r="R2669" t="s">
        <v>8316</v>
      </c>
      <c r="S2669" s="12">
        <f>(((J2669/60)/60)/24)+DATE(1970,1,1)</f>
        <v>42700.804756944446</v>
      </c>
      <c r="T2669" s="12">
        <f>(((I2669/60)/60)/24)+DATE(1970,1,1)</f>
        <v>42730.804756944446</v>
      </c>
      <c r="U2669">
        <f>YEAR(S2669)</f>
        <v>2016</v>
      </c>
    </row>
    <row r="2670" spans="1:21" ht="48" x14ac:dyDescent="0.2">
      <c r="A2670">
        <v>4072</v>
      </c>
      <c r="B2670" s="3" t="s">
        <v>4068</v>
      </c>
      <c r="C2670" s="3" t="s">
        <v>8175</v>
      </c>
      <c r="D2670" s="6">
        <v>1000</v>
      </c>
      <c r="E2670" s="8">
        <v>4</v>
      </c>
      <c r="F2670" t="s">
        <v>8220</v>
      </c>
      <c r="G2670" t="s">
        <v>8224</v>
      </c>
      <c r="H2670" t="s">
        <v>8246</v>
      </c>
      <c r="I2670">
        <v>1408646111</v>
      </c>
      <c r="J2670">
        <v>1403462111</v>
      </c>
      <c r="K2670" t="b">
        <v>0</v>
      </c>
      <c r="L2670">
        <v>2</v>
      </c>
      <c r="M2670" t="b">
        <v>0</v>
      </c>
      <c r="N2670" t="s">
        <v>8269</v>
      </c>
      <c r="O2670">
        <f>ROUND(E2670/D2670*100,0)</f>
        <v>0</v>
      </c>
      <c r="P2670">
        <f>IFERROR(ROUND(E2670/L2670,2),0)</f>
        <v>2</v>
      </c>
      <c r="Q2670" t="s">
        <v>8315</v>
      </c>
      <c r="R2670" t="s">
        <v>8316</v>
      </c>
      <c r="S2670" s="12">
        <f>(((J2670/60)/60)/24)+DATE(1970,1,1)</f>
        <v>41812.77443287037</v>
      </c>
      <c r="T2670" s="12">
        <f>(((I2670/60)/60)/24)+DATE(1970,1,1)</f>
        <v>41872.77443287037</v>
      </c>
      <c r="U2670">
        <f>YEAR(S2670)</f>
        <v>2014</v>
      </c>
    </row>
    <row r="2671" spans="1:21" ht="48" x14ac:dyDescent="0.2">
      <c r="A2671">
        <v>4073</v>
      </c>
      <c r="B2671" s="3" t="s">
        <v>4069</v>
      </c>
      <c r="C2671" s="3" t="s">
        <v>8176</v>
      </c>
      <c r="D2671" s="6">
        <v>3500</v>
      </c>
      <c r="E2671" s="8">
        <v>37</v>
      </c>
      <c r="F2671" t="s">
        <v>8220</v>
      </c>
      <c r="G2671" t="s">
        <v>8223</v>
      </c>
      <c r="H2671" t="s">
        <v>8245</v>
      </c>
      <c r="I2671">
        <v>1431144000</v>
      </c>
      <c r="J2671">
        <v>1426407426</v>
      </c>
      <c r="K2671" t="b">
        <v>0</v>
      </c>
      <c r="L2671">
        <v>2</v>
      </c>
      <c r="M2671" t="b">
        <v>0</v>
      </c>
      <c r="N2671" t="s">
        <v>8269</v>
      </c>
      <c r="O2671">
        <f>ROUND(E2671/D2671*100,0)</f>
        <v>1</v>
      </c>
      <c r="P2671">
        <f>IFERROR(ROUND(E2671/L2671,2),0)</f>
        <v>18.5</v>
      </c>
      <c r="Q2671" t="s">
        <v>8315</v>
      </c>
      <c r="R2671" t="s">
        <v>8316</v>
      </c>
      <c r="S2671" s="12">
        <f>(((J2671/60)/60)/24)+DATE(1970,1,1)</f>
        <v>42078.34520833334</v>
      </c>
      <c r="T2671" s="12">
        <f>(((I2671/60)/60)/24)+DATE(1970,1,1)</f>
        <v>42133.166666666672</v>
      </c>
      <c r="U2671">
        <f>YEAR(S2671)</f>
        <v>2015</v>
      </c>
    </row>
    <row r="2672" spans="1:21" ht="48" x14ac:dyDescent="0.2">
      <c r="A2672">
        <v>4074</v>
      </c>
      <c r="B2672" s="3" t="s">
        <v>4070</v>
      </c>
      <c r="C2672" s="3" t="s">
        <v>8177</v>
      </c>
      <c r="D2672" s="6">
        <v>2750</v>
      </c>
      <c r="E2672" s="8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>
        <f>ROUND(E2672/D2672*100,0)</f>
        <v>27</v>
      </c>
      <c r="P2672">
        <f>IFERROR(ROUND(E2672/L2672,2),0)</f>
        <v>35</v>
      </c>
      <c r="Q2672" t="s">
        <v>8315</v>
      </c>
      <c r="R2672" t="s">
        <v>8316</v>
      </c>
      <c r="S2672" s="12">
        <f>(((J2672/60)/60)/24)+DATE(1970,1,1)</f>
        <v>42283.552951388891</v>
      </c>
      <c r="T2672" s="12">
        <f>(((I2672/60)/60)/24)+DATE(1970,1,1)</f>
        <v>42313.594618055555</v>
      </c>
      <c r="U2672">
        <f>YEAR(S2672)</f>
        <v>2015</v>
      </c>
    </row>
    <row r="2673" spans="1:21" ht="48" x14ac:dyDescent="0.2">
      <c r="A2673">
        <v>4075</v>
      </c>
      <c r="B2673" s="3" t="s">
        <v>4071</v>
      </c>
      <c r="C2673" s="3" t="s">
        <v>8178</v>
      </c>
      <c r="D2673" s="6">
        <v>2000</v>
      </c>
      <c r="E2673" s="8">
        <v>576</v>
      </c>
      <c r="F2673" t="s">
        <v>8220</v>
      </c>
      <c r="G2673" t="s">
        <v>8224</v>
      </c>
      <c r="H2673" t="s">
        <v>8246</v>
      </c>
      <c r="I2673">
        <v>1404149280</v>
      </c>
      <c r="J2673">
        <v>1400547969</v>
      </c>
      <c r="K2673" t="b">
        <v>0</v>
      </c>
      <c r="L2673">
        <v>13</v>
      </c>
      <c r="M2673" t="b">
        <v>0</v>
      </c>
      <c r="N2673" t="s">
        <v>8269</v>
      </c>
      <c r="O2673">
        <f>ROUND(E2673/D2673*100,0)</f>
        <v>29</v>
      </c>
      <c r="P2673">
        <f>IFERROR(ROUND(E2673/L2673,2),0)</f>
        <v>44.31</v>
      </c>
      <c r="Q2673" t="s">
        <v>8315</v>
      </c>
      <c r="R2673" t="s">
        <v>8316</v>
      </c>
      <c r="S2673" s="12">
        <f>(((J2673/60)/60)/24)+DATE(1970,1,1)</f>
        <v>41779.045937499999</v>
      </c>
      <c r="T2673" s="12">
        <f>(((I2673/60)/60)/24)+DATE(1970,1,1)</f>
        <v>41820.727777777778</v>
      </c>
      <c r="U2673">
        <f>YEAR(S2673)</f>
        <v>2014</v>
      </c>
    </row>
    <row r="2674" spans="1:21" ht="48" x14ac:dyDescent="0.2">
      <c r="A2674">
        <v>4076</v>
      </c>
      <c r="B2674" s="3" t="s">
        <v>4072</v>
      </c>
      <c r="C2674" s="3" t="s">
        <v>8179</v>
      </c>
      <c r="D2674" s="6">
        <v>700</v>
      </c>
      <c r="E2674" s="8">
        <v>0</v>
      </c>
      <c r="F2674" t="s">
        <v>8220</v>
      </c>
      <c r="G2674" t="s">
        <v>8223</v>
      </c>
      <c r="H2674" t="s">
        <v>8245</v>
      </c>
      <c r="I2674">
        <v>1413921060</v>
      </c>
      <c r="J2674">
        <v>1411499149</v>
      </c>
      <c r="K2674" t="b">
        <v>0</v>
      </c>
      <c r="L2674">
        <v>0</v>
      </c>
      <c r="M2674" t="b">
        <v>0</v>
      </c>
      <c r="N2674" t="s">
        <v>8269</v>
      </c>
      <c r="O2674">
        <f>ROUND(E2674/D2674*100,0)</f>
        <v>0</v>
      </c>
      <c r="P2674">
        <f>IFERROR(ROUND(E2674/L2674,2),0)</f>
        <v>0</v>
      </c>
      <c r="Q2674" t="s">
        <v>8315</v>
      </c>
      <c r="R2674" t="s">
        <v>8316</v>
      </c>
      <c r="S2674" s="12">
        <f>(((J2674/60)/60)/24)+DATE(1970,1,1)</f>
        <v>41905.795706018522</v>
      </c>
      <c r="T2674" s="12">
        <f>(((I2674/60)/60)/24)+DATE(1970,1,1)</f>
        <v>41933.82708333333</v>
      </c>
      <c r="U2674">
        <f>YEAR(S2674)</f>
        <v>2014</v>
      </c>
    </row>
    <row r="2675" spans="1:21" ht="48" x14ac:dyDescent="0.2">
      <c r="A2675">
        <v>4077</v>
      </c>
      <c r="B2675" s="3" t="s">
        <v>4073</v>
      </c>
      <c r="C2675" s="3" t="s">
        <v>8180</v>
      </c>
      <c r="D2675" s="6">
        <v>15000</v>
      </c>
      <c r="E2675" s="8">
        <v>1335</v>
      </c>
      <c r="F2675" t="s">
        <v>8220</v>
      </c>
      <c r="G2675" t="s">
        <v>8223</v>
      </c>
      <c r="H2675" t="s">
        <v>8245</v>
      </c>
      <c r="I2675">
        <v>1482339794</v>
      </c>
      <c r="J2675">
        <v>1479747794</v>
      </c>
      <c r="K2675" t="b">
        <v>0</v>
      </c>
      <c r="L2675">
        <v>6</v>
      </c>
      <c r="M2675" t="b">
        <v>0</v>
      </c>
      <c r="N2675" t="s">
        <v>8269</v>
      </c>
      <c r="O2675">
        <f>ROUND(E2675/D2675*100,0)</f>
        <v>9</v>
      </c>
      <c r="P2675">
        <f>IFERROR(ROUND(E2675/L2675,2),0)</f>
        <v>222.5</v>
      </c>
      <c r="Q2675" t="s">
        <v>8315</v>
      </c>
      <c r="R2675" t="s">
        <v>8316</v>
      </c>
      <c r="S2675" s="12">
        <f>(((J2675/60)/60)/24)+DATE(1970,1,1)</f>
        <v>42695.7105787037</v>
      </c>
      <c r="T2675" s="12">
        <f>(((I2675/60)/60)/24)+DATE(1970,1,1)</f>
        <v>42725.7105787037</v>
      </c>
      <c r="U2675">
        <f>YEAR(S2675)</f>
        <v>2016</v>
      </c>
    </row>
    <row r="2676" spans="1:21" ht="48" x14ac:dyDescent="0.2">
      <c r="A2676">
        <v>4078</v>
      </c>
      <c r="B2676" s="3" t="s">
        <v>4074</v>
      </c>
      <c r="C2676" s="3" t="s">
        <v>8181</v>
      </c>
      <c r="D2676" s="6">
        <v>250</v>
      </c>
      <c r="E2676" s="8">
        <v>0</v>
      </c>
      <c r="F2676" t="s">
        <v>8220</v>
      </c>
      <c r="G2676" t="s">
        <v>8224</v>
      </c>
      <c r="H2676" t="s">
        <v>8246</v>
      </c>
      <c r="I2676">
        <v>1485543242</v>
      </c>
      <c r="J2676">
        <v>1482951242</v>
      </c>
      <c r="K2676" t="b">
        <v>0</v>
      </c>
      <c r="L2676">
        <v>0</v>
      </c>
      <c r="M2676" t="b">
        <v>0</v>
      </c>
      <c r="N2676" t="s">
        <v>8269</v>
      </c>
      <c r="O2676">
        <f>ROUND(E2676/D2676*100,0)</f>
        <v>0</v>
      </c>
      <c r="P2676">
        <f>IFERROR(ROUND(E2676/L2676,2),0)</f>
        <v>0</v>
      </c>
      <c r="Q2676" t="s">
        <v>8315</v>
      </c>
      <c r="R2676" t="s">
        <v>8316</v>
      </c>
      <c r="S2676" s="12">
        <f>(((J2676/60)/60)/24)+DATE(1970,1,1)</f>
        <v>42732.787523148145</v>
      </c>
      <c r="T2676" s="12">
        <f>(((I2676/60)/60)/24)+DATE(1970,1,1)</f>
        <v>42762.787523148145</v>
      </c>
      <c r="U2676">
        <f>YEAR(S2676)</f>
        <v>2016</v>
      </c>
    </row>
    <row r="2677" spans="1:21" ht="48" x14ac:dyDescent="0.2">
      <c r="A2677">
        <v>4079</v>
      </c>
      <c r="B2677" s="3" t="s">
        <v>4075</v>
      </c>
      <c r="C2677" s="3" t="s">
        <v>8182</v>
      </c>
      <c r="D2677" s="6">
        <v>3000</v>
      </c>
      <c r="E2677" s="8">
        <v>5</v>
      </c>
      <c r="F2677" t="s">
        <v>8220</v>
      </c>
      <c r="G2677" t="s">
        <v>8223</v>
      </c>
      <c r="H2677" t="s">
        <v>8245</v>
      </c>
      <c r="I2677">
        <v>1466375521</v>
      </c>
      <c r="J2677">
        <v>1463783521</v>
      </c>
      <c r="K2677" t="b">
        <v>0</v>
      </c>
      <c r="L2677">
        <v>1</v>
      </c>
      <c r="M2677" t="b">
        <v>0</v>
      </c>
      <c r="N2677" t="s">
        <v>8269</v>
      </c>
      <c r="O2677">
        <f>ROUND(E2677/D2677*100,0)</f>
        <v>0</v>
      </c>
      <c r="P2677">
        <f>IFERROR(ROUND(E2677/L2677,2),0)</f>
        <v>5</v>
      </c>
      <c r="Q2677" t="s">
        <v>8315</v>
      </c>
      <c r="R2677" t="s">
        <v>8316</v>
      </c>
      <c r="S2677" s="12">
        <f>(((J2677/60)/60)/24)+DATE(1970,1,1)</f>
        <v>42510.938900462963</v>
      </c>
      <c r="T2677" s="12">
        <f>(((I2677/60)/60)/24)+DATE(1970,1,1)</f>
        <v>42540.938900462963</v>
      </c>
      <c r="U2677">
        <f>YEAR(S2677)</f>
        <v>2016</v>
      </c>
    </row>
    <row r="2678" spans="1:21" ht="48" x14ac:dyDescent="0.2">
      <c r="A2678">
        <v>4080</v>
      </c>
      <c r="B2678" s="3" t="s">
        <v>4076</v>
      </c>
      <c r="C2678" s="3" t="s">
        <v>8183</v>
      </c>
      <c r="D2678" s="6">
        <v>3000</v>
      </c>
      <c r="E2678" s="8">
        <v>0</v>
      </c>
      <c r="F2678" t="s">
        <v>8220</v>
      </c>
      <c r="G2678" t="s">
        <v>8223</v>
      </c>
      <c r="H2678" t="s">
        <v>8245</v>
      </c>
      <c r="I2678">
        <v>1465930440</v>
      </c>
      <c r="J2678">
        <v>1463849116</v>
      </c>
      <c r="K2678" t="b">
        <v>0</v>
      </c>
      <c r="L2678">
        <v>0</v>
      </c>
      <c r="M2678" t="b">
        <v>0</v>
      </c>
      <c r="N2678" t="s">
        <v>8269</v>
      </c>
      <c r="O2678">
        <f>ROUND(E2678/D2678*100,0)</f>
        <v>0</v>
      </c>
      <c r="P2678">
        <f>IFERROR(ROUND(E2678/L2678,2),0)</f>
        <v>0</v>
      </c>
      <c r="Q2678" t="s">
        <v>8315</v>
      </c>
      <c r="R2678" t="s">
        <v>8316</v>
      </c>
      <c r="S2678" s="12">
        <f>(((J2678/60)/60)/24)+DATE(1970,1,1)</f>
        <v>42511.698101851856</v>
      </c>
      <c r="T2678" s="12">
        <f>(((I2678/60)/60)/24)+DATE(1970,1,1)</f>
        <v>42535.787500000006</v>
      </c>
      <c r="U2678">
        <f>YEAR(S2678)</f>
        <v>2016</v>
      </c>
    </row>
    <row r="2679" spans="1:21" ht="48" x14ac:dyDescent="0.2">
      <c r="A2679">
        <v>4081</v>
      </c>
      <c r="B2679" s="3" t="s">
        <v>4077</v>
      </c>
      <c r="C2679" s="3" t="s">
        <v>8184</v>
      </c>
      <c r="D2679" s="6">
        <v>2224</v>
      </c>
      <c r="E2679" s="8">
        <v>350</v>
      </c>
      <c r="F2679" t="s">
        <v>8220</v>
      </c>
      <c r="G2679" t="s">
        <v>8223</v>
      </c>
      <c r="H2679" t="s">
        <v>8245</v>
      </c>
      <c r="I2679">
        <v>1425819425</v>
      </c>
      <c r="J2679">
        <v>1423231025</v>
      </c>
      <c r="K2679" t="b">
        <v>0</v>
      </c>
      <c r="L2679">
        <v>12</v>
      </c>
      <c r="M2679" t="b">
        <v>0</v>
      </c>
      <c r="N2679" t="s">
        <v>8269</v>
      </c>
      <c r="O2679">
        <f>ROUND(E2679/D2679*100,0)</f>
        <v>16</v>
      </c>
      <c r="P2679">
        <f>IFERROR(ROUND(E2679/L2679,2),0)</f>
        <v>29.17</v>
      </c>
      <c r="Q2679" t="s">
        <v>8315</v>
      </c>
      <c r="R2679" t="s">
        <v>8316</v>
      </c>
      <c r="S2679" s="12">
        <f>(((J2679/60)/60)/24)+DATE(1970,1,1)</f>
        <v>42041.581307870365</v>
      </c>
      <c r="T2679" s="12">
        <f>(((I2679/60)/60)/24)+DATE(1970,1,1)</f>
        <v>42071.539641203708</v>
      </c>
      <c r="U2679">
        <f>YEAR(S2679)</f>
        <v>2015</v>
      </c>
    </row>
    <row r="2680" spans="1:21" ht="48" x14ac:dyDescent="0.2">
      <c r="A2680">
        <v>4082</v>
      </c>
      <c r="B2680" s="3" t="s">
        <v>4078</v>
      </c>
      <c r="C2680" s="3" t="s">
        <v>8185</v>
      </c>
      <c r="D2680" s="6">
        <v>150</v>
      </c>
      <c r="E2680" s="8">
        <v>3</v>
      </c>
      <c r="F2680" t="s">
        <v>8220</v>
      </c>
      <c r="G2680" t="s">
        <v>8223</v>
      </c>
      <c r="H2680" t="s">
        <v>8245</v>
      </c>
      <c r="I2680">
        <v>1447542000</v>
      </c>
      <c r="J2680">
        <v>1446179553</v>
      </c>
      <c r="K2680" t="b">
        <v>0</v>
      </c>
      <c r="L2680">
        <v>2</v>
      </c>
      <c r="M2680" t="b">
        <v>0</v>
      </c>
      <c r="N2680" t="s">
        <v>8269</v>
      </c>
      <c r="O2680">
        <f>ROUND(E2680/D2680*100,0)</f>
        <v>2</v>
      </c>
      <c r="P2680">
        <f>IFERROR(ROUND(E2680/L2680,2),0)</f>
        <v>1.5</v>
      </c>
      <c r="Q2680" t="s">
        <v>8315</v>
      </c>
      <c r="R2680" t="s">
        <v>8316</v>
      </c>
      <c r="S2680" s="12">
        <f>(((J2680/60)/60)/24)+DATE(1970,1,1)</f>
        <v>42307.189270833333</v>
      </c>
      <c r="T2680" s="12">
        <f>(((I2680/60)/60)/24)+DATE(1970,1,1)</f>
        <v>42322.958333333328</v>
      </c>
      <c r="U2680">
        <f>YEAR(S2680)</f>
        <v>2015</v>
      </c>
    </row>
    <row r="2681" spans="1:21" ht="48" x14ac:dyDescent="0.2">
      <c r="A2681">
        <v>4083</v>
      </c>
      <c r="B2681" s="3" t="s">
        <v>4079</v>
      </c>
      <c r="C2681" s="3" t="s">
        <v>8186</v>
      </c>
      <c r="D2681" s="6">
        <v>3500</v>
      </c>
      <c r="E2681" s="8">
        <v>759</v>
      </c>
      <c r="F2681" t="s">
        <v>8220</v>
      </c>
      <c r="G2681" t="s">
        <v>8223</v>
      </c>
      <c r="H2681" t="s">
        <v>8245</v>
      </c>
      <c r="I2681">
        <v>1452795416</v>
      </c>
      <c r="J2681">
        <v>1450203416</v>
      </c>
      <c r="K2681" t="b">
        <v>0</v>
      </c>
      <c r="L2681">
        <v>6</v>
      </c>
      <c r="M2681" t="b">
        <v>0</v>
      </c>
      <c r="N2681" t="s">
        <v>8269</v>
      </c>
      <c r="O2681">
        <f>ROUND(E2681/D2681*100,0)</f>
        <v>22</v>
      </c>
      <c r="P2681">
        <f>IFERROR(ROUND(E2681/L2681,2),0)</f>
        <v>126.5</v>
      </c>
      <c r="Q2681" t="s">
        <v>8315</v>
      </c>
      <c r="R2681" t="s">
        <v>8316</v>
      </c>
      <c r="S2681" s="12">
        <f>(((J2681/60)/60)/24)+DATE(1970,1,1)</f>
        <v>42353.761759259258</v>
      </c>
      <c r="T2681" s="12">
        <f>(((I2681/60)/60)/24)+DATE(1970,1,1)</f>
        <v>42383.761759259258</v>
      </c>
      <c r="U2681">
        <f>YEAR(S2681)</f>
        <v>2015</v>
      </c>
    </row>
    <row r="2682" spans="1:21" ht="48" x14ac:dyDescent="0.2">
      <c r="A2682">
        <v>4084</v>
      </c>
      <c r="B2682" s="3" t="s">
        <v>4080</v>
      </c>
      <c r="C2682" s="3" t="s">
        <v>8187</v>
      </c>
      <c r="D2682" s="6">
        <v>3000</v>
      </c>
      <c r="E2682" s="8">
        <v>10</v>
      </c>
      <c r="F2682" t="s">
        <v>8220</v>
      </c>
      <c r="G2682" t="s">
        <v>8236</v>
      </c>
      <c r="H2682" t="s">
        <v>8248</v>
      </c>
      <c r="I2682">
        <v>1476008906</v>
      </c>
      <c r="J2682">
        <v>1473416906</v>
      </c>
      <c r="K2682" t="b">
        <v>0</v>
      </c>
      <c r="L2682">
        <v>1</v>
      </c>
      <c r="M2682" t="b">
        <v>0</v>
      </c>
      <c r="N2682" t="s">
        <v>8269</v>
      </c>
      <c r="O2682">
        <f>ROUND(E2682/D2682*100,0)</f>
        <v>0</v>
      </c>
      <c r="P2682">
        <f>IFERROR(ROUND(E2682/L2682,2),0)</f>
        <v>10</v>
      </c>
      <c r="Q2682" t="s">
        <v>8315</v>
      </c>
      <c r="R2682" t="s">
        <v>8316</v>
      </c>
      <c r="S2682" s="12">
        <f>(((J2682/60)/60)/24)+DATE(1970,1,1)</f>
        <v>42622.436412037037</v>
      </c>
      <c r="T2682" s="12">
        <f>(((I2682/60)/60)/24)+DATE(1970,1,1)</f>
        <v>42652.436412037037</v>
      </c>
      <c r="U2682">
        <f>YEAR(S2682)</f>
        <v>2016</v>
      </c>
    </row>
    <row r="2683" spans="1:21" ht="48" x14ac:dyDescent="0.2">
      <c r="A2683">
        <v>4085</v>
      </c>
      <c r="B2683" s="3" t="s">
        <v>4081</v>
      </c>
      <c r="C2683" s="3" t="s">
        <v>8188</v>
      </c>
      <c r="D2683" s="6">
        <v>3500</v>
      </c>
      <c r="E2683" s="8">
        <v>10</v>
      </c>
      <c r="F2683" t="s">
        <v>8220</v>
      </c>
      <c r="G2683" t="s">
        <v>8223</v>
      </c>
      <c r="H2683" t="s">
        <v>8245</v>
      </c>
      <c r="I2683">
        <v>1427169540</v>
      </c>
      <c r="J2683">
        <v>1424701775</v>
      </c>
      <c r="K2683" t="b">
        <v>0</v>
      </c>
      <c r="L2683">
        <v>1</v>
      </c>
      <c r="M2683" t="b">
        <v>0</v>
      </c>
      <c r="N2683" t="s">
        <v>8269</v>
      </c>
      <c r="O2683">
        <f>ROUND(E2683/D2683*100,0)</f>
        <v>0</v>
      </c>
      <c r="P2683">
        <f>IFERROR(ROUND(E2683/L2683,2),0)</f>
        <v>10</v>
      </c>
      <c r="Q2683" t="s">
        <v>8315</v>
      </c>
      <c r="R2683" t="s">
        <v>8316</v>
      </c>
      <c r="S2683" s="12">
        <f>(((J2683/60)/60)/24)+DATE(1970,1,1)</f>
        <v>42058.603877314818</v>
      </c>
      <c r="T2683" s="12">
        <f>(((I2683/60)/60)/24)+DATE(1970,1,1)</f>
        <v>42087.165972222225</v>
      </c>
      <c r="U2683">
        <f>YEAR(S2683)</f>
        <v>2015</v>
      </c>
    </row>
    <row r="2684" spans="1:21" ht="48" x14ac:dyDescent="0.2">
      <c r="A2684">
        <v>4086</v>
      </c>
      <c r="B2684" s="3" t="s">
        <v>4082</v>
      </c>
      <c r="C2684" s="3" t="s">
        <v>8189</v>
      </c>
      <c r="D2684" s="6">
        <v>1000</v>
      </c>
      <c r="E2684" s="8">
        <v>47</v>
      </c>
      <c r="F2684" t="s">
        <v>8220</v>
      </c>
      <c r="G2684" t="s">
        <v>8223</v>
      </c>
      <c r="H2684" t="s">
        <v>8245</v>
      </c>
      <c r="I2684">
        <v>1448078400</v>
      </c>
      <c r="J2684">
        <v>1445985299</v>
      </c>
      <c r="K2684" t="b">
        <v>0</v>
      </c>
      <c r="L2684">
        <v>5</v>
      </c>
      <c r="M2684" t="b">
        <v>0</v>
      </c>
      <c r="N2684" t="s">
        <v>8269</v>
      </c>
      <c r="O2684">
        <f>ROUND(E2684/D2684*100,0)</f>
        <v>5</v>
      </c>
      <c r="P2684">
        <f>IFERROR(ROUND(E2684/L2684,2),0)</f>
        <v>9.4</v>
      </c>
      <c r="Q2684" t="s">
        <v>8315</v>
      </c>
      <c r="R2684" t="s">
        <v>8316</v>
      </c>
      <c r="S2684" s="12">
        <f>(((J2684/60)/60)/24)+DATE(1970,1,1)</f>
        <v>42304.940960648149</v>
      </c>
      <c r="T2684" s="12">
        <f>(((I2684/60)/60)/24)+DATE(1970,1,1)</f>
        <v>42329.166666666672</v>
      </c>
      <c r="U2684">
        <f>YEAR(S2684)</f>
        <v>2015</v>
      </c>
    </row>
    <row r="2685" spans="1:21" ht="16" x14ac:dyDescent="0.2">
      <c r="A2685">
        <v>4087</v>
      </c>
      <c r="B2685" s="3" t="s">
        <v>4083</v>
      </c>
      <c r="C2685" s="3" t="s">
        <v>8190</v>
      </c>
      <c r="D2685" s="6">
        <v>9600</v>
      </c>
      <c r="E2685" s="8">
        <v>0</v>
      </c>
      <c r="F2685" t="s">
        <v>8220</v>
      </c>
      <c r="G2685" t="s">
        <v>8223</v>
      </c>
      <c r="H2685" t="s">
        <v>8245</v>
      </c>
      <c r="I2685">
        <v>1468777786</v>
      </c>
      <c r="J2685">
        <v>1466185786</v>
      </c>
      <c r="K2685" t="b">
        <v>0</v>
      </c>
      <c r="L2685">
        <v>0</v>
      </c>
      <c r="M2685" t="b">
        <v>0</v>
      </c>
      <c r="N2685" t="s">
        <v>8269</v>
      </c>
      <c r="O2685">
        <f>ROUND(E2685/D2685*100,0)</f>
        <v>0</v>
      </c>
      <c r="P2685">
        <f>IFERROR(ROUND(E2685/L2685,2),0)</f>
        <v>0</v>
      </c>
      <c r="Q2685" t="s">
        <v>8315</v>
      </c>
      <c r="R2685" t="s">
        <v>8316</v>
      </c>
      <c r="S2685" s="12">
        <f>(((J2685/60)/60)/24)+DATE(1970,1,1)</f>
        <v>42538.742893518516</v>
      </c>
      <c r="T2685" s="12">
        <f>(((I2685/60)/60)/24)+DATE(1970,1,1)</f>
        <v>42568.742893518516</v>
      </c>
      <c r="U2685">
        <f>YEAR(S2685)</f>
        <v>2016</v>
      </c>
    </row>
    <row r="2686" spans="1:21" ht="48" x14ac:dyDescent="0.2">
      <c r="A2686">
        <v>4088</v>
      </c>
      <c r="B2686" s="3" t="s">
        <v>4084</v>
      </c>
      <c r="C2686" s="3" t="s">
        <v>8191</v>
      </c>
      <c r="D2686" s="6">
        <v>2000</v>
      </c>
      <c r="E2686" s="8">
        <v>216</v>
      </c>
      <c r="F2686" t="s">
        <v>8220</v>
      </c>
      <c r="G2686" t="s">
        <v>8224</v>
      </c>
      <c r="H2686" t="s">
        <v>8246</v>
      </c>
      <c r="I2686">
        <v>1421403960</v>
      </c>
      <c r="J2686">
        <v>1418827324</v>
      </c>
      <c r="K2686" t="b">
        <v>0</v>
      </c>
      <c r="L2686">
        <v>3</v>
      </c>
      <c r="M2686" t="b">
        <v>0</v>
      </c>
      <c r="N2686" t="s">
        <v>8269</v>
      </c>
      <c r="O2686">
        <f>ROUND(E2686/D2686*100,0)</f>
        <v>11</v>
      </c>
      <c r="P2686">
        <f>IFERROR(ROUND(E2686/L2686,2),0)</f>
        <v>72</v>
      </c>
      <c r="Q2686" t="s">
        <v>8315</v>
      </c>
      <c r="R2686" t="s">
        <v>8316</v>
      </c>
      <c r="S2686" s="12">
        <f>(((J2686/60)/60)/24)+DATE(1970,1,1)</f>
        <v>41990.612546296295</v>
      </c>
      <c r="T2686" s="12">
        <f>(((I2686/60)/60)/24)+DATE(1970,1,1)</f>
        <v>42020.434722222228</v>
      </c>
      <c r="U2686">
        <f>YEAR(S2686)</f>
        <v>2014</v>
      </c>
    </row>
    <row r="2687" spans="1:21" ht="48" x14ac:dyDescent="0.2">
      <c r="A2687">
        <v>4089</v>
      </c>
      <c r="B2687" s="3" t="s">
        <v>4085</v>
      </c>
      <c r="C2687" s="3" t="s">
        <v>8192</v>
      </c>
      <c r="D2687" s="6">
        <v>5000</v>
      </c>
      <c r="E2687" s="8">
        <v>240</v>
      </c>
      <c r="F2687" t="s">
        <v>8220</v>
      </c>
      <c r="G2687" t="s">
        <v>8223</v>
      </c>
      <c r="H2687" t="s">
        <v>8245</v>
      </c>
      <c r="I2687">
        <v>1433093700</v>
      </c>
      <c r="J2687">
        <v>1430242488</v>
      </c>
      <c r="K2687" t="b">
        <v>0</v>
      </c>
      <c r="L2687">
        <v>8</v>
      </c>
      <c r="M2687" t="b">
        <v>0</v>
      </c>
      <c r="N2687" t="s">
        <v>8269</v>
      </c>
      <c r="O2687">
        <f>ROUND(E2687/D2687*100,0)</f>
        <v>5</v>
      </c>
      <c r="P2687">
        <f>IFERROR(ROUND(E2687/L2687,2),0)</f>
        <v>30</v>
      </c>
      <c r="Q2687" t="s">
        <v>8315</v>
      </c>
      <c r="R2687" t="s">
        <v>8316</v>
      </c>
      <c r="S2687" s="12">
        <f>(((J2687/60)/60)/24)+DATE(1970,1,1)</f>
        <v>42122.732499999998</v>
      </c>
      <c r="T2687" s="12">
        <f>(((I2687/60)/60)/24)+DATE(1970,1,1)</f>
        <v>42155.732638888891</v>
      </c>
      <c r="U2687">
        <f>YEAR(S2687)</f>
        <v>2015</v>
      </c>
    </row>
    <row r="2688" spans="1:21" ht="48" x14ac:dyDescent="0.2">
      <c r="A2688">
        <v>4090</v>
      </c>
      <c r="B2688" s="3" t="s">
        <v>4086</v>
      </c>
      <c r="C2688" s="3" t="s">
        <v>8193</v>
      </c>
      <c r="D2688" s="6">
        <v>1000</v>
      </c>
      <c r="E2688" s="8">
        <v>32</v>
      </c>
      <c r="F2688" t="s">
        <v>8220</v>
      </c>
      <c r="G2688" t="s">
        <v>8223</v>
      </c>
      <c r="H2688" t="s">
        <v>8245</v>
      </c>
      <c r="I2688">
        <v>1438959600</v>
      </c>
      <c r="J2688">
        <v>1437754137</v>
      </c>
      <c r="K2688" t="b">
        <v>0</v>
      </c>
      <c r="L2688">
        <v>3</v>
      </c>
      <c r="M2688" t="b">
        <v>0</v>
      </c>
      <c r="N2688" t="s">
        <v>8269</v>
      </c>
      <c r="O2688">
        <f>ROUND(E2688/D2688*100,0)</f>
        <v>3</v>
      </c>
      <c r="P2688">
        <f>IFERROR(ROUND(E2688/L2688,2),0)</f>
        <v>10.67</v>
      </c>
      <c r="Q2688" t="s">
        <v>8315</v>
      </c>
      <c r="R2688" t="s">
        <v>8316</v>
      </c>
      <c r="S2688" s="12">
        <f>(((J2688/60)/60)/24)+DATE(1970,1,1)</f>
        <v>42209.67288194444</v>
      </c>
      <c r="T2688" s="12">
        <f>(((I2688/60)/60)/24)+DATE(1970,1,1)</f>
        <v>42223.625</v>
      </c>
      <c r="U2688">
        <f>YEAR(S2688)</f>
        <v>2015</v>
      </c>
    </row>
    <row r="2689" spans="1:21" ht="48" x14ac:dyDescent="0.2">
      <c r="A2689">
        <v>4091</v>
      </c>
      <c r="B2689" s="3" t="s">
        <v>4087</v>
      </c>
      <c r="C2689" s="3" t="s">
        <v>8194</v>
      </c>
      <c r="D2689" s="6">
        <v>1600</v>
      </c>
      <c r="E2689" s="8">
        <v>204</v>
      </c>
      <c r="F2689" t="s">
        <v>8220</v>
      </c>
      <c r="G2689" t="s">
        <v>8223</v>
      </c>
      <c r="H2689" t="s">
        <v>8245</v>
      </c>
      <c r="I2689">
        <v>1421410151</v>
      </c>
      <c r="J2689">
        <v>1418818151</v>
      </c>
      <c r="K2689" t="b">
        <v>0</v>
      </c>
      <c r="L2689">
        <v>8</v>
      </c>
      <c r="M2689" t="b">
        <v>0</v>
      </c>
      <c r="N2689" t="s">
        <v>8269</v>
      </c>
      <c r="O2689">
        <f>ROUND(E2689/D2689*100,0)</f>
        <v>13</v>
      </c>
      <c r="P2689">
        <f>IFERROR(ROUND(E2689/L2689,2),0)</f>
        <v>25.5</v>
      </c>
      <c r="Q2689" t="s">
        <v>8315</v>
      </c>
      <c r="R2689" t="s">
        <v>8316</v>
      </c>
      <c r="S2689" s="12">
        <f>(((J2689/60)/60)/24)+DATE(1970,1,1)</f>
        <v>41990.506377314814</v>
      </c>
      <c r="T2689" s="12">
        <f>(((I2689/60)/60)/24)+DATE(1970,1,1)</f>
        <v>42020.506377314814</v>
      </c>
      <c r="U2689">
        <f>YEAR(S2689)</f>
        <v>2014</v>
      </c>
    </row>
    <row r="2690" spans="1:21" ht="48" x14ac:dyDescent="0.2">
      <c r="A2690">
        <v>4092</v>
      </c>
      <c r="B2690" s="3" t="s">
        <v>4088</v>
      </c>
      <c r="C2690" s="3" t="s">
        <v>8195</v>
      </c>
      <c r="D2690" s="6">
        <v>110000</v>
      </c>
      <c r="E2690" s="8">
        <v>20</v>
      </c>
      <c r="F2690" t="s">
        <v>8220</v>
      </c>
      <c r="G2690" t="s">
        <v>8223</v>
      </c>
      <c r="H2690" t="s">
        <v>8245</v>
      </c>
      <c r="I2690">
        <v>1428205247</v>
      </c>
      <c r="J2690">
        <v>1423024847</v>
      </c>
      <c r="K2690" t="b">
        <v>0</v>
      </c>
      <c r="L2690">
        <v>1</v>
      </c>
      <c r="M2690" t="b">
        <v>0</v>
      </c>
      <c r="N2690" t="s">
        <v>8269</v>
      </c>
      <c r="O2690">
        <f>ROUND(E2690/D2690*100,0)</f>
        <v>0</v>
      </c>
      <c r="P2690">
        <f>IFERROR(ROUND(E2690/L2690,2),0)</f>
        <v>20</v>
      </c>
      <c r="Q2690" t="s">
        <v>8315</v>
      </c>
      <c r="R2690" t="s">
        <v>8316</v>
      </c>
      <c r="S2690" s="12">
        <f>(((J2690/60)/60)/24)+DATE(1970,1,1)</f>
        <v>42039.194988425923</v>
      </c>
      <c r="T2690" s="12">
        <f>(((I2690/60)/60)/24)+DATE(1970,1,1)</f>
        <v>42099.153321759266</v>
      </c>
      <c r="U2690">
        <f>YEAR(S2690)</f>
        <v>2015</v>
      </c>
    </row>
    <row r="2691" spans="1:21" ht="48" x14ac:dyDescent="0.2">
      <c r="A2691">
        <v>4093</v>
      </c>
      <c r="B2691" s="3" t="s">
        <v>4089</v>
      </c>
      <c r="C2691" s="3" t="s">
        <v>8196</v>
      </c>
      <c r="D2691" s="6">
        <v>2500</v>
      </c>
      <c r="E2691" s="8">
        <v>60</v>
      </c>
      <c r="F2691" t="s">
        <v>8220</v>
      </c>
      <c r="G2691" t="s">
        <v>8224</v>
      </c>
      <c r="H2691" t="s">
        <v>8246</v>
      </c>
      <c r="I2691">
        <v>1440272093</v>
      </c>
      <c r="J2691">
        <v>1435088093</v>
      </c>
      <c r="K2691" t="b">
        <v>0</v>
      </c>
      <c r="L2691">
        <v>4</v>
      </c>
      <c r="M2691" t="b">
        <v>0</v>
      </c>
      <c r="N2691" t="s">
        <v>8269</v>
      </c>
      <c r="O2691">
        <f>ROUND(E2691/D2691*100,0)</f>
        <v>2</v>
      </c>
      <c r="P2691">
        <f>IFERROR(ROUND(E2691/L2691,2),0)</f>
        <v>15</v>
      </c>
      <c r="Q2691" t="s">
        <v>8315</v>
      </c>
      <c r="R2691" t="s">
        <v>8316</v>
      </c>
      <c r="S2691" s="12">
        <f>(((J2691/60)/60)/24)+DATE(1970,1,1)</f>
        <v>42178.815891203703</v>
      </c>
      <c r="T2691" s="12">
        <f>(((I2691/60)/60)/24)+DATE(1970,1,1)</f>
        <v>42238.815891203703</v>
      </c>
      <c r="U2691">
        <f>YEAR(S2691)</f>
        <v>2015</v>
      </c>
    </row>
    <row r="2692" spans="1:21" ht="48" x14ac:dyDescent="0.2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>
        <f>ROUND(E2692/D2692*100,0)</f>
        <v>37</v>
      </c>
      <c r="P2692">
        <f>IFERROR(ROUND(E2692/L2692,2),0)</f>
        <v>91.25</v>
      </c>
      <c r="Q2692" t="s">
        <v>8315</v>
      </c>
      <c r="R2692" t="s">
        <v>8316</v>
      </c>
      <c r="S2692" s="12">
        <f>(((J2692/60)/60)/24)+DATE(1970,1,1)</f>
        <v>41890.086805555555</v>
      </c>
      <c r="T2692" s="12">
        <f>(((I2692/60)/60)/24)+DATE(1970,1,1)</f>
        <v>41934.207638888889</v>
      </c>
      <c r="U2692">
        <f>YEAR(S2692)</f>
        <v>2014</v>
      </c>
    </row>
    <row r="2693" spans="1:21" ht="32" x14ac:dyDescent="0.2">
      <c r="A2693">
        <v>4095</v>
      </c>
      <c r="B2693" s="3" t="s">
        <v>4091</v>
      </c>
      <c r="C2693" s="3" t="s">
        <v>8198</v>
      </c>
      <c r="D2693" s="6">
        <v>30000</v>
      </c>
      <c r="E2693" s="8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3</v>
      </c>
      <c r="P2693">
        <f>IFERROR(ROUND(E2693/L2693,2),0)</f>
        <v>800</v>
      </c>
      <c r="Q2693" t="s">
        <v>8315</v>
      </c>
      <c r="R2693" t="s">
        <v>8316</v>
      </c>
      <c r="S2693" s="12">
        <f>(((J2693/60)/60)/24)+DATE(1970,1,1)</f>
        <v>42693.031828703708</v>
      </c>
      <c r="T2693" s="12">
        <f>(((I2693/60)/60)/24)+DATE(1970,1,1)</f>
        <v>42723.031828703708</v>
      </c>
      <c r="U2693">
        <f>YEAR(S2693)</f>
        <v>2016</v>
      </c>
    </row>
    <row r="2694" spans="1:21" ht="48" x14ac:dyDescent="0.2">
      <c r="A2694">
        <v>4096</v>
      </c>
      <c r="B2694" s="3" t="s">
        <v>4092</v>
      </c>
      <c r="C2694" s="3" t="s">
        <v>8199</v>
      </c>
      <c r="D2694" s="6">
        <v>3500</v>
      </c>
      <c r="E2694" s="8">
        <v>400</v>
      </c>
      <c r="F2694" t="s">
        <v>8220</v>
      </c>
      <c r="G2694" t="s">
        <v>8224</v>
      </c>
      <c r="H2694" t="s">
        <v>8246</v>
      </c>
      <c r="I2694">
        <v>1488271860</v>
      </c>
      <c r="J2694">
        <v>1484484219</v>
      </c>
      <c r="K2694" t="b">
        <v>0</v>
      </c>
      <c r="L2694">
        <v>5</v>
      </c>
      <c r="M2694" t="b">
        <v>0</v>
      </c>
      <c r="N2694" t="s">
        <v>8269</v>
      </c>
      <c r="O2694">
        <f>ROUND(E2694/D2694*100,0)</f>
        <v>11</v>
      </c>
      <c r="P2694">
        <f>IFERROR(ROUND(E2694/L2694,2),0)</f>
        <v>80</v>
      </c>
      <c r="Q2694" t="s">
        <v>8315</v>
      </c>
      <c r="R2694" t="s">
        <v>8316</v>
      </c>
      <c r="S2694" s="12">
        <f>(((J2694/60)/60)/24)+DATE(1970,1,1)</f>
        <v>42750.530312499999</v>
      </c>
      <c r="T2694" s="12">
        <f>(((I2694/60)/60)/24)+DATE(1970,1,1)</f>
        <v>42794.368749999994</v>
      </c>
      <c r="U2694">
        <f>YEAR(S2694)</f>
        <v>2017</v>
      </c>
    </row>
    <row r="2695" spans="1:21" ht="48" x14ac:dyDescent="0.2">
      <c r="A2695">
        <v>4097</v>
      </c>
      <c r="B2695" s="3" t="s">
        <v>4093</v>
      </c>
      <c r="C2695" s="3" t="s">
        <v>8200</v>
      </c>
      <c r="D2695" s="6">
        <v>10000</v>
      </c>
      <c r="E2695" s="8">
        <v>0</v>
      </c>
      <c r="F2695" t="s">
        <v>8220</v>
      </c>
      <c r="G2695" t="s">
        <v>8224</v>
      </c>
      <c r="H2695" t="s">
        <v>8246</v>
      </c>
      <c r="I2695">
        <v>1454284500</v>
      </c>
      <c r="J2695">
        <v>1449431237</v>
      </c>
      <c r="K2695" t="b">
        <v>0</v>
      </c>
      <c r="L2695">
        <v>0</v>
      </c>
      <c r="M2695" t="b">
        <v>0</v>
      </c>
      <c r="N2695" t="s">
        <v>8269</v>
      </c>
      <c r="O2695">
        <f>ROUND(E2695/D2695*100,0)</f>
        <v>0</v>
      </c>
      <c r="P2695">
        <f>IFERROR(ROUND(E2695/L2695,2),0)</f>
        <v>0</v>
      </c>
      <c r="Q2695" t="s">
        <v>8315</v>
      </c>
      <c r="R2695" t="s">
        <v>8316</v>
      </c>
      <c r="S2695" s="12">
        <f>(((J2695/60)/60)/24)+DATE(1970,1,1)</f>
        <v>42344.824502314819</v>
      </c>
      <c r="T2695" s="12">
        <f>(((I2695/60)/60)/24)+DATE(1970,1,1)</f>
        <v>42400.996527777781</v>
      </c>
      <c r="U2695">
        <f>YEAR(S2695)</f>
        <v>2015</v>
      </c>
    </row>
    <row r="2696" spans="1:21" ht="48" x14ac:dyDescent="0.2">
      <c r="A2696">
        <v>4098</v>
      </c>
      <c r="B2696" s="3" t="s">
        <v>4094</v>
      </c>
      <c r="C2696" s="3" t="s">
        <v>8201</v>
      </c>
      <c r="D2696" s="6">
        <v>75000</v>
      </c>
      <c r="E2696" s="8">
        <v>0</v>
      </c>
      <c r="F2696" t="s">
        <v>8220</v>
      </c>
      <c r="G2696" t="s">
        <v>8223</v>
      </c>
      <c r="H2696" t="s">
        <v>8245</v>
      </c>
      <c r="I2696">
        <v>1465060797</v>
      </c>
      <c r="J2696">
        <v>1462468797</v>
      </c>
      <c r="K2696" t="b">
        <v>0</v>
      </c>
      <c r="L2696">
        <v>0</v>
      </c>
      <c r="M2696" t="b">
        <v>0</v>
      </c>
      <c r="N2696" t="s">
        <v>8269</v>
      </c>
      <c r="O2696">
        <f>ROUND(E2696/D2696*100,0)</f>
        <v>0</v>
      </c>
      <c r="P2696">
        <f>IFERROR(ROUND(E2696/L2696,2),0)</f>
        <v>0</v>
      </c>
      <c r="Q2696" t="s">
        <v>8315</v>
      </c>
      <c r="R2696" t="s">
        <v>8316</v>
      </c>
      <c r="S2696" s="12">
        <f>(((J2696/60)/60)/24)+DATE(1970,1,1)</f>
        <v>42495.722187499996</v>
      </c>
      <c r="T2696" s="12">
        <f>(((I2696/60)/60)/24)+DATE(1970,1,1)</f>
        <v>42525.722187499996</v>
      </c>
      <c r="U2696">
        <f>YEAR(S2696)</f>
        <v>2016</v>
      </c>
    </row>
    <row r="2697" spans="1:21" ht="48" x14ac:dyDescent="0.2">
      <c r="A2697">
        <v>4099</v>
      </c>
      <c r="B2697" s="3" t="s">
        <v>4095</v>
      </c>
      <c r="C2697" s="3" t="s">
        <v>8202</v>
      </c>
      <c r="D2697" s="6">
        <v>4500</v>
      </c>
      <c r="E2697" s="8">
        <v>50</v>
      </c>
      <c r="F2697" t="s">
        <v>8220</v>
      </c>
      <c r="G2697" t="s">
        <v>8223</v>
      </c>
      <c r="H2697" t="s">
        <v>8245</v>
      </c>
      <c r="I2697">
        <v>1472847873</v>
      </c>
      <c r="J2697">
        <v>1468959873</v>
      </c>
      <c r="K2697" t="b">
        <v>0</v>
      </c>
      <c r="L2697">
        <v>1</v>
      </c>
      <c r="M2697" t="b">
        <v>0</v>
      </c>
      <c r="N2697" t="s">
        <v>8269</v>
      </c>
      <c r="O2697">
        <f>ROUND(E2697/D2697*100,0)</f>
        <v>1</v>
      </c>
      <c r="P2697">
        <f>IFERROR(ROUND(E2697/L2697,2),0)</f>
        <v>50</v>
      </c>
      <c r="Q2697" t="s">
        <v>8315</v>
      </c>
      <c r="R2697" t="s">
        <v>8316</v>
      </c>
      <c r="S2697" s="12">
        <f>(((J2697/60)/60)/24)+DATE(1970,1,1)</f>
        <v>42570.850381944445</v>
      </c>
      <c r="T2697" s="12">
        <f>(((I2697/60)/60)/24)+DATE(1970,1,1)</f>
        <v>42615.850381944445</v>
      </c>
      <c r="U2697">
        <f>YEAR(S2697)</f>
        <v>2016</v>
      </c>
    </row>
    <row r="2698" spans="1:21" ht="32" x14ac:dyDescent="0.2">
      <c r="A2698">
        <v>4100</v>
      </c>
      <c r="B2698" s="3" t="s">
        <v>4096</v>
      </c>
      <c r="C2698" s="3" t="s">
        <v>8203</v>
      </c>
      <c r="D2698" s="6">
        <v>270</v>
      </c>
      <c r="E2698" s="8">
        <v>0</v>
      </c>
      <c r="F2698" t="s">
        <v>8220</v>
      </c>
      <c r="G2698" t="s">
        <v>8223</v>
      </c>
      <c r="H2698" t="s">
        <v>8245</v>
      </c>
      <c r="I2698">
        <v>1414205990</v>
      </c>
      <c r="J2698">
        <v>1413341990</v>
      </c>
      <c r="K2698" t="b">
        <v>0</v>
      </c>
      <c r="L2698">
        <v>0</v>
      </c>
      <c r="M2698" t="b">
        <v>0</v>
      </c>
      <c r="N2698" t="s">
        <v>8269</v>
      </c>
      <c r="O2698">
        <f>ROUND(E2698/D2698*100,0)</f>
        <v>0</v>
      </c>
      <c r="P2698">
        <f>IFERROR(ROUND(E2698/L2698,2),0)</f>
        <v>0</v>
      </c>
      <c r="Q2698" t="s">
        <v>8315</v>
      </c>
      <c r="R2698" t="s">
        <v>8316</v>
      </c>
      <c r="S2698" s="12">
        <f>(((J2698/60)/60)/24)+DATE(1970,1,1)</f>
        <v>41927.124884259261</v>
      </c>
      <c r="T2698" s="12">
        <f>(((I2698/60)/60)/24)+DATE(1970,1,1)</f>
        <v>41937.124884259261</v>
      </c>
      <c r="U2698">
        <f>YEAR(S2698)</f>
        <v>2014</v>
      </c>
    </row>
    <row r="2699" spans="1:21" ht="48" x14ac:dyDescent="0.2">
      <c r="A2699">
        <v>4101</v>
      </c>
      <c r="B2699" s="3" t="s">
        <v>4097</v>
      </c>
      <c r="C2699" s="3" t="s">
        <v>8204</v>
      </c>
      <c r="D2699" s="6">
        <v>600</v>
      </c>
      <c r="E2699" s="8">
        <v>0</v>
      </c>
      <c r="F2699" t="s">
        <v>8220</v>
      </c>
      <c r="G2699" t="s">
        <v>8223</v>
      </c>
      <c r="H2699" t="s">
        <v>8245</v>
      </c>
      <c r="I2699">
        <v>1485380482</v>
      </c>
      <c r="J2699">
        <v>1482788482</v>
      </c>
      <c r="K2699" t="b">
        <v>0</v>
      </c>
      <c r="L2699">
        <v>0</v>
      </c>
      <c r="M2699" t="b">
        <v>0</v>
      </c>
      <c r="N2699" t="s">
        <v>8269</v>
      </c>
      <c r="O2699">
        <f>ROUND(E2699/D2699*100,0)</f>
        <v>0</v>
      </c>
      <c r="P2699">
        <f>IFERROR(ROUND(E2699/L2699,2),0)</f>
        <v>0</v>
      </c>
      <c r="Q2699" t="s">
        <v>8315</v>
      </c>
      <c r="R2699" t="s">
        <v>8316</v>
      </c>
      <c r="S2699" s="12">
        <f>(((J2699/60)/60)/24)+DATE(1970,1,1)</f>
        <v>42730.903726851851</v>
      </c>
      <c r="T2699" s="12">
        <f>(((I2699/60)/60)/24)+DATE(1970,1,1)</f>
        <v>42760.903726851851</v>
      </c>
      <c r="U2699">
        <f>YEAR(S2699)</f>
        <v>2016</v>
      </c>
    </row>
    <row r="2700" spans="1:21" ht="48" x14ac:dyDescent="0.2">
      <c r="A2700">
        <v>4102</v>
      </c>
      <c r="B2700" s="3" t="s">
        <v>4098</v>
      </c>
      <c r="C2700" s="3" t="s">
        <v>8205</v>
      </c>
      <c r="D2700" s="6">
        <v>500</v>
      </c>
      <c r="E2700" s="8">
        <v>137</v>
      </c>
      <c r="F2700" t="s">
        <v>8220</v>
      </c>
      <c r="G2700" t="s">
        <v>8223</v>
      </c>
      <c r="H2700" t="s">
        <v>8245</v>
      </c>
      <c r="I2700">
        <v>1463343673</v>
      </c>
      <c r="J2700">
        <v>1460751673</v>
      </c>
      <c r="K2700" t="b">
        <v>0</v>
      </c>
      <c r="L2700">
        <v>6</v>
      </c>
      <c r="M2700" t="b">
        <v>0</v>
      </c>
      <c r="N2700" t="s">
        <v>8269</v>
      </c>
      <c r="O2700">
        <f>ROUND(E2700/D2700*100,0)</f>
        <v>27</v>
      </c>
      <c r="P2700">
        <f>IFERROR(ROUND(E2700/L2700,2),0)</f>
        <v>22.83</v>
      </c>
      <c r="Q2700" t="s">
        <v>8315</v>
      </c>
      <c r="R2700" t="s">
        <v>8316</v>
      </c>
      <c r="S2700" s="12">
        <f>(((J2700/60)/60)/24)+DATE(1970,1,1)</f>
        <v>42475.848067129627</v>
      </c>
      <c r="T2700" s="12">
        <f>(((I2700/60)/60)/24)+DATE(1970,1,1)</f>
        <v>42505.848067129627</v>
      </c>
      <c r="U2700">
        <f>YEAR(S2700)</f>
        <v>2016</v>
      </c>
    </row>
    <row r="2701" spans="1:21" ht="48" x14ac:dyDescent="0.2">
      <c r="A2701">
        <v>4103</v>
      </c>
      <c r="B2701" s="3" t="s">
        <v>4099</v>
      </c>
      <c r="C2701" s="3" t="s">
        <v>8206</v>
      </c>
      <c r="D2701" s="6">
        <v>1000</v>
      </c>
      <c r="E2701" s="8">
        <v>100</v>
      </c>
      <c r="F2701" t="s">
        <v>8220</v>
      </c>
      <c r="G2701" t="s">
        <v>8223</v>
      </c>
      <c r="H2701" t="s">
        <v>8245</v>
      </c>
      <c r="I2701">
        <v>1440613920</v>
      </c>
      <c r="J2701">
        <v>1435953566</v>
      </c>
      <c r="K2701" t="b">
        <v>0</v>
      </c>
      <c r="L2701">
        <v>6</v>
      </c>
      <c r="M2701" t="b">
        <v>0</v>
      </c>
      <c r="N2701" t="s">
        <v>8269</v>
      </c>
      <c r="O2701">
        <f>ROUND(E2701/D2701*100,0)</f>
        <v>10</v>
      </c>
      <c r="P2701">
        <f>IFERROR(ROUND(E2701/L2701,2),0)</f>
        <v>16.670000000000002</v>
      </c>
      <c r="Q2701" t="s">
        <v>8315</v>
      </c>
      <c r="R2701" t="s">
        <v>8316</v>
      </c>
      <c r="S2701" s="12">
        <f>(((J2701/60)/60)/24)+DATE(1970,1,1)</f>
        <v>42188.83293981482</v>
      </c>
      <c r="T2701" s="12">
        <f>(((I2701/60)/60)/24)+DATE(1970,1,1)</f>
        <v>42242.772222222222</v>
      </c>
      <c r="U2701">
        <f>YEAR(S2701)</f>
        <v>2015</v>
      </c>
    </row>
    <row r="2702" spans="1:21" ht="48" x14ac:dyDescent="0.2">
      <c r="A2702">
        <v>4104</v>
      </c>
      <c r="B2702" s="3" t="s">
        <v>4100</v>
      </c>
      <c r="C2702" s="3" t="s">
        <v>8207</v>
      </c>
      <c r="D2702" s="6">
        <v>3000</v>
      </c>
      <c r="E2702" s="8">
        <v>641</v>
      </c>
      <c r="F2702" t="s">
        <v>8220</v>
      </c>
      <c r="G2702" t="s">
        <v>8225</v>
      </c>
      <c r="H2702" t="s">
        <v>8247</v>
      </c>
      <c r="I2702">
        <v>1477550434</v>
      </c>
      <c r="J2702">
        <v>1474958434</v>
      </c>
      <c r="K2702" t="b">
        <v>0</v>
      </c>
      <c r="L2702">
        <v>14</v>
      </c>
      <c r="M2702" t="b">
        <v>0</v>
      </c>
      <c r="N2702" t="s">
        <v>8269</v>
      </c>
      <c r="O2702">
        <f>ROUND(E2702/D2702*100,0)</f>
        <v>21</v>
      </c>
      <c r="P2702">
        <f>IFERROR(ROUND(E2702/L2702,2),0)</f>
        <v>45.79</v>
      </c>
      <c r="Q2702" t="s">
        <v>8315</v>
      </c>
      <c r="R2702" t="s">
        <v>8316</v>
      </c>
      <c r="S2702" s="12">
        <f>(((J2702/60)/60)/24)+DATE(1970,1,1)</f>
        <v>42640.278171296297</v>
      </c>
      <c r="T2702" s="12">
        <f>(((I2702/60)/60)/24)+DATE(1970,1,1)</f>
        <v>42670.278171296297</v>
      </c>
      <c r="U2702">
        <f>YEAR(S2702)</f>
        <v>2016</v>
      </c>
    </row>
    <row r="2703" spans="1:21" ht="48" x14ac:dyDescent="0.2">
      <c r="A2703">
        <v>4105</v>
      </c>
      <c r="B2703" s="3" t="s">
        <v>4101</v>
      </c>
      <c r="C2703" s="3" t="s">
        <v>8208</v>
      </c>
      <c r="D2703" s="6">
        <v>33000</v>
      </c>
      <c r="E2703" s="8">
        <v>2300</v>
      </c>
      <c r="F2703" t="s">
        <v>8220</v>
      </c>
      <c r="G2703" t="s">
        <v>8237</v>
      </c>
      <c r="H2703" t="s">
        <v>8255</v>
      </c>
      <c r="I2703">
        <v>1482711309</v>
      </c>
      <c r="J2703">
        <v>1479860109</v>
      </c>
      <c r="K2703" t="b">
        <v>0</v>
      </c>
      <c r="L2703">
        <v>6</v>
      </c>
      <c r="M2703" t="b">
        <v>0</v>
      </c>
      <c r="N2703" t="s">
        <v>8269</v>
      </c>
      <c r="O2703">
        <f>ROUND(E2703/D2703*100,0)</f>
        <v>7</v>
      </c>
      <c r="P2703">
        <f>IFERROR(ROUND(E2703/L2703,2),0)</f>
        <v>383.33</v>
      </c>
      <c r="Q2703" t="s">
        <v>8315</v>
      </c>
      <c r="R2703" t="s">
        <v>8316</v>
      </c>
      <c r="S2703" s="12">
        <f>(((J2703/60)/60)/24)+DATE(1970,1,1)</f>
        <v>42697.010520833333</v>
      </c>
      <c r="T2703" s="12">
        <f>(((I2703/60)/60)/24)+DATE(1970,1,1)</f>
        <v>42730.010520833333</v>
      </c>
      <c r="U2703">
        <f>YEAR(S2703)</f>
        <v>2016</v>
      </c>
    </row>
    <row r="2704" spans="1:21" ht="48" x14ac:dyDescent="0.2">
      <c r="A2704">
        <v>4106</v>
      </c>
      <c r="B2704" s="3" t="s">
        <v>4102</v>
      </c>
      <c r="C2704" s="3" t="s">
        <v>8209</v>
      </c>
      <c r="D2704" s="6">
        <v>5000</v>
      </c>
      <c r="E2704" s="8">
        <v>3530</v>
      </c>
      <c r="F2704" t="s">
        <v>8220</v>
      </c>
      <c r="G2704" t="s">
        <v>8223</v>
      </c>
      <c r="H2704" t="s">
        <v>8245</v>
      </c>
      <c r="I2704">
        <v>1427936400</v>
      </c>
      <c r="J2704">
        <v>1424221866</v>
      </c>
      <c r="K2704" t="b">
        <v>0</v>
      </c>
      <c r="L2704">
        <v>33</v>
      </c>
      <c r="M2704" t="b">
        <v>0</v>
      </c>
      <c r="N2704" t="s">
        <v>8269</v>
      </c>
      <c r="O2704">
        <f>ROUND(E2704/D2704*100,0)</f>
        <v>71</v>
      </c>
      <c r="P2704">
        <f>IFERROR(ROUND(E2704/L2704,2),0)</f>
        <v>106.97</v>
      </c>
      <c r="Q2704" t="s">
        <v>8315</v>
      </c>
      <c r="R2704" t="s">
        <v>8316</v>
      </c>
      <c r="S2704" s="12">
        <f>(((J2704/60)/60)/24)+DATE(1970,1,1)</f>
        <v>42053.049375000002</v>
      </c>
      <c r="T2704" s="12">
        <f>(((I2704/60)/60)/24)+DATE(1970,1,1)</f>
        <v>42096.041666666672</v>
      </c>
      <c r="U2704">
        <f>YEAR(S2704)</f>
        <v>2015</v>
      </c>
    </row>
    <row r="2705" spans="1:21" ht="48" x14ac:dyDescent="0.2">
      <c r="A2705">
        <v>4107</v>
      </c>
      <c r="B2705" s="3" t="s">
        <v>4103</v>
      </c>
      <c r="C2705" s="3" t="s">
        <v>8210</v>
      </c>
      <c r="D2705" s="6">
        <v>2000</v>
      </c>
      <c r="E2705" s="8">
        <v>41</v>
      </c>
      <c r="F2705" t="s">
        <v>8220</v>
      </c>
      <c r="G2705" t="s">
        <v>8223</v>
      </c>
      <c r="H2705" t="s">
        <v>8245</v>
      </c>
      <c r="I2705">
        <v>1411596001</v>
      </c>
      <c r="J2705">
        <v>1409608801</v>
      </c>
      <c r="K2705" t="b">
        <v>0</v>
      </c>
      <c r="L2705">
        <v>4</v>
      </c>
      <c r="M2705" t="b">
        <v>0</v>
      </c>
      <c r="N2705" t="s">
        <v>8269</v>
      </c>
      <c r="O2705">
        <f>ROUND(E2705/D2705*100,0)</f>
        <v>2</v>
      </c>
      <c r="P2705">
        <f>IFERROR(ROUND(E2705/L2705,2),0)</f>
        <v>10.25</v>
      </c>
      <c r="Q2705" t="s">
        <v>8315</v>
      </c>
      <c r="R2705" t="s">
        <v>8316</v>
      </c>
      <c r="S2705" s="12">
        <f>(((J2705/60)/60)/24)+DATE(1970,1,1)</f>
        <v>41883.916678240741</v>
      </c>
      <c r="T2705" s="12">
        <f>(((I2705/60)/60)/24)+DATE(1970,1,1)</f>
        <v>41906.916678240741</v>
      </c>
      <c r="U2705">
        <f>YEAR(S2705)</f>
        <v>2014</v>
      </c>
    </row>
    <row r="2706" spans="1:21" ht="48" x14ac:dyDescent="0.2">
      <c r="A2706">
        <v>4108</v>
      </c>
      <c r="B2706" s="3" t="s">
        <v>4104</v>
      </c>
      <c r="C2706" s="3" t="s">
        <v>8211</v>
      </c>
      <c r="D2706" s="6">
        <v>3000</v>
      </c>
      <c r="E2706" s="8">
        <v>59</v>
      </c>
      <c r="F2706" t="s">
        <v>8220</v>
      </c>
      <c r="G2706" t="s">
        <v>8223</v>
      </c>
      <c r="H2706" t="s">
        <v>8245</v>
      </c>
      <c r="I2706">
        <v>1488517200</v>
      </c>
      <c r="J2706">
        <v>1485909937</v>
      </c>
      <c r="K2706" t="b">
        <v>0</v>
      </c>
      <c r="L2706">
        <v>1</v>
      </c>
      <c r="M2706" t="b">
        <v>0</v>
      </c>
      <c r="N2706" t="s">
        <v>8269</v>
      </c>
      <c r="O2706">
        <f>ROUND(E2706/D2706*100,0)</f>
        <v>2</v>
      </c>
      <c r="P2706">
        <f>IFERROR(ROUND(E2706/L2706,2),0)</f>
        <v>59</v>
      </c>
      <c r="Q2706" t="s">
        <v>8315</v>
      </c>
      <c r="R2706" t="s">
        <v>8316</v>
      </c>
      <c r="S2706" s="12">
        <f>(((J2706/60)/60)/24)+DATE(1970,1,1)</f>
        <v>42767.031678240746</v>
      </c>
      <c r="T2706" s="12">
        <f>(((I2706/60)/60)/24)+DATE(1970,1,1)</f>
        <v>42797.208333333328</v>
      </c>
      <c r="U2706">
        <f>YEAR(S2706)</f>
        <v>2017</v>
      </c>
    </row>
    <row r="2707" spans="1:21" ht="48" x14ac:dyDescent="0.2">
      <c r="A2707">
        <v>4109</v>
      </c>
      <c r="B2707" s="3" t="s">
        <v>4105</v>
      </c>
      <c r="C2707" s="3" t="s">
        <v>8212</v>
      </c>
      <c r="D2707" s="6">
        <v>500</v>
      </c>
      <c r="E2707" s="8">
        <v>0</v>
      </c>
      <c r="F2707" t="s">
        <v>8220</v>
      </c>
      <c r="G2707" t="s">
        <v>8224</v>
      </c>
      <c r="H2707" t="s">
        <v>8246</v>
      </c>
      <c r="I2707">
        <v>1448805404</v>
      </c>
      <c r="J2707">
        <v>1446209804</v>
      </c>
      <c r="K2707" t="b">
        <v>0</v>
      </c>
      <c r="L2707">
        <v>0</v>
      </c>
      <c r="M2707" t="b">
        <v>0</v>
      </c>
      <c r="N2707" t="s">
        <v>8269</v>
      </c>
      <c r="O2707">
        <f>ROUND(E2707/D2707*100,0)</f>
        <v>0</v>
      </c>
      <c r="P2707">
        <f>IFERROR(ROUND(E2707/L2707,2),0)</f>
        <v>0</v>
      </c>
      <c r="Q2707" t="s">
        <v>8315</v>
      </c>
      <c r="R2707" t="s">
        <v>8316</v>
      </c>
      <c r="S2707" s="12">
        <f>(((J2707/60)/60)/24)+DATE(1970,1,1)</f>
        <v>42307.539398148147</v>
      </c>
      <c r="T2707" s="12">
        <f>(((I2707/60)/60)/24)+DATE(1970,1,1)</f>
        <v>42337.581064814818</v>
      </c>
      <c r="U2707">
        <f>YEAR(S2707)</f>
        <v>2015</v>
      </c>
    </row>
    <row r="2708" spans="1:21" ht="48" x14ac:dyDescent="0.2">
      <c r="A2708">
        <v>4110</v>
      </c>
      <c r="B2708" s="3" t="s">
        <v>4106</v>
      </c>
      <c r="C2708" s="3" t="s">
        <v>8213</v>
      </c>
      <c r="D2708" s="6">
        <v>300</v>
      </c>
      <c r="E2708" s="8">
        <v>86</v>
      </c>
      <c r="F2708" t="s">
        <v>8220</v>
      </c>
      <c r="G2708" t="s">
        <v>8224</v>
      </c>
      <c r="H2708" t="s">
        <v>8246</v>
      </c>
      <c r="I2708">
        <v>1469113351</v>
      </c>
      <c r="J2708">
        <v>1463929351</v>
      </c>
      <c r="K2708" t="b">
        <v>0</v>
      </c>
      <c r="L2708">
        <v>6</v>
      </c>
      <c r="M2708" t="b">
        <v>0</v>
      </c>
      <c r="N2708" t="s">
        <v>8269</v>
      </c>
      <c r="O2708">
        <f>ROUND(E2708/D2708*100,0)</f>
        <v>29</v>
      </c>
      <c r="P2708">
        <f>IFERROR(ROUND(E2708/L2708,2),0)</f>
        <v>14.33</v>
      </c>
      <c r="Q2708" t="s">
        <v>8315</v>
      </c>
      <c r="R2708" t="s">
        <v>8316</v>
      </c>
      <c r="S2708" s="12">
        <f>(((J2708/60)/60)/24)+DATE(1970,1,1)</f>
        <v>42512.626747685179</v>
      </c>
      <c r="T2708" s="12">
        <f>(((I2708/60)/60)/24)+DATE(1970,1,1)</f>
        <v>42572.626747685179</v>
      </c>
      <c r="U2708">
        <f>YEAR(S2708)</f>
        <v>2016</v>
      </c>
    </row>
    <row r="2709" spans="1:21" ht="48" x14ac:dyDescent="0.2">
      <c r="A2709">
        <v>4111</v>
      </c>
      <c r="B2709" s="3" t="s">
        <v>4107</v>
      </c>
      <c r="C2709" s="3" t="s">
        <v>8214</v>
      </c>
      <c r="D2709" s="6">
        <v>3000</v>
      </c>
      <c r="E2709" s="8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>
        <f>ROUND(E2709/D2709*100,0)</f>
        <v>3</v>
      </c>
      <c r="P2709">
        <f>IFERROR(ROUND(E2709/L2709,2),0)</f>
        <v>15.67</v>
      </c>
      <c r="Q2709" t="s">
        <v>8315</v>
      </c>
      <c r="R2709" t="s">
        <v>8316</v>
      </c>
      <c r="S2709" s="12">
        <f>(((J2709/60)/60)/24)+DATE(1970,1,1)</f>
        <v>42029.135879629626</v>
      </c>
      <c r="T2709" s="12">
        <f>(((I2709/60)/60)/24)+DATE(1970,1,1)</f>
        <v>42059.135879629626</v>
      </c>
      <c r="U2709">
        <f>YEAR(S2709)</f>
        <v>2015</v>
      </c>
    </row>
    <row r="2710" spans="1:21" ht="48" x14ac:dyDescent="0.2">
      <c r="A2710">
        <v>4112</v>
      </c>
      <c r="B2710" s="3" t="s">
        <v>4108</v>
      </c>
      <c r="C2710" s="3" t="s">
        <v>6961</v>
      </c>
      <c r="D2710" s="6">
        <v>2500</v>
      </c>
      <c r="E2710" s="8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>
        <f>ROUND(E2710/D2710*100,0)</f>
        <v>0</v>
      </c>
      <c r="P2710">
        <f>IFERROR(ROUND(E2710/L2710,2),0)</f>
        <v>1</v>
      </c>
      <c r="Q2710" t="s">
        <v>8315</v>
      </c>
      <c r="R2710" t="s">
        <v>8316</v>
      </c>
      <c r="S2710" s="12">
        <f>(((J2710/60)/60)/24)+DATE(1970,1,1)</f>
        <v>42400.946597222224</v>
      </c>
      <c r="T2710" s="12">
        <f>(((I2710/60)/60)/24)+DATE(1970,1,1)</f>
        <v>42428</v>
      </c>
      <c r="U2710">
        <f>YEAR(S2710)</f>
        <v>2016</v>
      </c>
    </row>
    <row r="2711" spans="1:21" ht="48" x14ac:dyDescent="0.2">
      <c r="A2711">
        <v>4113</v>
      </c>
      <c r="B2711" s="3" t="s">
        <v>4109</v>
      </c>
      <c r="C2711" s="3" t="s">
        <v>8215</v>
      </c>
      <c r="D2711" s="6">
        <v>1500</v>
      </c>
      <c r="E2711" s="8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>
        <f>ROUND(E2711/D2711*100,0)</f>
        <v>0</v>
      </c>
      <c r="P2711">
        <f>IFERROR(ROUND(E2711/L2711,2),0)</f>
        <v>1</v>
      </c>
      <c r="Q2711" t="s">
        <v>8315</v>
      </c>
      <c r="R2711" t="s">
        <v>8316</v>
      </c>
      <c r="S2711" s="12">
        <f>(((J2711/60)/60)/24)+DATE(1970,1,1)</f>
        <v>42358.573182870372</v>
      </c>
      <c r="T2711" s="12">
        <f>(((I2711/60)/60)/24)+DATE(1970,1,1)</f>
        <v>42377.273611111115</v>
      </c>
      <c r="U2711">
        <f>YEAR(S2711)</f>
        <v>2015</v>
      </c>
    </row>
    <row r="2712" spans="1:21" hidden="1" x14ac:dyDescent="0.2">
      <c r="S2712" s="12"/>
      <c r="T2712" s="12"/>
    </row>
    <row r="2713" spans="1:21" hidden="1" x14ac:dyDescent="0.2">
      <c r="S2713" s="12"/>
      <c r="T2713" s="12"/>
    </row>
    <row r="2714" spans="1:21" hidden="1" x14ac:dyDescent="0.2">
      <c r="S2714" s="12"/>
      <c r="T2714" s="12"/>
    </row>
    <row r="2715" spans="1:21" hidden="1" x14ac:dyDescent="0.2">
      <c r="S2715" s="12"/>
      <c r="T2715" s="12"/>
    </row>
    <row r="2716" spans="1:21" hidden="1" x14ac:dyDescent="0.2">
      <c r="S2716" s="12"/>
      <c r="T2716" s="12"/>
    </row>
    <row r="2717" spans="1:21" hidden="1" x14ac:dyDescent="0.2">
      <c r="S2717" s="12"/>
      <c r="T2717" s="12"/>
    </row>
    <row r="2718" spans="1:21" hidden="1" x14ac:dyDescent="0.2">
      <c r="S2718" s="12"/>
      <c r="T2718" s="12"/>
    </row>
    <row r="2719" spans="1:21" hidden="1" x14ac:dyDescent="0.2">
      <c r="S2719" s="12"/>
      <c r="T2719" s="12"/>
    </row>
    <row r="2720" spans="1:21" hidden="1" x14ac:dyDescent="0.2">
      <c r="S2720" s="12"/>
      <c r="T2720" s="12"/>
    </row>
    <row r="2721" spans="19:20" hidden="1" x14ac:dyDescent="0.2">
      <c r="S2721" s="12"/>
      <c r="T2721" s="12"/>
    </row>
    <row r="2722" spans="19:20" hidden="1" x14ac:dyDescent="0.2">
      <c r="S2722" s="12"/>
      <c r="T2722" s="12"/>
    </row>
    <row r="2723" spans="19:20" hidden="1" x14ac:dyDescent="0.2">
      <c r="S2723" s="12"/>
      <c r="T2723" s="12"/>
    </row>
    <row r="2724" spans="19:20" hidden="1" x14ac:dyDescent="0.2">
      <c r="S2724" s="12"/>
      <c r="T2724" s="12"/>
    </row>
    <row r="2725" spans="19:20" hidden="1" x14ac:dyDescent="0.2">
      <c r="S2725" s="12"/>
      <c r="T2725" s="12"/>
    </row>
    <row r="2726" spans="19:20" hidden="1" x14ac:dyDescent="0.2">
      <c r="S2726" s="12"/>
      <c r="T2726" s="12"/>
    </row>
    <row r="2727" spans="19:20" hidden="1" x14ac:dyDescent="0.2">
      <c r="S2727" s="12"/>
      <c r="T2727" s="12"/>
    </row>
    <row r="2728" spans="19:20" hidden="1" x14ac:dyDescent="0.2">
      <c r="S2728" s="12"/>
      <c r="T2728" s="12"/>
    </row>
    <row r="2729" spans="19:20" hidden="1" x14ac:dyDescent="0.2">
      <c r="S2729" s="12"/>
      <c r="T2729" s="12"/>
    </row>
    <row r="2730" spans="19:20" hidden="1" x14ac:dyDescent="0.2">
      <c r="S2730" s="12"/>
      <c r="T2730" s="12"/>
    </row>
    <row r="2731" spans="19:20" hidden="1" x14ac:dyDescent="0.2">
      <c r="S2731" s="12"/>
      <c r="T2731" s="12"/>
    </row>
    <row r="2732" spans="19:20" hidden="1" x14ac:dyDescent="0.2">
      <c r="S2732" s="12"/>
      <c r="T2732" s="12"/>
    </row>
    <row r="2733" spans="19:20" hidden="1" x14ac:dyDescent="0.2">
      <c r="S2733" s="12"/>
      <c r="T2733" s="12"/>
    </row>
    <row r="2734" spans="19:20" hidden="1" x14ac:dyDescent="0.2">
      <c r="S2734" s="12"/>
      <c r="T2734" s="12"/>
    </row>
    <row r="2735" spans="19:20" hidden="1" x14ac:dyDescent="0.2">
      <c r="S2735" s="12"/>
      <c r="T2735" s="12"/>
    </row>
    <row r="2736" spans="19:20" hidden="1" x14ac:dyDescent="0.2">
      <c r="S2736" s="12"/>
      <c r="T2736" s="12"/>
    </row>
    <row r="2737" spans="19:20" hidden="1" x14ac:dyDescent="0.2">
      <c r="S2737" s="12"/>
      <c r="T2737" s="12"/>
    </row>
    <row r="2738" spans="19:20" hidden="1" x14ac:dyDescent="0.2">
      <c r="S2738" s="12"/>
      <c r="T2738" s="12"/>
    </row>
    <row r="2739" spans="19:20" hidden="1" x14ac:dyDescent="0.2">
      <c r="S2739" s="12"/>
      <c r="T2739" s="12"/>
    </row>
    <row r="2740" spans="19:20" hidden="1" x14ac:dyDescent="0.2">
      <c r="S2740" s="12"/>
      <c r="T2740" s="12"/>
    </row>
    <row r="2741" spans="19:20" hidden="1" x14ac:dyDescent="0.2">
      <c r="S2741" s="12"/>
      <c r="T2741" s="12"/>
    </row>
    <row r="2742" spans="19:20" hidden="1" x14ac:dyDescent="0.2">
      <c r="S2742" s="12"/>
      <c r="T2742" s="12"/>
    </row>
    <row r="2743" spans="19:20" hidden="1" x14ac:dyDescent="0.2">
      <c r="S2743" s="12"/>
      <c r="T2743" s="12"/>
    </row>
    <row r="2744" spans="19:20" hidden="1" x14ac:dyDescent="0.2">
      <c r="S2744" s="12"/>
      <c r="T2744" s="12"/>
    </row>
    <row r="2745" spans="19:20" hidden="1" x14ac:dyDescent="0.2">
      <c r="S2745" s="12"/>
      <c r="T2745" s="12"/>
    </row>
    <row r="2746" spans="19:20" hidden="1" x14ac:dyDescent="0.2">
      <c r="S2746" s="12"/>
      <c r="T2746" s="12"/>
    </row>
    <row r="2747" spans="19:20" hidden="1" x14ac:dyDescent="0.2">
      <c r="S2747" s="12"/>
      <c r="T2747" s="12"/>
    </row>
    <row r="2748" spans="19:20" hidden="1" x14ac:dyDescent="0.2">
      <c r="S2748" s="12"/>
      <c r="T2748" s="12"/>
    </row>
    <row r="2749" spans="19:20" hidden="1" x14ac:dyDescent="0.2">
      <c r="S2749" s="12"/>
      <c r="T2749" s="12"/>
    </row>
    <row r="2750" spans="19:20" hidden="1" x14ac:dyDescent="0.2">
      <c r="S2750" s="12"/>
      <c r="T2750" s="12"/>
    </row>
    <row r="2751" spans="19:20" hidden="1" x14ac:dyDescent="0.2">
      <c r="S2751" s="12"/>
      <c r="T2751" s="12"/>
    </row>
    <row r="2752" spans="19:20" hidden="1" x14ac:dyDescent="0.2">
      <c r="S2752" s="12"/>
      <c r="T2752" s="12"/>
    </row>
    <row r="2753" spans="19:20" hidden="1" x14ac:dyDescent="0.2">
      <c r="S2753" s="12"/>
      <c r="T2753" s="12"/>
    </row>
    <row r="2754" spans="19:20" hidden="1" x14ac:dyDescent="0.2">
      <c r="S2754" s="12"/>
      <c r="T2754" s="12"/>
    </row>
    <row r="2755" spans="19:20" hidden="1" x14ac:dyDescent="0.2">
      <c r="S2755" s="12"/>
      <c r="T2755" s="12"/>
    </row>
    <row r="2756" spans="19:20" hidden="1" x14ac:dyDescent="0.2">
      <c r="S2756" s="12"/>
      <c r="T2756" s="12"/>
    </row>
    <row r="2757" spans="19:20" hidden="1" x14ac:dyDescent="0.2">
      <c r="S2757" s="12"/>
      <c r="T2757" s="12"/>
    </row>
    <row r="2758" spans="19:20" hidden="1" x14ac:dyDescent="0.2">
      <c r="S2758" s="12"/>
      <c r="T2758" s="12"/>
    </row>
    <row r="2759" spans="19:20" hidden="1" x14ac:dyDescent="0.2">
      <c r="S2759" s="12"/>
      <c r="T2759" s="12"/>
    </row>
    <row r="2760" spans="19:20" hidden="1" x14ac:dyDescent="0.2">
      <c r="S2760" s="12"/>
      <c r="T2760" s="12"/>
    </row>
    <row r="2761" spans="19:20" hidden="1" x14ac:dyDescent="0.2">
      <c r="S2761" s="12"/>
      <c r="T2761" s="12"/>
    </row>
    <row r="2762" spans="19:20" hidden="1" x14ac:dyDescent="0.2">
      <c r="S2762" s="12"/>
      <c r="T2762" s="12"/>
    </row>
    <row r="2763" spans="19:20" hidden="1" x14ac:dyDescent="0.2">
      <c r="S2763" s="12"/>
      <c r="T2763" s="12"/>
    </row>
    <row r="2764" spans="19:20" hidden="1" x14ac:dyDescent="0.2">
      <c r="S2764" s="12"/>
      <c r="T2764" s="12"/>
    </row>
    <row r="2765" spans="19:20" hidden="1" x14ac:dyDescent="0.2">
      <c r="S2765" s="12"/>
      <c r="T2765" s="12"/>
    </row>
    <row r="2766" spans="19:20" hidden="1" x14ac:dyDescent="0.2">
      <c r="S2766" s="12"/>
      <c r="T2766" s="12"/>
    </row>
    <row r="2767" spans="19:20" hidden="1" x14ac:dyDescent="0.2">
      <c r="S2767" s="12"/>
      <c r="T2767" s="12"/>
    </row>
    <row r="2768" spans="19:20" hidden="1" x14ac:dyDescent="0.2">
      <c r="S2768" s="12"/>
      <c r="T2768" s="12"/>
    </row>
    <row r="2769" spans="19:20" hidden="1" x14ac:dyDescent="0.2">
      <c r="S2769" s="12"/>
      <c r="T2769" s="12"/>
    </row>
    <row r="2770" spans="19:20" hidden="1" x14ac:dyDescent="0.2">
      <c r="S2770" s="12"/>
      <c r="T2770" s="12"/>
    </row>
    <row r="2771" spans="19:20" hidden="1" x14ac:dyDescent="0.2">
      <c r="S2771" s="12"/>
      <c r="T2771" s="12"/>
    </row>
    <row r="2772" spans="19:20" hidden="1" x14ac:dyDescent="0.2">
      <c r="S2772" s="12"/>
      <c r="T2772" s="12"/>
    </row>
    <row r="2773" spans="19:20" hidden="1" x14ac:dyDescent="0.2">
      <c r="S2773" s="12"/>
      <c r="T2773" s="12"/>
    </row>
    <row r="2774" spans="19:20" hidden="1" x14ac:dyDescent="0.2">
      <c r="S2774" s="12"/>
      <c r="T2774" s="12"/>
    </row>
    <row r="2775" spans="19:20" hidden="1" x14ac:dyDescent="0.2">
      <c r="S2775" s="12"/>
      <c r="T2775" s="12"/>
    </row>
    <row r="2776" spans="19:20" hidden="1" x14ac:dyDescent="0.2">
      <c r="S2776" s="12"/>
      <c r="T2776" s="12"/>
    </row>
    <row r="2777" spans="19:20" hidden="1" x14ac:dyDescent="0.2">
      <c r="S2777" s="12"/>
      <c r="T2777" s="12"/>
    </row>
    <row r="2778" spans="19:20" hidden="1" x14ac:dyDescent="0.2">
      <c r="S2778" s="12"/>
      <c r="T2778" s="12"/>
    </row>
    <row r="2779" spans="19:20" hidden="1" x14ac:dyDescent="0.2">
      <c r="S2779" s="12"/>
      <c r="T2779" s="12"/>
    </row>
    <row r="2780" spans="19:20" hidden="1" x14ac:dyDescent="0.2">
      <c r="S2780" s="12"/>
      <c r="T2780" s="12"/>
    </row>
    <row r="2781" spans="19:20" hidden="1" x14ac:dyDescent="0.2">
      <c r="S2781" s="12"/>
      <c r="T2781" s="12"/>
    </row>
    <row r="2782" spans="19:20" hidden="1" x14ac:dyDescent="0.2">
      <c r="S2782" s="12"/>
      <c r="T2782" s="12"/>
    </row>
    <row r="2783" spans="19:20" hidden="1" x14ac:dyDescent="0.2">
      <c r="S2783" s="12"/>
      <c r="T2783" s="12"/>
    </row>
    <row r="2784" spans="19:20" hidden="1" x14ac:dyDescent="0.2">
      <c r="S2784" s="12"/>
      <c r="T2784" s="12"/>
    </row>
    <row r="2785" spans="19:20" hidden="1" x14ac:dyDescent="0.2">
      <c r="S2785" s="12"/>
      <c r="T2785" s="12"/>
    </row>
    <row r="2786" spans="19:20" hidden="1" x14ac:dyDescent="0.2">
      <c r="S2786" s="12"/>
      <c r="T2786" s="12"/>
    </row>
    <row r="2787" spans="19:20" hidden="1" x14ac:dyDescent="0.2">
      <c r="S2787" s="12"/>
      <c r="T2787" s="12"/>
    </row>
    <row r="2788" spans="19:20" hidden="1" x14ac:dyDescent="0.2">
      <c r="S2788" s="12"/>
      <c r="T2788" s="12"/>
    </row>
    <row r="2789" spans="19:20" hidden="1" x14ac:dyDescent="0.2">
      <c r="S2789" s="12"/>
      <c r="T2789" s="12"/>
    </row>
    <row r="2790" spans="19:20" hidden="1" x14ac:dyDescent="0.2">
      <c r="S2790" s="12"/>
      <c r="T2790" s="12"/>
    </row>
    <row r="2791" spans="19:20" hidden="1" x14ac:dyDescent="0.2">
      <c r="S2791" s="12"/>
      <c r="T2791" s="12"/>
    </row>
    <row r="2792" spans="19:20" hidden="1" x14ac:dyDescent="0.2">
      <c r="S2792" s="12"/>
      <c r="T2792" s="12"/>
    </row>
    <row r="2793" spans="19:20" hidden="1" x14ac:dyDescent="0.2">
      <c r="S2793" s="12"/>
      <c r="T2793" s="12"/>
    </row>
    <row r="2794" spans="19:20" hidden="1" x14ac:dyDescent="0.2">
      <c r="S2794" s="12"/>
      <c r="T2794" s="12"/>
    </row>
    <row r="2795" spans="19:20" hidden="1" x14ac:dyDescent="0.2">
      <c r="S2795" s="12"/>
      <c r="T2795" s="12"/>
    </row>
    <row r="2796" spans="19:20" hidden="1" x14ac:dyDescent="0.2">
      <c r="S2796" s="12"/>
      <c r="T2796" s="12"/>
    </row>
    <row r="2797" spans="19:20" hidden="1" x14ac:dyDescent="0.2">
      <c r="S2797" s="12"/>
      <c r="T2797" s="12"/>
    </row>
    <row r="2798" spans="19:20" hidden="1" x14ac:dyDescent="0.2">
      <c r="S2798" s="12"/>
      <c r="T2798" s="12"/>
    </row>
    <row r="2799" spans="19:20" hidden="1" x14ac:dyDescent="0.2">
      <c r="S2799" s="12"/>
      <c r="T2799" s="12"/>
    </row>
    <row r="2800" spans="19:20" hidden="1" x14ac:dyDescent="0.2">
      <c r="S2800" s="12"/>
      <c r="T2800" s="12"/>
    </row>
    <row r="2801" spans="19:20" hidden="1" x14ac:dyDescent="0.2">
      <c r="S2801" s="12"/>
      <c r="T2801" s="12"/>
    </row>
    <row r="2802" spans="19:20" hidden="1" x14ac:dyDescent="0.2">
      <c r="S2802" s="12"/>
      <c r="T2802" s="12"/>
    </row>
    <row r="2803" spans="19:20" hidden="1" x14ac:dyDescent="0.2">
      <c r="S2803" s="12"/>
      <c r="T2803" s="12"/>
    </row>
    <row r="2804" spans="19:20" hidden="1" x14ac:dyDescent="0.2">
      <c r="S2804" s="12"/>
      <c r="T2804" s="12"/>
    </row>
    <row r="2805" spans="19:20" hidden="1" x14ac:dyDescent="0.2">
      <c r="S2805" s="12"/>
      <c r="T2805" s="12"/>
    </row>
    <row r="2806" spans="19:20" hidden="1" x14ac:dyDescent="0.2">
      <c r="S2806" s="12"/>
      <c r="T2806" s="12"/>
    </row>
    <row r="2807" spans="19:20" hidden="1" x14ac:dyDescent="0.2">
      <c r="S2807" s="12"/>
      <c r="T2807" s="12"/>
    </row>
    <row r="2808" spans="19:20" hidden="1" x14ac:dyDescent="0.2">
      <c r="S2808" s="12"/>
      <c r="T2808" s="12"/>
    </row>
    <row r="2809" spans="19:20" hidden="1" x14ac:dyDescent="0.2">
      <c r="S2809" s="12"/>
      <c r="T2809" s="12"/>
    </row>
    <row r="2810" spans="19:20" hidden="1" x14ac:dyDescent="0.2">
      <c r="S2810" s="12"/>
      <c r="T2810" s="12"/>
    </row>
    <row r="2811" spans="19:20" hidden="1" x14ac:dyDescent="0.2">
      <c r="S2811" s="12"/>
      <c r="T2811" s="12"/>
    </row>
    <row r="2812" spans="19:20" hidden="1" x14ac:dyDescent="0.2">
      <c r="S2812" s="12"/>
      <c r="T2812" s="12"/>
    </row>
    <row r="2813" spans="19:20" hidden="1" x14ac:dyDescent="0.2">
      <c r="S2813" s="12"/>
      <c r="T2813" s="12"/>
    </row>
    <row r="2814" spans="19:20" hidden="1" x14ac:dyDescent="0.2">
      <c r="S2814" s="12"/>
      <c r="T2814" s="12"/>
    </row>
    <row r="2815" spans="19:20" hidden="1" x14ac:dyDescent="0.2">
      <c r="S2815" s="12"/>
      <c r="T2815" s="12"/>
    </row>
    <row r="2816" spans="19:20" hidden="1" x14ac:dyDescent="0.2">
      <c r="S2816" s="12"/>
      <c r="T2816" s="12"/>
    </row>
    <row r="2817" spans="19:20" hidden="1" x14ac:dyDescent="0.2">
      <c r="S2817" s="12"/>
      <c r="T2817" s="12"/>
    </row>
    <row r="2818" spans="19:20" hidden="1" x14ac:dyDescent="0.2">
      <c r="S2818" s="12"/>
      <c r="T2818" s="12"/>
    </row>
    <row r="2819" spans="19:20" hidden="1" x14ac:dyDescent="0.2">
      <c r="S2819" s="12"/>
      <c r="T2819" s="12"/>
    </row>
    <row r="2820" spans="19:20" hidden="1" x14ac:dyDescent="0.2">
      <c r="S2820" s="12"/>
      <c r="T2820" s="12"/>
    </row>
    <row r="2821" spans="19:20" hidden="1" x14ac:dyDescent="0.2">
      <c r="S2821" s="12"/>
      <c r="T2821" s="12"/>
    </row>
    <row r="2822" spans="19:20" hidden="1" x14ac:dyDescent="0.2">
      <c r="S2822" s="12"/>
      <c r="T2822" s="12"/>
    </row>
    <row r="2823" spans="19:20" hidden="1" x14ac:dyDescent="0.2">
      <c r="S2823" s="12"/>
      <c r="T2823" s="12"/>
    </row>
    <row r="2824" spans="19:20" hidden="1" x14ac:dyDescent="0.2">
      <c r="S2824" s="12"/>
      <c r="T2824" s="12"/>
    </row>
    <row r="2825" spans="19:20" hidden="1" x14ac:dyDescent="0.2">
      <c r="S2825" s="12"/>
      <c r="T2825" s="12"/>
    </row>
    <row r="2826" spans="19:20" hidden="1" x14ac:dyDescent="0.2">
      <c r="S2826" s="12"/>
      <c r="T2826" s="12"/>
    </row>
    <row r="2827" spans="19:20" hidden="1" x14ac:dyDescent="0.2">
      <c r="S2827" s="12"/>
      <c r="T2827" s="12"/>
    </row>
    <row r="2828" spans="19:20" hidden="1" x14ac:dyDescent="0.2">
      <c r="S2828" s="12"/>
      <c r="T2828" s="12"/>
    </row>
    <row r="2829" spans="19:20" hidden="1" x14ac:dyDescent="0.2">
      <c r="S2829" s="12"/>
      <c r="T2829" s="12"/>
    </row>
    <row r="2830" spans="19:20" hidden="1" x14ac:dyDescent="0.2">
      <c r="S2830" s="12"/>
      <c r="T2830" s="12"/>
    </row>
    <row r="2831" spans="19:20" hidden="1" x14ac:dyDescent="0.2">
      <c r="S2831" s="12"/>
      <c r="T2831" s="12"/>
    </row>
    <row r="2832" spans="19:20" hidden="1" x14ac:dyDescent="0.2">
      <c r="S2832" s="12"/>
      <c r="T2832" s="12"/>
    </row>
    <row r="2833" spans="19:20" hidden="1" x14ac:dyDescent="0.2">
      <c r="S2833" s="12"/>
      <c r="T2833" s="12"/>
    </row>
    <row r="2834" spans="19:20" hidden="1" x14ac:dyDescent="0.2">
      <c r="S2834" s="12"/>
      <c r="T2834" s="12"/>
    </row>
    <row r="2835" spans="19:20" hidden="1" x14ac:dyDescent="0.2">
      <c r="S2835" s="12"/>
      <c r="T2835" s="12"/>
    </row>
    <row r="2836" spans="19:20" hidden="1" x14ac:dyDescent="0.2">
      <c r="S2836" s="12"/>
      <c r="T2836" s="12"/>
    </row>
    <row r="2837" spans="19:20" hidden="1" x14ac:dyDescent="0.2">
      <c r="S2837" s="12"/>
      <c r="T2837" s="12"/>
    </row>
    <row r="2838" spans="19:20" hidden="1" x14ac:dyDescent="0.2">
      <c r="S2838" s="12"/>
      <c r="T2838" s="12"/>
    </row>
    <row r="2839" spans="19:20" hidden="1" x14ac:dyDescent="0.2">
      <c r="S2839" s="12"/>
      <c r="T2839" s="12"/>
    </row>
    <row r="2840" spans="19:20" hidden="1" x14ac:dyDescent="0.2">
      <c r="S2840" s="12"/>
      <c r="T2840" s="12"/>
    </row>
    <row r="2841" spans="19:20" hidden="1" x14ac:dyDescent="0.2">
      <c r="S2841" s="12"/>
      <c r="T2841" s="12"/>
    </row>
    <row r="2842" spans="19:20" hidden="1" x14ac:dyDescent="0.2">
      <c r="S2842" s="12"/>
      <c r="T2842" s="12"/>
    </row>
    <row r="2843" spans="19:20" hidden="1" x14ac:dyDescent="0.2">
      <c r="S2843" s="12"/>
      <c r="T2843" s="12"/>
    </row>
    <row r="2844" spans="19:20" hidden="1" x14ac:dyDescent="0.2">
      <c r="S2844" s="12"/>
      <c r="T2844" s="12"/>
    </row>
    <row r="2845" spans="19:20" hidden="1" x14ac:dyDescent="0.2">
      <c r="S2845" s="12"/>
      <c r="T2845" s="12"/>
    </row>
    <row r="2846" spans="19:20" hidden="1" x14ac:dyDescent="0.2">
      <c r="S2846" s="12"/>
      <c r="T2846" s="12"/>
    </row>
    <row r="2847" spans="19:20" hidden="1" x14ac:dyDescent="0.2">
      <c r="S2847" s="12"/>
      <c r="T2847" s="12"/>
    </row>
    <row r="2848" spans="19:20" hidden="1" x14ac:dyDescent="0.2">
      <c r="S2848" s="12"/>
      <c r="T2848" s="12"/>
    </row>
    <row r="2849" spans="19:20" hidden="1" x14ac:dyDescent="0.2">
      <c r="S2849" s="12"/>
      <c r="T2849" s="12"/>
    </row>
    <row r="2850" spans="19:20" hidden="1" x14ac:dyDescent="0.2">
      <c r="S2850" s="12"/>
      <c r="T2850" s="12"/>
    </row>
    <row r="2851" spans="19:20" hidden="1" x14ac:dyDescent="0.2">
      <c r="S2851" s="12"/>
      <c r="T2851" s="12"/>
    </row>
    <row r="2852" spans="19:20" hidden="1" x14ac:dyDescent="0.2">
      <c r="S2852" s="12"/>
      <c r="T2852" s="12"/>
    </row>
    <row r="2853" spans="19:20" hidden="1" x14ac:dyDescent="0.2">
      <c r="S2853" s="12"/>
      <c r="T2853" s="12"/>
    </row>
    <row r="2854" spans="19:20" hidden="1" x14ac:dyDescent="0.2">
      <c r="S2854" s="12"/>
      <c r="T2854" s="12"/>
    </row>
    <row r="2855" spans="19:20" hidden="1" x14ac:dyDescent="0.2">
      <c r="S2855" s="12"/>
      <c r="T2855" s="12"/>
    </row>
    <row r="2856" spans="19:20" hidden="1" x14ac:dyDescent="0.2">
      <c r="S2856" s="12"/>
      <c r="T2856" s="12"/>
    </row>
    <row r="2857" spans="19:20" hidden="1" x14ac:dyDescent="0.2">
      <c r="S2857" s="12"/>
      <c r="T2857" s="12"/>
    </row>
    <row r="2858" spans="19:20" hidden="1" x14ac:dyDescent="0.2">
      <c r="S2858" s="12"/>
      <c r="T2858" s="12"/>
    </row>
    <row r="2859" spans="19:20" hidden="1" x14ac:dyDescent="0.2">
      <c r="S2859" s="12"/>
      <c r="T2859" s="12"/>
    </row>
    <row r="2860" spans="19:20" hidden="1" x14ac:dyDescent="0.2">
      <c r="S2860" s="12"/>
      <c r="T2860" s="12"/>
    </row>
    <row r="2861" spans="19:20" hidden="1" x14ac:dyDescent="0.2">
      <c r="S2861" s="12"/>
      <c r="T2861" s="12"/>
    </row>
    <row r="2862" spans="19:20" hidden="1" x14ac:dyDescent="0.2">
      <c r="S2862" s="12"/>
      <c r="T2862" s="12"/>
    </row>
    <row r="2863" spans="19:20" hidden="1" x14ac:dyDescent="0.2">
      <c r="S2863" s="12"/>
      <c r="T2863" s="12"/>
    </row>
    <row r="2864" spans="19:20" hidden="1" x14ac:dyDescent="0.2">
      <c r="S2864" s="12"/>
      <c r="T2864" s="12"/>
    </row>
    <row r="2865" spans="19:20" hidden="1" x14ac:dyDescent="0.2">
      <c r="S2865" s="12"/>
      <c r="T2865" s="12"/>
    </row>
    <row r="2866" spans="19:20" hidden="1" x14ac:dyDescent="0.2">
      <c r="S2866" s="12"/>
      <c r="T2866" s="12"/>
    </row>
    <row r="2867" spans="19:20" hidden="1" x14ac:dyDescent="0.2">
      <c r="S2867" s="12"/>
      <c r="T2867" s="12"/>
    </row>
    <row r="2868" spans="19:20" hidden="1" x14ac:dyDescent="0.2">
      <c r="S2868" s="12"/>
      <c r="T2868" s="12"/>
    </row>
    <row r="2869" spans="19:20" hidden="1" x14ac:dyDescent="0.2">
      <c r="S2869" s="12"/>
      <c r="T2869" s="12"/>
    </row>
    <row r="2870" spans="19:20" hidden="1" x14ac:dyDescent="0.2">
      <c r="S2870" s="12"/>
      <c r="T2870" s="12"/>
    </row>
    <row r="2871" spans="19:20" hidden="1" x14ac:dyDescent="0.2">
      <c r="S2871" s="12"/>
      <c r="T2871" s="12"/>
    </row>
    <row r="2872" spans="19:20" hidden="1" x14ac:dyDescent="0.2">
      <c r="S2872" s="12"/>
      <c r="T2872" s="12"/>
    </row>
    <row r="2873" spans="19:20" hidden="1" x14ac:dyDescent="0.2">
      <c r="S2873" s="12"/>
      <c r="T2873" s="12"/>
    </row>
    <row r="2874" spans="19:20" hidden="1" x14ac:dyDescent="0.2">
      <c r="S2874" s="12"/>
      <c r="T2874" s="12"/>
    </row>
    <row r="2875" spans="19:20" hidden="1" x14ac:dyDescent="0.2">
      <c r="S2875" s="12"/>
      <c r="T2875" s="12"/>
    </row>
    <row r="2876" spans="19:20" hidden="1" x14ac:dyDescent="0.2">
      <c r="S2876" s="12"/>
      <c r="T2876" s="12"/>
    </row>
    <row r="2877" spans="19:20" hidden="1" x14ac:dyDescent="0.2">
      <c r="S2877" s="12"/>
      <c r="T2877" s="12"/>
    </row>
    <row r="2878" spans="19:20" hidden="1" x14ac:dyDescent="0.2">
      <c r="S2878" s="12"/>
      <c r="T2878" s="12"/>
    </row>
    <row r="2879" spans="19:20" hidden="1" x14ac:dyDescent="0.2">
      <c r="S2879" s="12"/>
      <c r="T2879" s="12"/>
    </row>
    <row r="2880" spans="19:20" hidden="1" x14ac:dyDescent="0.2">
      <c r="S2880" s="12"/>
      <c r="T2880" s="12"/>
    </row>
    <row r="2881" spans="19:20" hidden="1" x14ac:dyDescent="0.2">
      <c r="S2881" s="12"/>
      <c r="T2881" s="12"/>
    </row>
    <row r="2882" spans="19:20" hidden="1" x14ac:dyDescent="0.2">
      <c r="S2882" s="12"/>
      <c r="T2882" s="12"/>
    </row>
    <row r="2883" spans="19:20" hidden="1" x14ac:dyDescent="0.2">
      <c r="S2883" s="12"/>
      <c r="T2883" s="12"/>
    </row>
    <row r="2884" spans="19:20" hidden="1" x14ac:dyDescent="0.2">
      <c r="S2884" s="12"/>
      <c r="T2884" s="12"/>
    </row>
    <row r="2885" spans="19:20" hidden="1" x14ac:dyDescent="0.2">
      <c r="S2885" s="12"/>
      <c r="T2885" s="12"/>
    </row>
    <row r="2886" spans="19:20" hidden="1" x14ac:dyDescent="0.2">
      <c r="S2886" s="12"/>
      <c r="T2886" s="12"/>
    </row>
    <row r="2887" spans="19:20" hidden="1" x14ac:dyDescent="0.2">
      <c r="S2887" s="12"/>
      <c r="T2887" s="12"/>
    </row>
    <row r="2888" spans="19:20" hidden="1" x14ac:dyDescent="0.2">
      <c r="S2888" s="12"/>
      <c r="T2888" s="12"/>
    </row>
    <row r="2889" spans="19:20" hidden="1" x14ac:dyDescent="0.2">
      <c r="S2889" s="12"/>
      <c r="T2889" s="12"/>
    </row>
    <row r="2890" spans="19:20" hidden="1" x14ac:dyDescent="0.2">
      <c r="S2890" s="12"/>
      <c r="T2890" s="12"/>
    </row>
    <row r="2891" spans="19:20" hidden="1" x14ac:dyDescent="0.2">
      <c r="S2891" s="12"/>
      <c r="T2891" s="12"/>
    </row>
    <row r="2892" spans="19:20" hidden="1" x14ac:dyDescent="0.2">
      <c r="S2892" s="12"/>
      <c r="T2892" s="12"/>
    </row>
    <row r="2893" spans="19:20" hidden="1" x14ac:dyDescent="0.2">
      <c r="S2893" s="12"/>
      <c r="T2893" s="12"/>
    </row>
    <row r="2894" spans="19:20" hidden="1" x14ac:dyDescent="0.2">
      <c r="S2894" s="12"/>
      <c r="T2894" s="12"/>
    </row>
    <row r="2895" spans="19:20" hidden="1" x14ac:dyDescent="0.2">
      <c r="S2895" s="12"/>
      <c r="T2895" s="12"/>
    </row>
    <row r="2896" spans="19:20" hidden="1" x14ac:dyDescent="0.2">
      <c r="S2896" s="12"/>
      <c r="T2896" s="12"/>
    </row>
    <row r="2897" spans="19:20" hidden="1" x14ac:dyDescent="0.2">
      <c r="S2897" s="12"/>
      <c r="T2897" s="12"/>
    </row>
    <row r="2898" spans="19:20" hidden="1" x14ac:dyDescent="0.2">
      <c r="S2898" s="12"/>
      <c r="T2898" s="12"/>
    </row>
    <row r="2899" spans="19:20" hidden="1" x14ac:dyDescent="0.2">
      <c r="S2899" s="12"/>
      <c r="T2899" s="12"/>
    </row>
    <row r="2900" spans="19:20" hidden="1" x14ac:dyDescent="0.2">
      <c r="S2900" s="12"/>
      <c r="T2900" s="12"/>
    </row>
    <row r="2901" spans="19:20" hidden="1" x14ac:dyDescent="0.2">
      <c r="S2901" s="12"/>
      <c r="T2901" s="12"/>
    </row>
    <row r="2902" spans="19:20" hidden="1" x14ac:dyDescent="0.2">
      <c r="S2902" s="12"/>
      <c r="T2902" s="12"/>
    </row>
    <row r="2903" spans="19:20" hidden="1" x14ac:dyDescent="0.2">
      <c r="S2903" s="12"/>
      <c r="T2903" s="12"/>
    </row>
    <row r="2904" spans="19:20" hidden="1" x14ac:dyDescent="0.2">
      <c r="S2904" s="12"/>
      <c r="T2904" s="12"/>
    </row>
    <row r="2905" spans="19:20" hidden="1" x14ac:dyDescent="0.2">
      <c r="S2905" s="12"/>
      <c r="T2905" s="12"/>
    </row>
    <row r="2906" spans="19:20" hidden="1" x14ac:dyDescent="0.2">
      <c r="S2906" s="12"/>
      <c r="T2906" s="12"/>
    </row>
    <row r="2907" spans="19:20" hidden="1" x14ac:dyDescent="0.2">
      <c r="S2907" s="12"/>
      <c r="T2907" s="12"/>
    </row>
    <row r="2908" spans="19:20" hidden="1" x14ac:dyDescent="0.2">
      <c r="S2908" s="12"/>
      <c r="T2908" s="12"/>
    </row>
    <row r="2909" spans="19:20" hidden="1" x14ac:dyDescent="0.2">
      <c r="S2909" s="12"/>
      <c r="T2909" s="12"/>
    </row>
    <row r="2910" spans="19:20" hidden="1" x14ac:dyDescent="0.2">
      <c r="S2910" s="12"/>
      <c r="T2910" s="12"/>
    </row>
    <row r="2911" spans="19:20" hidden="1" x14ac:dyDescent="0.2">
      <c r="S2911" s="12"/>
      <c r="T2911" s="12"/>
    </row>
    <row r="2912" spans="19:20" hidden="1" x14ac:dyDescent="0.2">
      <c r="S2912" s="12"/>
      <c r="T2912" s="12"/>
    </row>
    <row r="2913" spans="19:20" hidden="1" x14ac:dyDescent="0.2">
      <c r="S2913" s="12"/>
      <c r="T2913" s="12"/>
    </row>
    <row r="2914" spans="19:20" hidden="1" x14ac:dyDescent="0.2">
      <c r="S2914" s="12"/>
      <c r="T2914" s="12"/>
    </row>
    <row r="2915" spans="19:20" hidden="1" x14ac:dyDescent="0.2">
      <c r="S2915" s="12"/>
      <c r="T2915" s="12"/>
    </row>
    <row r="2916" spans="19:20" hidden="1" x14ac:dyDescent="0.2">
      <c r="S2916" s="12"/>
      <c r="T2916" s="12"/>
    </row>
    <row r="2917" spans="19:20" hidden="1" x14ac:dyDescent="0.2">
      <c r="S2917" s="12"/>
      <c r="T2917" s="12"/>
    </row>
    <row r="2918" spans="19:20" hidden="1" x14ac:dyDescent="0.2">
      <c r="S2918" s="12"/>
      <c r="T2918" s="12"/>
    </row>
    <row r="2919" spans="19:20" hidden="1" x14ac:dyDescent="0.2">
      <c r="S2919" s="12"/>
      <c r="T2919" s="12"/>
    </row>
    <row r="2920" spans="19:20" hidden="1" x14ac:dyDescent="0.2">
      <c r="S2920" s="12"/>
      <c r="T2920" s="12"/>
    </row>
    <row r="2921" spans="19:20" hidden="1" x14ac:dyDescent="0.2">
      <c r="S2921" s="12"/>
      <c r="T2921" s="12"/>
    </row>
    <row r="2922" spans="19:20" hidden="1" x14ac:dyDescent="0.2">
      <c r="S2922" s="12"/>
      <c r="T2922" s="12"/>
    </row>
    <row r="2923" spans="19:20" hidden="1" x14ac:dyDescent="0.2">
      <c r="S2923" s="12"/>
      <c r="T2923" s="12"/>
    </row>
    <row r="2924" spans="19:20" hidden="1" x14ac:dyDescent="0.2">
      <c r="S2924" s="12"/>
      <c r="T2924" s="12"/>
    </row>
    <row r="2925" spans="19:20" hidden="1" x14ac:dyDescent="0.2">
      <c r="S2925" s="12"/>
      <c r="T2925" s="12"/>
    </row>
    <row r="2926" spans="19:20" hidden="1" x14ac:dyDescent="0.2">
      <c r="S2926" s="12"/>
      <c r="T2926" s="12"/>
    </row>
    <row r="2927" spans="19:20" hidden="1" x14ac:dyDescent="0.2">
      <c r="S2927" s="12"/>
      <c r="T2927" s="12"/>
    </row>
    <row r="2928" spans="19:20" hidden="1" x14ac:dyDescent="0.2">
      <c r="S2928" s="12"/>
      <c r="T2928" s="12"/>
    </row>
    <row r="2929" spans="19:20" hidden="1" x14ac:dyDescent="0.2">
      <c r="S2929" s="12"/>
      <c r="T2929" s="12"/>
    </row>
    <row r="2930" spans="19:20" hidden="1" x14ac:dyDescent="0.2">
      <c r="S2930" s="12"/>
      <c r="T2930" s="12"/>
    </row>
    <row r="2931" spans="19:20" hidden="1" x14ac:dyDescent="0.2">
      <c r="S2931" s="12"/>
      <c r="T2931" s="12"/>
    </row>
    <row r="2932" spans="19:20" hidden="1" x14ac:dyDescent="0.2">
      <c r="S2932" s="12"/>
      <c r="T2932" s="12"/>
    </row>
    <row r="2933" spans="19:20" hidden="1" x14ac:dyDescent="0.2">
      <c r="S2933" s="12"/>
      <c r="T2933" s="12"/>
    </row>
    <row r="2934" spans="19:20" hidden="1" x14ac:dyDescent="0.2">
      <c r="S2934" s="12"/>
      <c r="T2934" s="12"/>
    </row>
    <row r="2935" spans="19:20" hidden="1" x14ac:dyDescent="0.2">
      <c r="S2935" s="12"/>
      <c r="T2935" s="12"/>
    </row>
    <row r="2936" spans="19:20" hidden="1" x14ac:dyDescent="0.2">
      <c r="S2936" s="12"/>
      <c r="T2936" s="12"/>
    </row>
    <row r="2937" spans="19:20" hidden="1" x14ac:dyDescent="0.2">
      <c r="S2937" s="12"/>
      <c r="T2937" s="12"/>
    </row>
    <row r="2938" spans="19:20" hidden="1" x14ac:dyDescent="0.2">
      <c r="S2938" s="12"/>
      <c r="T2938" s="12"/>
    </row>
    <row r="2939" spans="19:20" hidden="1" x14ac:dyDescent="0.2">
      <c r="S2939" s="12"/>
      <c r="T2939" s="12"/>
    </row>
    <row r="2940" spans="19:20" hidden="1" x14ac:dyDescent="0.2">
      <c r="S2940" s="12"/>
      <c r="T2940" s="12"/>
    </row>
    <row r="2941" spans="19:20" hidden="1" x14ac:dyDescent="0.2">
      <c r="S2941" s="12"/>
      <c r="T2941" s="12"/>
    </row>
    <row r="2942" spans="19:20" hidden="1" x14ac:dyDescent="0.2">
      <c r="S2942" s="12"/>
      <c r="T2942" s="12"/>
    </row>
    <row r="2943" spans="19:20" hidden="1" x14ac:dyDescent="0.2">
      <c r="S2943" s="12"/>
      <c r="T2943" s="12"/>
    </row>
    <row r="2944" spans="19:20" hidden="1" x14ac:dyDescent="0.2">
      <c r="S2944" s="12"/>
      <c r="T2944" s="12"/>
    </row>
    <row r="2945" spans="19:20" hidden="1" x14ac:dyDescent="0.2">
      <c r="S2945" s="12"/>
      <c r="T2945" s="12"/>
    </row>
    <row r="2946" spans="19:20" hidden="1" x14ac:dyDescent="0.2">
      <c r="S2946" s="12"/>
      <c r="T2946" s="12"/>
    </row>
    <row r="2947" spans="19:20" hidden="1" x14ac:dyDescent="0.2">
      <c r="S2947" s="12"/>
      <c r="T2947" s="12"/>
    </row>
    <row r="2948" spans="19:20" hidden="1" x14ac:dyDescent="0.2">
      <c r="S2948" s="12"/>
      <c r="T2948" s="12"/>
    </row>
    <row r="2949" spans="19:20" hidden="1" x14ac:dyDescent="0.2">
      <c r="S2949" s="12"/>
      <c r="T2949" s="12"/>
    </row>
    <row r="2950" spans="19:20" hidden="1" x14ac:dyDescent="0.2">
      <c r="S2950" s="12"/>
      <c r="T2950" s="12"/>
    </row>
    <row r="2951" spans="19:20" hidden="1" x14ac:dyDescent="0.2">
      <c r="S2951" s="12"/>
      <c r="T2951" s="12"/>
    </row>
    <row r="2952" spans="19:20" hidden="1" x14ac:dyDescent="0.2">
      <c r="S2952" s="12"/>
      <c r="T2952" s="12"/>
    </row>
    <row r="2953" spans="19:20" hidden="1" x14ac:dyDescent="0.2">
      <c r="S2953" s="12"/>
      <c r="T2953" s="12"/>
    </row>
    <row r="2954" spans="19:20" hidden="1" x14ac:dyDescent="0.2">
      <c r="S2954" s="12"/>
      <c r="T2954" s="12"/>
    </row>
    <row r="2955" spans="19:20" hidden="1" x14ac:dyDescent="0.2">
      <c r="S2955" s="12"/>
      <c r="T2955" s="12"/>
    </row>
    <row r="2956" spans="19:20" hidden="1" x14ac:dyDescent="0.2">
      <c r="S2956" s="12"/>
      <c r="T2956" s="12"/>
    </row>
    <row r="2957" spans="19:20" hidden="1" x14ac:dyDescent="0.2">
      <c r="S2957" s="12"/>
      <c r="T2957" s="12"/>
    </row>
    <row r="2958" spans="19:20" hidden="1" x14ac:dyDescent="0.2">
      <c r="S2958" s="12"/>
      <c r="T2958" s="12"/>
    </row>
    <row r="2959" spans="19:20" hidden="1" x14ac:dyDescent="0.2">
      <c r="S2959" s="12"/>
      <c r="T2959" s="12"/>
    </row>
    <row r="2960" spans="19:20" hidden="1" x14ac:dyDescent="0.2">
      <c r="S2960" s="12"/>
      <c r="T2960" s="12"/>
    </row>
    <row r="2961" spans="19:20" hidden="1" x14ac:dyDescent="0.2">
      <c r="S2961" s="12"/>
      <c r="T2961" s="12"/>
    </row>
    <row r="2962" spans="19:20" hidden="1" x14ac:dyDescent="0.2">
      <c r="S2962" s="12"/>
      <c r="T2962" s="12"/>
    </row>
    <row r="2963" spans="19:20" hidden="1" x14ac:dyDescent="0.2">
      <c r="S2963" s="12"/>
      <c r="T2963" s="12"/>
    </row>
    <row r="2964" spans="19:20" hidden="1" x14ac:dyDescent="0.2">
      <c r="S2964" s="12"/>
      <c r="T2964" s="12"/>
    </row>
    <row r="2965" spans="19:20" hidden="1" x14ac:dyDescent="0.2">
      <c r="S2965" s="12"/>
      <c r="T2965" s="12"/>
    </row>
    <row r="2966" spans="19:20" hidden="1" x14ac:dyDescent="0.2">
      <c r="S2966" s="12"/>
      <c r="T2966" s="12"/>
    </row>
    <row r="2967" spans="19:20" hidden="1" x14ac:dyDescent="0.2">
      <c r="S2967" s="12"/>
      <c r="T2967" s="12"/>
    </row>
    <row r="2968" spans="19:20" hidden="1" x14ac:dyDescent="0.2">
      <c r="S2968" s="12"/>
      <c r="T2968" s="12"/>
    </row>
    <row r="2969" spans="19:20" hidden="1" x14ac:dyDescent="0.2">
      <c r="S2969" s="12"/>
      <c r="T2969" s="12"/>
    </row>
    <row r="2970" spans="19:20" hidden="1" x14ac:dyDescent="0.2">
      <c r="S2970" s="12"/>
      <c r="T2970" s="12"/>
    </row>
    <row r="2971" spans="19:20" hidden="1" x14ac:dyDescent="0.2">
      <c r="S2971" s="12"/>
      <c r="T2971" s="12"/>
    </row>
    <row r="2972" spans="19:20" hidden="1" x14ac:dyDescent="0.2">
      <c r="S2972" s="12"/>
      <c r="T2972" s="12"/>
    </row>
    <row r="2973" spans="19:20" hidden="1" x14ac:dyDescent="0.2">
      <c r="S2973" s="12"/>
      <c r="T2973" s="12"/>
    </row>
    <row r="2974" spans="19:20" hidden="1" x14ac:dyDescent="0.2">
      <c r="S2974" s="12"/>
      <c r="T2974" s="12"/>
    </row>
    <row r="2975" spans="19:20" hidden="1" x14ac:dyDescent="0.2">
      <c r="S2975" s="12"/>
      <c r="T2975" s="12"/>
    </row>
    <row r="2976" spans="19:20" hidden="1" x14ac:dyDescent="0.2">
      <c r="S2976" s="12"/>
      <c r="T2976" s="12"/>
    </row>
    <row r="2977" spans="19:20" hidden="1" x14ac:dyDescent="0.2">
      <c r="S2977" s="12"/>
      <c r="T2977" s="12"/>
    </row>
    <row r="2978" spans="19:20" hidden="1" x14ac:dyDescent="0.2">
      <c r="S2978" s="12"/>
      <c r="T2978" s="12"/>
    </row>
    <row r="2979" spans="19:20" hidden="1" x14ac:dyDescent="0.2">
      <c r="S2979" s="12"/>
      <c r="T2979" s="12"/>
    </row>
    <row r="2980" spans="19:20" hidden="1" x14ac:dyDescent="0.2">
      <c r="S2980" s="12"/>
      <c r="T2980" s="12"/>
    </row>
    <row r="2981" spans="19:20" hidden="1" x14ac:dyDescent="0.2">
      <c r="S2981" s="12"/>
      <c r="T2981" s="12"/>
    </row>
    <row r="2982" spans="19:20" hidden="1" x14ac:dyDescent="0.2">
      <c r="S2982" s="12"/>
      <c r="T2982" s="12"/>
    </row>
    <row r="2983" spans="19:20" hidden="1" x14ac:dyDescent="0.2">
      <c r="S2983" s="12"/>
      <c r="T2983" s="12"/>
    </row>
    <row r="2984" spans="19:20" hidden="1" x14ac:dyDescent="0.2">
      <c r="S2984" s="12"/>
      <c r="T2984" s="12"/>
    </row>
    <row r="2985" spans="19:20" hidden="1" x14ac:dyDescent="0.2">
      <c r="S2985" s="12"/>
      <c r="T2985" s="12"/>
    </row>
    <row r="2986" spans="19:20" hidden="1" x14ac:dyDescent="0.2">
      <c r="S2986" s="12"/>
      <c r="T2986" s="12"/>
    </row>
    <row r="2987" spans="19:20" hidden="1" x14ac:dyDescent="0.2">
      <c r="S2987" s="12"/>
      <c r="T2987" s="12"/>
    </row>
    <row r="2988" spans="19:20" hidden="1" x14ac:dyDescent="0.2">
      <c r="S2988" s="12"/>
      <c r="T2988" s="12"/>
    </row>
    <row r="2989" spans="19:20" hidden="1" x14ac:dyDescent="0.2">
      <c r="S2989" s="12"/>
      <c r="T2989" s="12"/>
    </row>
    <row r="2990" spans="19:20" hidden="1" x14ac:dyDescent="0.2">
      <c r="S2990" s="12"/>
      <c r="T2990" s="12"/>
    </row>
    <row r="2991" spans="19:20" hidden="1" x14ac:dyDescent="0.2">
      <c r="S2991" s="12"/>
      <c r="T2991" s="12"/>
    </row>
    <row r="2992" spans="19:20" hidden="1" x14ac:dyDescent="0.2">
      <c r="S2992" s="12"/>
      <c r="T2992" s="12"/>
    </row>
    <row r="2993" spans="19:20" hidden="1" x14ac:dyDescent="0.2">
      <c r="S2993" s="12"/>
      <c r="T2993" s="12"/>
    </row>
    <row r="2994" spans="19:20" hidden="1" x14ac:dyDescent="0.2">
      <c r="S2994" s="12"/>
      <c r="T2994" s="12"/>
    </row>
    <row r="2995" spans="19:20" hidden="1" x14ac:dyDescent="0.2">
      <c r="S2995" s="12"/>
      <c r="T2995" s="12"/>
    </row>
    <row r="2996" spans="19:20" hidden="1" x14ac:dyDescent="0.2">
      <c r="S2996" s="12"/>
      <c r="T2996" s="12"/>
    </row>
    <row r="2997" spans="19:20" hidden="1" x14ac:dyDescent="0.2">
      <c r="S2997" s="12"/>
      <c r="T2997" s="12"/>
    </row>
    <row r="2998" spans="19:20" hidden="1" x14ac:dyDescent="0.2">
      <c r="S2998" s="12"/>
      <c r="T2998" s="12"/>
    </row>
    <row r="2999" spans="19:20" hidden="1" x14ac:dyDescent="0.2">
      <c r="S2999" s="12"/>
      <c r="T2999" s="12"/>
    </row>
    <row r="3000" spans="19:20" hidden="1" x14ac:dyDescent="0.2">
      <c r="S3000" s="12"/>
      <c r="T3000" s="12"/>
    </row>
    <row r="3001" spans="19:20" hidden="1" x14ac:dyDescent="0.2">
      <c r="S3001" s="12"/>
      <c r="T3001" s="12"/>
    </row>
    <row r="3002" spans="19:20" hidden="1" x14ac:dyDescent="0.2">
      <c r="S3002" s="12"/>
      <c r="T3002" s="12"/>
    </row>
    <row r="3003" spans="19:20" hidden="1" x14ac:dyDescent="0.2">
      <c r="S3003" s="12"/>
      <c r="T3003" s="12"/>
    </row>
    <row r="3004" spans="19:20" hidden="1" x14ac:dyDescent="0.2">
      <c r="S3004" s="12"/>
      <c r="T3004" s="12"/>
    </row>
    <row r="3005" spans="19:20" hidden="1" x14ac:dyDescent="0.2">
      <c r="S3005" s="12"/>
      <c r="T3005" s="12"/>
    </row>
    <row r="3006" spans="19:20" hidden="1" x14ac:dyDescent="0.2">
      <c r="S3006" s="12"/>
      <c r="T3006" s="12"/>
    </row>
    <row r="3007" spans="19:20" hidden="1" x14ac:dyDescent="0.2">
      <c r="S3007" s="12"/>
      <c r="T3007" s="12"/>
    </row>
    <row r="3008" spans="19:20" hidden="1" x14ac:dyDescent="0.2">
      <c r="S3008" s="12"/>
      <c r="T3008" s="12"/>
    </row>
    <row r="3009" spans="19:20" hidden="1" x14ac:dyDescent="0.2">
      <c r="S3009" s="12"/>
      <c r="T3009" s="12"/>
    </row>
    <row r="3010" spans="19:20" hidden="1" x14ac:dyDescent="0.2">
      <c r="S3010" s="12"/>
      <c r="T3010" s="12"/>
    </row>
    <row r="3011" spans="19:20" hidden="1" x14ac:dyDescent="0.2">
      <c r="S3011" s="12"/>
      <c r="T3011" s="12"/>
    </row>
    <row r="3012" spans="19:20" hidden="1" x14ac:dyDescent="0.2">
      <c r="S3012" s="12"/>
      <c r="T3012" s="12"/>
    </row>
    <row r="3013" spans="19:20" hidden="1" x14ac:dyDescent="0.2">
      <c r="S3013" s="12"/>
      <c r="T3013" s="12"/>
    </row>
    <row r="3014" spans="19:20" hidden="1" x14ac:dyDescent="0.2">
      <c r="S3014" s="12"/>
      <c r="T3014" s="12"/>
    </row>
    <row r="3015" spans="19:20" hidden="1" x14ac:dyDescent="0.2">
      <c r="S3015" s="12"/>
      <c r="T3015" s="12"/>
    </row>
    <row r="3016" spans="19:20" hidden="1" x14ac:dyDescent="0.2">
      <c r="S3016" s="12"/>
      <c r="T3016" s="12"/>
    </row>
    <row r="3017" spans="19:20" hidden="1" x14ac:dyDescent="0.2">
      <c r="S3017" s="12"/>
      <c r="T3017" s="12"/>
    </row>
    <row r="3018" spans="19:20" hidden="1" x14ac:dyDescent="0.2">
      <c r="S3018" s="12"/>
      <c r="T3018" s="12"/>
    </row>
    <row r="3019" spans="19:20" hidden="1" x14ac:dyDescent="0.2">
      <c r="S3019" s="12"/>
      <c r="T3019" s="12"/>
    </row>
    <row r="3020" spans="19:20" hidden="1" x14ac:dyDescent="0.2">
      <c r="S3020" s="12"/>
      <c r="T3020" s="12"/>
    </row>
    <row r="3021" spans="19:20" hidden="1" x14ac:dyDescent="0.2">
      <c r="S3021" s="12"/>
      <c r="T3021" s="12"/>
    </row>
    <row r="3022" spans="19:20" hidden="1" x14ac:dyDescent="0.2">
      <c r="S3022" s="12"/>
      <c r="T3022" s="12"/>
    </row>
    <row r="3023" spans="19:20" hidden="1" x14ac:dyDescent="0.2">
      <c r="S3023" s="12"/>
      <c r="T3023" s="12"/>
    </row>
    <row r="3024" spans="19:20" hidden="1" x14ac:dyDescent="0.2">
      <c r="S3024" s="12"/>
      <c r="T3024" s="12"/>
    </row>
    <row r="3025" spans="19:20" hidden="1" x14ac:dyDescent="0.2">
      <c r="S3025" s="12"/>
      <c r="T3025" s="12"/>
    </row>
    <row r="3026" spans="19:20" hidden="1" x14ac:dyDescent="0.2">
      <c r="S3026" s="12"/>
      <c r="T3026" s="12"/>
    </row>
    <row r="3027" spans="19:20" hidden="1" x14ac:dyDescent="0.2">
      <c r="S3027" s="12"/>
      <c r="T3027" s="12"/>
    </row>
    <row r="3028" spans="19:20" hidden="1" x14ac:dyDescent="0.2">
      <c r="S3028" s="12"/>
      <c r="T3028" s="12"/>
    </row>
    <row r="3029" spans="19:20" hidden="1" x14ac:dyDescent="0.2">
      <c r="S3029" s="12"/>
      <c r="T3029" s="12"/>
    </row>
    <row r="3030" spans="19:20" hidden="1" x14ac:dyDescent="0.2">
      <c r="S3030" s="12"/>
      <c r="T3030" s="12"/>
    </row>
    <row r="3031" spans="19:20" hidden="1" x14ac:dyDescent="0.2">
      <c r="S3031" s="12"/>
      <c r="T3031" s="12"/>
    </row>
    <row r="3032" spans="19:20" hidden="1" x14ac:dyDescent="0.2">
      <c r="S3032" s="12"/>
      <c r="T3032" s="12"/>
    </row>
    <row r="3033" spans="19:20" hidden="1" x14ac:dyDescent="0.2">
      <c r="S3033" s="12"/>
      <c r="T3033" s="12"/>
    </row>
    <row r="3034" spans="19:20" hidden="1" x14ac:dyDescent="0.2">
      <c r="S3034" s="12"/>
      <c r="T3034" s="12"/>
    </row>
    <row r="3035" spans="19:20" hidden="1" x14ac:dyDescent="0.2">
      <c r="S3035" s="12"/>
      <c r="T3035" s="12"/>
    </row>
    <row r="3036" spans="19:20" hidden="1" x14ac:dyDescent="0.2">
      <c r="S3036" s="12"/>
      <c r="T3036" s="12"/>
    </row>
    <row r="3037" spans="19:20" hidden="1" x14ac:dyDescent="0.2">
      <c r="S3037" s="12"/>
      <c r="T3037" s="12"/>
    </row>
    <row r="3038" spans="19:20" hidden="1" x14ac:dyDescent="0.2">
      <c r="S3038" s="12"/>
      <c r="T3038" s="12"/>
    </row>
    <row r="3039" spans="19:20" hidden="1" x14ac:dyDescent="0.2">
      <c r="S3039" s="12"/>
      <c r="T3039" s="12"/>
    </row>
    <row r="3040" spans="19:20" hidden="1" x14ac:dyDescent="0.2">
      <c r="S3040" s="12"/>
      <c r="T3040" s="12"/>
    </row>
    <row r="3041" spans="19:20" hidden="1" x14ac:dyDescent="0.2">
      <c r="S3041" s="12"/>
      <c r="T3041" s="12"/>
    </row>
    <row r="3042" spans="19:20" hidden="1" x14ac:dyDescent="0.2">
      <c r="S3042" s="12"/>
      <c r="T3042" s="12"/>
    </row>
    <row r="3043" spans="19:20" hidden="1" x14ac:dyDescent="0.2">
      <c r="S3043" s="12"/>
      <c r="T3043" s="12"/>
    </row>
    <row r="3044" spans="19:20" hidden="1" x14ac:dyDescent="0.2">
      <c r="S3044" s="12"/>
      <c r="T3044" s="12"/>
    </row>
    <row r="3045" spans="19:20" hidden="1" x14ac:dyDescent="0.2">
      <c r="S3045" s="12"/>
      <c r="T3045" s="12"/>
    </row>
    <row r="3046" spans="19:20" hidden="1" x14ac:dyDescent="0.2">
      <c r="S3046" s="12"/>
      <c r="T3046" s="12"/>
    </row>
    <row r="3047" spans="19:20" hidden="1" x14ac:dyDescent="0.2">
      <c r="S3047" s="12"/>
      <c r="T3047" s="12"/>
    </row>
    <row r="3048" spans="19:20" hidden="1" x14ac:dyDescent="0.2">
      <c r="S3048" s="12"/>
      <c r="T3048" s="12"/>
    </row>
    <row r="3049" spans="19:20" hidden="1" x14ac:dyDescent="0.2">
      <c r="S3049" s="12"/>
      <c r="T3049" s="12"/>
    </row>
    <row r="3050" spans="19:20" hidden="1" x14ac:dyDescent="0.2">
      <c r="S3050" s="12"/>
      <c r="T3050" s="12"/>
    </row>
    <row r="3051" spans="19:20" hidden="1" x14ac:dyDescent="0.2">
      <c r="S3051" s="12"/>
      <c r="T3051" s="12"/>
    </row>
    <row r="3052" spans="19:20" hidden="1" x14ac:dyDescent="0.2">
      <c r="S3052" s="12"/>
      <c r="T3052" s="12"/>
    </row>
    <row r="3053" spans="19:20" hidden="1" x14ac:dyDescent="0.2">
      <c r="S3053" s="12"/>
      <c r="T3053" s="12"/>
    </row>
    <row r="3054" spans="19:20" hidden="1" x14ac:dyDescent="0.2">
      <c r="S3054" s="12"/>
      <c r="T3054" s="12"/>
    </row>
    <row r="3055" spans="19:20" hidden="1" x14ac:dyDescent="0.2">
      <c r="S3055" s="12"/>
      <c r="T3055" s="12"/>
    </row>
    <row r="3056" spans="19:20" hidden="1" x14ac:dyDescent="0.2">
      <c r="S3056" s="12"/>
      <c r="T3056" s="12"/>
    </row>
    <row r="3057" spans="19:20" hidden="1" x14ac:dyDescent="0.2">
      <c r="S3057" s="12"/>
      <c r="T3057" s="12"/>
    </row>
    <row r="3058" spans="19:20" hidden="1" x14ac:dyDescent="0.2">
      <c r="S3058" s="12"/>
      <c r="T3058" s="12"/>
    </row>
    <row r="3059" spans="19:20" hidden="1" x14ac:dyDescent="0.2">
      <c r="S3059" s="12"/>
      <c r="T3059" s="12"/>
    </row>
    <row r="3060" spans="19:20" hidden="1" x14ac:dyDescent="0.2">
      <c r="S3060" s="12"/>
      <c r="T3060" s="12"/>
    </row>
    <row r="3061" spans="19:20" hidden="1" x14ac:dyDescent="0.2">
      <c r="S3061" s="12"/>
      <c r="T3061" s="12"/>
    </row>
    <row r="3062" spans="19:20" hidden="1" x14ac:dyDescent="0.2">
      <c r="S3062" s="12"/>
      <c r="T3062" s="12"/>
    </row>
    <row r="3063" spans="19:20" hidden="1" x14ac:dyDescent="0.2">
      <c r="S3063" s="12"/>
      <c r="T3063" s="12"/>
    </row>
    <row r="3064" spans="19:20" hidden="1" x14ac:dyDescent="0.2">
      <c r="S3064" s="12"/>
      <c r="T3064" s="12"/>
    </row>
    <row r="3065" spans="19:20" hidden="1" x14ac:dyDescent="0.2">
      <c r="S3065" s="12"/>
      <c r="T3065" s="12"/>
    </row>
    <row r="3066" spans="19:20" hidden="1" x14ac:dyDescent="0.2">
      <c r="S3066" s="12"/>
      <c r="T3066" s="12"/>
    </row>
    <row r="3067" spans="19:20" hidden="1" x14ac:dyDescent="0.2">
      <c r="S3067" s="12"/>
      <c r="T3067" s="12"/>
    </row>
    <row r="3068" spans="19:20" hidden="1" x14ac:dyDescent="0.2">
      <c r="S3068" s="12"/>
      <c r="T3068" s="12"/>
    </row>
    <row r="3069" spans="19:20" hidden="1" x14ac:dyDescent="0.2">
      <c r="S3069" s="12"/>
      <c r="T3069" s="12"/>
    </row>
    <row r="3070" spans="19:20" hidden="1" x14ac:dyDescent="0.2">
      <c r="S3070" s="12"/>
      <c r="T3070" s="12"/>
    </row>
    <row r="3071" spans="19:20" hidden="1" x14ac:dyDescent="0.2">
      <c r="S3071" s="12"/>
      <c r="T3071" s="12"/>
    </row>
    <row r="3072" spans="19:20" hidden="1" x14ac:dyDescent="0.2">
      <c r="S3072" s="12"/>
      <c r="T3072" s="12"/>
    </row>
    <row r="3073" spans="19:20" hidden="1" x14ac:dyDescent="0.2">
      <c r="S3073" s="12"/>
      <c r="T3073" s="12"/>
    </row>
    <row r="3074" spans="19:20" hidden="1" x14ac:dyDescent="0.2">
      <c r="S3074" s="12"/>
      <c r="T3074" s="12"/>
    </row>
    <row r="3075" spans="19:20" hidden="1" x14ac:dyDescent="0.2">
      <c r="S3075" s="12"/>
      <c r="T3075" s="12"/>
    </row>
    <row r="3076" spans="19:20" hidden="1" x14ac:dyDescent="0.2">
      <c r="S3076" s="12"/>
      <c r="T3076" s="12"/>
    </row>
    <row r="3077" spans="19:20" hidden="1" x14ac:dyDescent="0.2">
      <c r="S3077" s="12"/>
      <c r="T3077" s="12"/>
    </row>
    <row r="3078" spans="19:20" hidden="1" x14ac:dyDescent="0.2">
      <c r="S3078" s="12"/>
      <c r="T3078" s="12"/>
    </row>
    <row r="3079" spans="19:20" hidden="1" x14ac:dyDescent="0.2">
      <c r="S3079" s="12"/>
      <c r="T3079" s="12"/>
    </row>
    <row r="3080" spans="19:20" hidden="1" x14ac:dyDescent="0.2">
      <c r="S3080" s="12"/>
      <c r="T3080" s="12"/>
    </row>
    <row r="3081" spans="19:20" hidden="1" x14ac:dyDescent="0.2">
      <c r="S3081" s="12"/>
      <c r="T3081" s="12"/>
    </row>
    <row r="3082" spans="19:20" hidden="1" x14ac:dyDescent="0.2">
      <c r="S3082" s="12"/>
      <c r="T3082" s="12"/>
    </row>
    <row r="3083" spans="19:20" hidden="1" x14ac:dyDescent="0.2">
      <c r="S3083" s="12"/>
      <c r="T3083" s="12"/>
    </row>
    <row r="3084" spans="19:20" hidden="1" x14ac:dyDescent="0.2">
      <c r="S3084" s="12"/>
      <c r="T3084" s="12"/>
    </row>
    <row r="3085" spans="19:20" hidden="1" x14ac:dyDescent="0.2">
      <c r="S3085" s="12"/>
      <c r="T3085" s="12"/>
    </row>
    <row r="3086" spans="19:20" hidden="1" x14ac:dyDescent="0.2">
      <c r="S3086" s="12"/>
      <c r="T3086" s="12"/>
    </row>
    <row r="3087" spans="19:20" hidden="1" x14ac:dyDescent="0.2">
      <c r="S3087" s="12"/>
      <c r="T3087" s="12"/>
    </row>
    <row r="3088" spans="19:20" hidden="1" x14ac:dyDescent="0.2">
      <c r="S3088" s="12"/>
      <c r="T3088" s="12"/>
    </row>
    <row r="3089" spans="19:20" hidden="1" x14ac:dyDescent="0.2">
      <c r="S3089" s="12"/>
      <c r="T3089" s="12"/>
    </row>
    <row r="3090" spans="19:20" hidden="1" x14ac:dyDescent="0.2">
      <c r="S3090" s="12"/>
      <c r="T3090" s="12"/>
    </row>
    <row r="3091" spans="19:20" hidden="1" x14ac:dyDescent="0.2">
      <c r="S3091" s="12"/>
      <c r="T3091" s="12"/>
    </row>
    <row r="3092" spans="19:20" hidden="1" x14ac:dyDescent="0.2">
      <c r="S3092" s="12"/>
      <c r="T3092" s="12"/>
    </row>
    <row r="3093" spans="19:20" hidden="1" x14ac:dyDescent="0.2">
      <c r="S3093" s="12"/>
      <c r="T3093" s="12"/>
    </row>
    <row r="3094" spans="19:20" hidden="1" x14ac:dyDescent="0.2">
      <c r="S3094" s="12"/>
      <c r="T3094" s="12"/>
    </row>
    <row r="3095" spans="19:20" hidden="1" x14ac:dyDescent="0.2">
      <c r="S3095" s="12"/>
      <c r="T3095" s="12"/>
    </row>
    <row r="3096" spans="19:20" hidden="1" x14ac:dyDescent="0.2">
      <c r="S3096" s="12"/>
      <c r="T3096" s="12"/>
    </row>
    <row r="3097" spans="19:20" hidden="1" x14ac:dyDescent="0.2">
      <c r="S3097" s="12"/>
      <c r="T3097" s="12"/>
    </row>
    <row r="3098" spans="19:20" hidden="1" x14ac:dyDescent="0.2">
      <c r="S3098" s="12"/>
      <c r="T3098" s="12"/>
    </row>
    <row r="3099" spans="19:20" hidden="1" x14ac:dyDescent="0.2">
      <c r="S3099" s="12"/>
      <c r="T3099" s="12"/>
    </row>
    <row r="3100" spans="19:20" hidden="1" x14ac:dyDescent="0.2">
      <c r="S3100" s="12"/>
      <c r="T3100" s="12"/>
    </row>
    <row r="3101" spans="19:20" hidden="1" x14ac:dyDescent="0.2">
      <c r="S3101" s="12"/>
      <c r="T3101" s="12"/>
    </row>
    <row r="3102" spans="19:20" hidden="1" x14ac:dyDescent="0.2">
      <c r="S3102" s="12"/>
      <c r="T3102" s="12"/>
    </row>
    <row r="3103" spans="19:20" hidden="1" x14ac:dyDescent="0.2">
      <c r="S3103" s="12"/>
      <c r="T3103" s="12"/>
    </row>
    <row r="3104" spans="19:20" hidden="1" x14ac:dyDescent="0.2">
      <c r="S3104" s="12"/>
      <c r="T3104" s="12"/>
    </row>
    <row r="3105" spans="19:20" hidden="1" x14ac:dyDescent="0.2">
      <c r="S3105" s="12"/>
      <c r="T3105" s="12"/>
    </row>
    <row r="3106" spans="19:20" hidden="1" x14ac:dyDescent="0.2">
      <c r="S3106" s="12"/>
      <c r="T3106" s="12"/>
    </row>
    <row r="3107" spans="19:20" hidden="1" x14ac:dyDescent="0.2">
      <c r="S3107" s="12"/>
      <c r="T3107" s="12"/>
    </row>
    <row r="3108" spans="19:20" hidden="1" x14ac:dyDescent="0.2">
      <c r="S3108" s="12"/>
      <c r="T3108" s="12"/>
    </row>
    <row r="3109" spans="19:20" hidden="1" x14ac:dyDescent="0.2">
      <c r="S3109" s="12"/>
      <c r="T3109" s="12"/>
    </row>
    <row r="3110" spans="19:20" hidden="1" x14ac:dyDescent="0.2">
      <c r="S3110" s="12"/>
      <c r="T3110" s="12"/>
    </row>
    <row r="3111" spans="19:20" hidden="1" x14ac:dyDescent="0.2">
      <c r="S3111" s="12"/>
      <c r="T3111" s="12"/>
    </row>
    <row r="3112" spans="19:20" hidden="1" x14ac:dyDescent="0.2">
      <c r="S3112" s="12"/>
      <c r="T3112" s="12"/>
    </row>
    <row r="3113" spans="19:20" hidden="1" x14ac:dyDescent="0.2">
      <c r="S3113" s="12"/>
      <c r="T3113" s="12"/>
    </row>
    <row r="3114" spans="19:20" hidden="1" x14ac:dyDescent="0.2">
      <c r="S3114" s="12"/>
      <c r="T3114" s="12"/>
    </row>
    <row r="3115" spans="19:20" hidden="1" x14ac:dyDescent="0.2">
      <c r="S3115" s="12"/>
      <c r="T3115" s="12"/>
    </row>
    <row r="3116" spans="19:20" hidden="1" x14ac:dyDescent="0.2">
      <c r="S3116" s="12"/>
      <c r="T3116" s="12"/>
    </row>
    <row r="3117" spans="19:20" hidden="1" x14ac:dyDescent="0.2">
      <c r="S3117" s="12"/>
      <c r="T3117" s="12"/>
    </row>
    <row r="3118" spans="19:20" hidden="1" x14ac:dyDescent="0.2">
      <c r="S3118" s="12"/>
      <c r="T3118" s="12"/>
    </row>
    <row r="3119" spans="19:20" hidden="1" x14ac:dyDescent="0.2">
      <c r="S3119" s="12"/>
      <c r="T3119" s="12"/>
    </row>
    <row r="3120" spans="19:20" hidden="1" x14ac:dyDescent="0.2">
      <c r="S3120" s="12"/>
      <c r="T3120" s="12"/>
    </row>
    <row r="3121" spans="19:20" hidden="1" x14ac:dyDescent="0.2">
      <c r="S3121" s="12"/>
      <c r="T3121" s="12"/>
    </row>
    <row r="3122" spans="19:20" hidden="1" x14ac:dyDescent="0.2">
      <c r="S3122" s="12"/>
      <c r="T3122" s="12"/>
    </row>
    <row r="3123" spans="19:20" hidden="1" x14ac:dyDescent="0.2">
      <c r="S3123" s="12"/>
      <c r="T3123" s="12"/>
    </row>
    <row r="3124" spans="19:20" hidden="1" x14ac:dyDescent="0.2">
      <c r="S3124" s="12"/>
      <c r="T3124" s="12"/>
    </row>
    <row r="3125" spans="19:20" hidden="1" x14ac:dyDescent="0.2">
      <c r="S3125" s="12"/>
      <c r="T3125" s="12"/>
    </row>
    <row r="3126" spans="19:20" hidden="1" x14ac:dyDescent="0.2">
      <c r="S3126" s="12"/>
      <c r="T3126" s="12"/>
    </row>
    <row r="3127" spans="19:20" hidden="1" x14ac:dyDescent="0.2">
      <c r="S3127" s="12"/>
      <c r="T3127" s="12"/>
    </row>
    <row r="3128" spans="19:20" hidden="1" x14ac:dyDescent="0.2">
      <c r="S3128" s="12"/>
      <c r="T3128" s="12"/>
    </row>
    <row r="3129" spans="19:20" hidden="1" x14ac:dyDescent="0.2">
      <c r="S3129" s="12"/>
      <c r="T3129" s="12"/>
    </row>
    <row r="3130" spans="19:20" hidden="1" x14ac:dyDescent="0.2">
      <c r="S3130" s="12"/>
      <c r="T3130" s="12"/>
    </row>
    <row r="3131" spans="19:20" hidden="1" x14ac:dyDescent="0.2">
      <c r="S3131" s="12"/>
      <c r="T3131" s="12"/>
    </row>
    <row r="3132" spans="19:20" hidden="1" x14ac:dyDescent="0.2">
      <c r="S3132" s="12"/>
      <c r="T3132" s="12"/>
    </row>
    <row r="3133" spans="19:20" hidden="1" x14ac:dyDescent="0.2">
      <c r="S3133" s="12"/>
      <c r="T3133" s="12"/>
    </row>
    <row r="3134" spans="19:20" hidden="1" x14ac:dyDescent="0.2">
      <c r="S3134" s="12"/>
      <c r="T3134" s="12"/>
    </row>
    <row r="3135" spans="19:20" hidden="1" x14ac:dyDescent="0.2">
      <c r="S3135" s="12"/>
      <c r="T3135" s="12"/>
    </row>
    <row r="3136" spans="19:20" hidden="1" x14ac:dyDescent="0.2">
      <c r="S3136" s="12"/>
      <c r="T3136" s="12"/>
    </row>
    <row r="3137" spans="19:20" hidden="1" x14ac:dyDescent="0.2">
      <c r="S3137" s="12"/>
      <c r="T3137" s="12"/>
    </row>
    <row r="3138" spans="19:20" hidden="1" x14ac:dyDescent="0.2">
      <c r="S3138" s="12"/>
      <c r="T3138" s="12"/>
    </row>
    <row r="3139" spans="19:20" hidden="1" x14ac:dyDescent="0.2">
      <c r="S3139" s="12"/>
      <c r="T3139" s="12"/>
    </row>
    <row r="3140" spans="19:20" hidden="1" x14ac:dyDescent="0.2">
      <c r="S3140" s="12"/>
      <c r="T3140" s="12"/>
    </row>
    <row r="3141" spans="19:20" hidden="1" x14ac:dyDescent="0.2">
      <c r="S3141" s="12"/>
      <c r="T3141" s="12"/>
    </row>
    <row r="3142" spans="19:20" hidden="1" x14ac:dyDescent="0.2">
      <c r="S3142" s="12"/>
      <c r="T3142" s="12"/>
    </row>
    <row r="3143" spans="19:20" hidden="1" x14ac:dyDescent="0.2">
      <c r="S3143" s="12"/>
      <c r="T3143" s="12"/>
    </row>
    <row r="3144" spans="19:20" hidden="1" x14ac:dyDescent="0.2">
      <c r="S3144" s="12"/>
      <c r="T3144" s="12"/>
    </row>
    <row r="3145" spans="19:20" hidden="1" x14ac:dyDescent="0.2">
      <c r="S3145" s="12"/>
      <c r="T3145" s="12"/>
    </row>
    <row r="3146" spans="19:20" hidden="1" x14ac:dyDescent="0.2">
      <c r="S3146" s="12"/>
      <c r="T3146" s="12"/>
    </row>
    <row r="3147" spans="19:20" hidden="1" x14ac:dyDescent="0.2">
      <c r="S3147" s="12"/>
      <c r="T3147" s="12"/>
    </row>
    <row r="3148" spans="19:20" hidden="1" x14ac:dyDescent="0.2">
      <c r="S3148" s="12"/>
      <c r="T3148" s="12"/>
    </row>
    <row r="3149" spans="19:20" hidden="1" x14ac:dyDescent="0.2">
      <c r="S3149" s="12"/>
      <c r="T3149" s="12"/>
    </row>
    <row r="3150" spans="19:20" hidden="1" x14ac:dyDescent="0.2">
      <c r="S3150" s="12"/>
      <c r="T3150" s="12"/>
    </row>
    <row r="3151" spans="19:20" hidden="1" x14ac:dyDescent="0.2">
      <c r="S3151" s="12"/>
      <c r="T3151" s="12"/>
    </row>
    <row r="3152" spans="19:20" hidden="1" x14ac:dyDescent="0.2">
      <c r="S3152" s="12"/>
      <c r="T3152" s="12"/>
    </row>
    <row r="3153" spans="19:20" hidden="1" x14ac:dyDescent="0.2">
      <c r="S3153" s="12"/>
      <c r="T3153" s="12"/>
    </row>
    <row r="3154" spans="19:20" hidden="1" x14ac:dyDescent="0.2">
      <c r="S3154" s="12"/>
      <c r="T3154" s="12"/>
    </row>
    <row r="3155" spans="19:20" hidden="1" x14ac:dyDescent="0.2">
      <c r="S3155" s="12"/>
      <c r="T3155" s="12"/>
    </row>
    <row r="3156" spans="19:20" hidden="1" x14ac:dyDescent="0.2">
      <c r="S3156" s="12"/>
      <c r="T3156" s="12"/>
    </row>
    <row r="3157" spans="19:20" hidden="1" x14ac:dyDescent="0.2">
      <c r="S3157" s="12"/>
      <c r="T3157" s="12"/>
    </row>
    <row r="3158" spans="19:20" hidden="1" x14ac:dyDescent="0.2">
      <c r="S3158" s="12"/>
      <c r="T3158" s="12"/>
    </row>
    <row r="3159" spans="19:20" hidden="1" x14ac:dyDescent="0.2">
      <c r="S3159" s="12"/>
      <c r="T3159" s="12"/>
    </row>
    <row r="3160" spans="19:20" hidden="1" x14ac:dyDescent="0.2">
      <c r="S3160" s="12"/>
      <c r="T3160" s="12"/>
    </row>
    <row r="3161" spans="19:20" hidden="1" x14ac:dyDescent="0.2">
      <c r="S3161" s="12"/>
      <c r="T3161" s="12"/>
    </row>
    <row r="3162" spans="19:20" hidden="1" x14ac:dyDescent="0.2">
      <c r="S3162" s="12"/>
      <c r="T3162" s="12"/>
    </row>
    <row r="3163" spans="19:20" hidden="1" x14ac:dyDescent="0.2">
      <c r="S3163" s="12"/>
      <c r="T3163" s="12"/>
    </row>
    <row r="3164" spans="19:20" hidden="1" x14ac:dyDescent="0.2">
      <c r="S3164" s="12"/>
      <c r="T3164" s="12"/>
    </row>
    <row r="3165" spans="19:20" hidden="1" x14ac:dyDescent="0.2">
      <c r="S3165" s="12"/>
      <c r="T3165" s="12"/>
    </row>
    <row r="3166" spans="19:20" hidden="1" x14ac:dyDescent="0.2">
      <c r="S3166" s="12"/>
      <c r="T3166" s="12"/>
    </row>
    <row r="3167" spans="19:20" hidden="1" x14ac:dyDescent="0.2">
      <c r="S3167" s="12"/>
      <c r="T3167" s="12"/>
    </row>
    <row r="3168" spans="19:20" hidden="1" x14ac:dyDescent="0.2">
      <c r="S3168" s="12"/>
      <c r="T3168" s="12"/>
    </row>
    <row r="3169" spans="19:20" hidden="1" x14ac:dyDescent="0.2">
      <c r="S3169" s="12"/>
      <c r="T3169" s="12"/>
    </row>
    <row r="3170" spans="19:20" hidden="1" x14ac:dyDescent="0.2">
      <c r="S3170" s="12"/>
      <c r="T3170" s="12"/>
    </row>
    <row r="3171" spans="19:20" hidden="1" x14ac:dyDescent="0.2">
      <c r="S3171" s="12"/>
      <c r="T3171" s="12"/>
    </row>
    <row r="3172" spans="19:20" hidden="1" x14ac:dyDescent="0.2">
      <c r="S3172" s="12"/>
      <c r="T3172" s="12"/>
    </row>
    <row r="3173" spans="19:20" hidden="1" x14ac:dyDescent="0.2">
      <c r="S3173" s="12"/>
      <c r="T3173" s="12"/>
    </row>
    <row r="3174" spans="19:20" hidden="1" x14ac:dyDescent="0.2">
      <c r="S3174" s="12"/>
      <c r="T3174" s="12"/>
    </row>
    <row r="3175" spans="19:20" hidden="1" x14ac:dyDescent="0.2">
      <c r="S3175" s="12"/>
      <c r="T3175" s="12"/>
    </row>
    <row r="3176" spans="19:20" hidden="1" x14ac:dyDescent="0.2">
      <c r="S3176" s="12"/>
      <c r="T3176" s="12"/>
    </row>
    <row r="3177" spans="19:20" hidden="1" x14ac:dyDescent="0.2">
      <c r="S3177" s="12"/>
      <c r="T3177" s="12"/>
    </row>
    <row r="3178" spans="19:20" hidden="1" x14ac:dyDescent="0.2">
      <c r="S3178" s="12"/>
      <c r="T3178" s="12"/>
    </row>
    <row r="3179" spans="19:20" hidden="1" x14ac:dyDescent="0.2">
      <c r="S3179" s="12"/>
      <c r="T3179" s="12"/>
    </row>
    <row r="3180" spans="19:20" hidden="1" x14ac:dyDescent="0.2">
      <c r="S3180" s="12"/>
      <c r="T3180" s="12"/>
    </row>
    <row r="3181" spans="19:20" hidden="1" x14ac:dyDescent="0.2">
      <c r="S3181" s="12"/>
      <c r="T3181" s="12"/>
    </row>
    <row r="3182" spans="19:20" hidden="1" x14ac:dyDescent="0.2">
      <c r="S3182" s="12"/>
      <c r="T3182" s="12"/>
    </row>
    <row r="3183" spans="19:20" hidden="1" x14ac:dyDescent="0.2">
      <c r="S3183" s="12"/>
      <c r="T3183" s="12"/>
    </row>
    <row r="3184" spans="19:20" hidden="1" x14ac:dyDescent="0.2">
      <c r="S3184" s="12"/>
      <c r="T3184" s="12"/>
    </row>
    <row r="3185" spans="19:20" hidden="1" x14ac:dyDescent="0.2">
      <c r="S3185" s="12"/>
      <c r="T3185" s="12"/>
    </row>
    <row r="3186" spans="19:20" hidden="1" x14ac:dyDescent="0.2">
      <c r="S3186" s="12"/>
      <c r="T3186" s="12"/>
    </row>
    <row r="3187" spans="19:20" hidden="1" x14ac:dyDescent="0.2">
      <c r="S3187" s="12"/>
      <c r="T3187" s="12"/>
    </row>
    <row r="3188" spans="19:20" hidden="1" x14ac:dyDescent="0.2">
      <c r="S3188" s="12"/>
      <c r="T3188" s="12"/>
    </row>
    <row r="3189" spans="19:20" hidden="1" x14ac:dyDescent="0.2">
      <c r="S3189" s="12"/>
      <c r="T3189" s="12"/>
    </row>
    <row r="3190" spans="19:20" hidden="1" x14ac:dyDescent="0.2">
      <c r="S3190" s="12"/>
      <c r="T3190" s="12"/>
    </row>
    <row r="3191" spans="19:20" hidden="1" x14ac:dyDescent="0.2">
      <c r="S3191" s="12"/>
      <c r="T3191" s="12"/>
    </row>
    <row r="3192" spans="19:20" hidden="1" x14ac:dyDescent="0.2">
      <c r="S3192" s="12"/>
      <c r="T3192" s="12"/>
    </row>
    <row r="3193" spans="19:20" hidden="1" x14ac:dyDescent="0.2">
      <c r="S3193" s="12"/>
      <c r="T3193" s="12"/>
    </row>
    <row r="3194" spans="19:20" hidden="1" x14ac:dyDescent="0.2">
      <c r="S3194" s="12"/>
      <c r="T3194" s="12"/>
    </row>
    <row r="3195" spans="19:20" hidden="1" x14ac:dyDescent="0.2">
      <c r="S3195" s="12"/>
      <c r="T3195" s="12"/>
    </row>
    <row r="3196" spans="19:20" hidden="1" x14ac:dyDescent="0.2">
      <c r="S3196" s="12"/>
      <c r="T3196" s="12"/>
    </row>
    <row r="3197" spans="19:20" hidden="1" x14ac:dyDescent="0.2">
      <c r="S3197" s="12"/>
      <c r="T3197" s="12"/>
    </row>
    <row r="3198" spans="19:20" hidden="1" x14ac:dyDescent="0.2">
      <c r="S3198" s="12"/>
      <c r="T3198" s="12"/>
    </row>
    <row r="3199" spans="19:20" hidden="1" x14ac:dyDescent="0.2">
      <c r="S3199" s="12"/>
      <c r="T3199" s="12"/>
    </row>
    <row r="3200" spans="19:20" hidden="1" x14ac:dyDescent="0.2">
      <c r="S3200" s="12"/>
      <c r="T3200" s="12"/>
    </row>
    <row r="3201" spans="19:20" hidden="1" x14ac:dyDescent="0.2">
      <c r="S3201" s="12"/>
      <c r="T3201" s="12"/>
    </row>
    <row r="3202" spans="19:20" hidden="1" x14ac:dyDescent="0.2">
      <c r="S3202" s="12"/>
      <c r="T3202" s="12"/>
    </row>
    <row r="3203" spans="19:20" hidden="1" x14ac:dyDescent="0.2">
      <c r="S3203" s="12"/>
      <c r="T3203" s="12"/>
    </row>
    <row r="3204" spans="19:20" hidden="1" x14ac:dyDescent="0.2">
      <c r="S3204" s="12"/>
      <c r="T3204" s="12"/>
    </row>
    <row r="3205" spans="19:20" hidden="1" x14ac:dyDescent="0.2">
      <c r="S3205" s="12"/>
      <c r="T3205" s="12"/>
    </row>
    <row r="3206" spans="19:20" hidden="1" x14ac:dyDescent="0.2">
      <c r="S3206" s="12"/>
      <c r="T3206" s="12"/>
    </row>
    <row r="3207" spans="19:20" hidden="1" x14ac:dyDescent="0.2">
      <c r="S3207" s="12"/>
      <c r="T3207" s="12"/>
    </row>
    <row r="3208" spans="19:20" hidden="1" x14ac:dyDescent="0.2">
      <c r="S3208" s="12"/>
      <c r="T3208" s="12"/>
    </row>
    <row r="3209" spans="19:20" hidden="1" x14ac:dyDescent="0.2">
      <c r="S3209" s="12"/>
      <c r="T3209" s="12"/>
    </row>
    <row r="3210" spans="19:20" hidden="1" x14ac:dyDescent="0.2">
      <c r="S3210" s="12"/>
      <c r="T3210" s="12"/>
    </row>
    <row r="3211" spans="19:20" hidden="1" x14ac:dyDescent="0.2">
      <c r="S3211" s="12"/>
      <c r="T3211" s="12"/>
    </row>
    <row r="3212" spans="19:20" hidden="1" x14ac:dyDescent="0.2">
      <c r="S3212" s="12"/>
      <c r="T3212" s="12"/>
    </row>
    <row r="3213" spans="19:20" hidden="1" x14ac:dyDescent="0.2">
      <c r="S3213" s="12"/>
      <c r="T3213" s="12"/>
    </row>
    <row r="3214" spans="19:20" hidden="1" x14ac:dyDescent="0.2">
      <c r="S3214" s="12"/>
      <c r="T3214" s="12"/>
    </row>
    <row r="3215" spans="19:20" hidden="1" x14ac:dyDescent="0.2">
      <c r="S3215" s="12"/>
      <c r="T3215" s="12"/>
    </row>
    <row r="3216" spans="19:20" hidden="1" x14ac:dyDescent="0.2">
      <c r="S3216" s="12"/>
      <c r="T3216" s="12"/>
    </row>
    <row r="3217" spans="19:20" hidden="1" x14ac:dyDescent="0.2">
      <c r="S3217" s="12"/>
      <c r="T3217" s="12"/>
    </row>
    <row r="3218" spans="19:20" hidden="1" x14ac:dyDescent="0.2">
      <c r="S3218" s="12"/>
      <c r="T3218" s="12"/>
    </row>
    <row r="3219" spans="19:20" hidden="1" x14ac:dyDescent="0.2">
      <c r="S3219" s="12"/>
      <c r="T3219" s="12"/>
    </row>
    <row r="3220" spans="19:20" hidden="1" x14ac:dyDescent="0.2">
      <c r="S3220" s="12"/>
      <c r="T3220" s="12"/>
    </row>
    <row r="3221" spans="19:20" hidden="1" x14ac:dyDescent="0.2">
      <c r="S3221" s="12"/>
      <c r="T3221" s="12"/>
    </row>
    <row r="3222" spans="19:20" hidden="1" x14ac:dyDescent="0.2">
      <c r="S3222" s="12"/>
      <c r="T3222" s="12"/>
    </row>
    <row r="3223" spans="19:20" hidden="1" x14ac:dyDescent="0.2">
      <c r="S3223" s="12"/>
      <c r="T3223" s="12"/>
    </row>
    <row r="3224" spans="19:20" hidden="1" x14ac:dyDescent="0.2">
      <c r="S3224" s="12"/>
      <c r="T3224" s="12"/>
    </row>
    <row r="3225" spans="19:20" hidden="1" x14ac:dyDescent="0.2">
      <c r="S3225" s="12"/>
      <c r="T3225" s="12"/>
    </row>
    <row r="3226" spans="19:20" hidden="1" x14ac:dyDescent="0.2">
      <c r="S3226" s="12"/>
      <c r="T3226" s="12"/>
    </row>
    <row r="3227" spans="19:20" hidden="1" x14ac:dyDescent="0.2">
      <c r="S3227" s="12"/>
      <c r="T3227" s="12"/>
    </row>
    <row r="3228" spans="19:20" hidden="1" x14ac:dyDescent="0.2">
      <c r="S3228" s="12"/>
      <c r="T3228" s="12"/>
    </row>
    <row r="3229" spans="19:20" hidden="1" x14ac:dyDescent="0.2">
      <c r="S3229" s="12"/>
      <c r="T3229" s="12"/>
    </row>
    <row r="3230" spans="19:20" hidden="1" x14ac:dyDescent="0.2">
      <c r="S3230" s="12"/>
      <c r="T3230" s="12"/>
    </row>
    <row r="3231" spans="19:20" hidden="1" x14ac:dyDescent="0.2">
      <c r="S3231" s="12"/>
      <c r="T3231" s="12"/>
    </row>
    <row r="3232" spans="19:20" hidden="1" x14ac:dyDescent="0.2">
      <c r="S3232" s="12"/>
      <c r="T3232" s="12"/>
    </row>
    <row r="3233" spans="19:20" hidden="1" x14ac:dyDescent="0.2">
      <c r="S3233" s="12"/>
      <c r="T3233" s="12"/>
    </row>
    <row r="3234" spans="19:20" hidden="1" x14ac:dyDescent="0.2">
      <c r="S3234" s="12"/>
      <c r="T3234" s="12"/>
    </row>
    <row r="3235" spans="19:20" hidden="1" x14ac:dyDescent="0.2">
      <c r="S3235" s="12"/>
      <c r="T3235" s="12"/>
    </row>
    <row r="3236" spans="19:20" hidden="1" x14ac:dyDescent="0.2">
      <c r="S3236" s="12"/>
      <c r="T3236" s="12"/>
    </row>
    <row r="3237" spans="19:20" hidden="1" x14ac:dyDescent="0.2">
      <c r="S3237" s="12"/>
      <c r="T3237" s="12"/>
    </row>
    <row r="3238" spans="19:20" hidden="1" x14ac:dyDescent="0.2">
      <c r="S3238" s="12"/>
      <c r="T3238" s="12"/>
    </row>
    <row r="3239" spans="19:20" hidden="1" x14ac:dyDescent="0.2">
      <c r="S3239" s="12"/>
      <c r="T3239" s="12"/>
    </row>
    <row r="3240" spans="19:20" hidden="1" x14ac:dyDescent="0.2">
      <c r="S3240" s="12"/>
      <c r="T3240" s="12"/>
    </row>
    <row r="3241" spans="19:20" hidden="1" x14ac:dyDescent="0.2">
      <c r="S3241" s="12"/>
      <c r="T3241" s="12"/>
    </row>
    <row r="3242" spans="19:20" hidden="1" x14ac:dyDescent="0.2">
      <c r="S3242" s="12"/>
      <c r="T3242" s="12"/>
    </row>
    <row r="3243" spans="19:20" hidden="1" x14ac:dyDescent="0.2">
      <c r="S3243" s="12"/>
      <c r="T3243" s="12"/>
    </row>
    <row r="3244" spans="19:20" hidden="1" x14ac:dyDescent="0.2">
      <c r="S3244" s="12"/>
      <c r="T3244" s="12"/>
    </row>
    <row r="3245" spans="19:20" hidden="1" x14ac:dyDescent="0.2">
      <c r="S3245" s="12"/>
      <c r="T3245" s="12"/>
    </row>
    <row r="3246" spans="19:20" hidden="1" x14ac:dyDescent="0.2">
      <c r="S3246" s="12"/>
      <c r="T3246" s="12"/>
    </row>
    <row r="3247" spans="19:20" hidden="1" x14ac:dyDescent="0.2">
      <c r="S3247" s="12"/>
      <c r="T3247" s="12"/>
    </row>
    <row r="3248" spans="19:20" hidden="1" x14ac:dyDescent="0.2">
      <c r="S3248" s="12"/>
      <c r="T3248" s="12"/>
    </row>
    <row r="3249" spans="19:20" hidden="1" x14ac:dyDescent="0.2">
      <c r="S3249" s="12"/>
      <c r="T3249" s="12"/>
    </row>
    <row r="3250" spans="19:20" hidden="1" x14ac:dyDescent="0.2">
      <c r="S3250" s="12"/>
      <c r="T3250" s="12"/>
    </row>
    <row r="3251" spans="19:20" hidden="1" x14ac:dyDescent="0.2">
      <c r="S3251" s="12"/>
      <c r="T3251" s="12"/>
    </row>
    <row r="3252" spans="19:20" hidden="1" x14ac:dyDescent="0.2">
      <c r="S3252" s="12"/>
      <c r="T3252" s="12"/>
    </row>
    <row r="3253" spans="19:20" hidden="1" x14ac:dyDescent="0.2">
      <c r="S3253" s="12"/>
      <c r="T3253" s="12"/>
    </row>
    <row r="3254" spans="19:20" hidden="1" x14ac:dyDescent="0.2">
      <c r="S3254" s="12"/>
      <c r="T3254" s="12"/>
    </row>
    <row r="3255" spans="19:20" hidden="1" x14ac:dyDescent="0.2">
      <c r="S3255" s="12"/>
      <c r="T3255" s="12"/>
    </row>
    <row r="3256" spans="19:20" hidden="1" x14ac:dyDescent="0.2">
      <c r="S3256" s="12"/>
      <c r="T3256" s="12"/>
    </row>
    <row r="3257" spans="19:20" hidden="1" x14ac:dyDescent="0.2">
      <c r="S3257" s="12"/>
      <c r="T3257" s="12"/>
    </row>
    <row r="3258" spans="19:20" hidden="1" x14ac:dyDescent="0.2">
      <c r="S3258" s="12"/>
      <c r="T3258" s="12"/>
    </row>
    <row r="3259" spans="19:20" hidden="1" x14ac:dyDescent="0.2">
      <c r="S3259" s="12"/>
      <c r="T3259" s="12"/>
    </row>
    <row r="3260" spans="19:20" hidden="1" x14ac:dyDescent="0.2">
      <c r="S3260" s="12"/>
      <c r="T3260" s="12"/>
    </row>
    <row r="3261" spans="19:20" hidden="1" x14ac:dyDescent="0.2">
      <c r="S3261" s="12"/>
      <c r="T3261" s="12"/>
    </row>
    <row r="3262" spans="19:20" hidden="1" x14ac:dyDescent="0.2">
      <c r="S3262" s="12"/>
      <c r="T3262" s="12"/>
    </row>
    <row r="3263" spans="19:20" hidden="1" x14ac:dyDescent="0.2">
      <c r="S3263" s="12"/>
      <c r="T3263" s="12"/>
    </row>
    <row r="3264" spans="19:20" hidden="1" x14ac:dyDescent="0.2">
      <c r="S3264" s="12"/>
      <c r="T3264" s="12"/>
    </row>
    <row r="3265" spans="19:20" hidden="1" x14ac:dyDescent="0.2">
      <c r="S3265" s="12"/>
      <c r="T3265" s="12"/>
    </row>
    <row r="3266" spans="19:20" hidden="1" x14ac:dyDescent="0.2">
      <c r="S3266" s="12"/>
      <c r="T3266" s="12"/>
    </row>
    <row r="3267" spans="19:20" hidden="1" x14ac:dyDescent="0.2">
      <c r="S3267" s="12"/>
      <c r="T3267" s="12"/>
    </row>
    <row r="3268" spans="19:20" hidden="1" x14ac:dyDescent="0.2">
      <c r="S3268" s="12"/>
      <c r="T3268" s="12"/>
    </row>
    <row r="3269" spans="19:20" hidden="1" x14ac:dyDescent="0.2">
      <c r="S3269" s="12"/>
      <c r="T3269" s="12"/>
    </row>
    <row r="3270" spans="19:20" hidden="1" x14ac:dyDescent="0.2">
      <c r="S3270" s="12"/>
      <c r="T3270" s="12"/>
    </row>
    <row r="3271" spans="19:20" hidden="1" x14ac:dyDescent="0.2">
      <c r="S3271" s="12"/>
      <c r="T3271" s="12"/>
    </row>
    <row r="3272" spans="19:20" hidden="1" x14ac:dyDescent="0.2">
      <c r="S3272" s="12"/>
      <c r="T3272" s="12"/>
    </row>
    <row r="3273" spans="19:20" hidden="1" x14ac:dyDescent="0.2">
      <c r="S3273" s="12"/>
      <c r="T3273" s="12"/>
    </row>
    <row r="3274" spans="19:20" hidden="1" x14ac:dyDescent="0.2">
      <c r="S3274" s="12"/>
      <c r="T3274" s="12"/>
    </row>
    <row r="3275" spans="19:20" hidden="1" x14ac:dyDescent="0.2">
      <c r="S3275" s="12"/>
      <c r="T3275" s="12"/>
    </row>
    <row r="3276" spans="19:20" hidden="1" x14ac:dyDescent="0.2">
      <c r="S3276" s="12"/>
      <c r="T3276" s="12"/>
    </row>
    <row r="3277" spans="19:20" hidden="1" x14ac:dyDescent="0.2">
      <c r="S3277" s="12"/>
      <c r="T3277" s="12"/>
    </row>
    <row r="3278" spans="19:20" hidden="1" x14ac:dyDescent="0.2">
      <c r="S3278" s="12"/>
      <c r="T3278" s="12"/>
    </row>
    <row r="3279" spans="19:20" hidden="1" x14ac:dyDescent="0.2">
      <c r="S3279" s="12"/>
      <c r="T3279" s="12"/>
    </row>
    <row r="3280" spans="19:20" hidden="1" x14ac:dyDescent="0.2">
      <c r="S3280" s="12"/>
      <c r="T3280" s="12"/>
    </row>
    <row r="3281" spans="19:20" hidden="1" x14ac:dyDescent="0.2">
      <c r="S3281" s="12"/>
      <c r="T3281" s="12"/>
    </row>
    <row r="3282" spans="19:20" hidden="1" x14ac:dyDescent="0.2">
      <c r="S3282" s="12"/>
      <c r="T3282" s="12"/>
    </row>
    <row r="3283" spans="19:20" hidden="1" x14ac:dyDescent="0.2">
      <c r="S3283" s="12"/>
      <c r="T3283" s="12"/>
    </row>
    <row r="3284" spans="19:20" hidden="1" x14ac:dyDescent="0.2">
      <c r="S3284" s="12"/>
      <c r="T3284" s="12"/>
    </row>
    <row r="3285" spans="19:20" hidden="1" x14ac:dyDescent="0.2">
      <c r="S3285" s="12"/>
      <c r="T3285" s="12"/>
    </row>
    <row r="3286" spans="19:20" hidden="1" x14ac:dyDescent="0.2">
      <c r="S3286" s="12"/>
      <c r="T3286" s="12"/>
    </row>
    <row r="3287" spans="19:20" hidden="1" x14ac:dyDescent="0.2">
      <c r="S3287" s="12"/>
      <c r="T3287" s="12"/>
    </row>
    <row r="3288" spans="19:20" hidden="1" x14ac:dyDescent="0.2">
      <c r="S3288" s="12"/>
      <c r="T3288" s="12"/>
    </row>
    <row r="3289" spans="19:20" hidden="1" x14ac:dyDescent="0.2">
      <c r="S3289" s="12"/>
      <c r="T3289" s="12"/>
    </row>
    <row r="3290" spans="19:20" hidden="1" x14ac:dyDescent="0.2">
      <c r="S3290" s="12"/>
      <c r="T3290" s="12"/>
    </row>
    <row r="3291" spans="19:20" hidden="1" x14ac:dyDescent="0.2">
      <c r="S3291" s="12"/>
      <c r="T3291" s="12"/>
    </row>
    <row r="3292" spans="19:20" hidden="1" x14ac:dyDescent="0.2">
      <c r="S3292" s="12"/>
      <c r="T3292" s="12"/>
    </row>
    <row r="3293" spans="19:20" hidden="1" x14ac:dyDescent="0.2">
      <c r="S3293" s="12"/>
      <c r="T3293" s="12"/>
    </row>
    <row r="3294" spans="19:20" hidden="1" x14ac:dyDescent="0.2">
      <c r="S3294" s="12"/>
      <c r="T3294" s="12"/>
    </row>
    <row r="3295" spans="19:20" hidden="1" x14ac:dyDescent="0.2">
      <c r="S3295" s="12"/>
      <c r="T3295" s="12"/>
    </row>
    <row r="3296" spans="19:20" hidden="1" x14ac:dyDescent="0.2">
      <c r="S3296" s="12"/>
      <c r="T3296" s="12"/>
    </row>
    <row r="3297" spans="19:20" hidden="1" x14ac:dyDescent="0.2">
      <c r="S3297" s="12"/>
      <c r="T3297" s="12"/>
    </row>
    <row r="3298" spans="19:20" hidden="1" x14ac:dyDescent="0.2">
      <c r="S3298" s="12"/>
      <c r="T3298" s="12"/>
    </row>
    <row r="3299" spans="19:20" hidden="1" x14ac:dyDescent="0.2">
      <c r="S3299" s="12"/>
      <c r="T3299" s="12"/>
    </row>
    <row r="3300" spans="19:20" hidden="1" x14ac:dyDescent="0.2">
      <c r="S3300" s="12"/>
      <c r="T3300" s="12"/>
    </row>
    <row r="3301" spans="19:20" hidden="1" x14ac:dyDescent="0.2">
      <c r="S3301" s="12"/>
      <c r="T3301" s="12"/>
    </row>
    <row r="3302" spans="19:20" hidden="1" x14ac:dyDescent="0.2">
      <c r="S3302" s="12"/>
      <c r="T3302" s="12"/>
    </row>
    <row r="3303" spans="19:20" hidden="1" x14ac:dyDescent="0.2">
      <c r="S3303" s="12"/>
      <c r="T3303" s="12"/>
    </row>
    <row r="3304" spans="19:20" hidden="1" x14ac:dyDescent="0.2">
      <c r="S3304" s="12"/>
      <c r="T3304" s="12"/>
    </row>
    <row r="3305" spans="19:20" hidden="1" x14ac:dyDescent="0.2">
      <c r="S3305" s="12"/>
      <c r="T3305" s="12"/>
    </row>
    <row r="3306" spans="19:20" hidden="1" x14ac:dyDescent="0.2">
      <c r="S3306" s="12"/>
      <c r="T3306" s="12"/>
    </row>
    <row r="3307" spans="19:20" hidden="1" x14ac:dyDescent="0.2">
      <c r="S3307" s="12"/>
      <c r="T3307" s="12"/>
    </row>
    <row r="3308" spans="19:20" hidden="1" x14ac:dyDescent="0.2">
      <c r="S3308" s="12"/>
      <c r="T3308" s="12"/>
    </row>
    <row r="3309" spans="19:20" hidden="1" x14ac:dyDescent="0.2">
      <c r="S3309" s="12"/>
      <c r="T3309" s="12"/>
    </row>
    <row r="3310" spans="19:20" hidden="1" x14ac:dyDescent="0.2">
      <c r="S3310" s="12"/>
      <c r="T3310" s="12"/>
    </row>
    <row r="3311" spans="19:20" hidden="1" x14ac:dyDescent="0.2">
      <c r="S3311" s="12"/>
      <c r="T3311" s="12"/>
    </row>
    <row r="3312" spans="19:20" hidden="1" x14ac:dyDescent="0.2">
      <c r="S3312" s="12"/>
      <c r="T3312" s="12"/>
    </row>
    <row r="3313" spans="19:20" hidden="1" x14ac:dyDescent="0.2">
      <c r="S3313" s="12"/>
      <c r="T3313" s="12"/>
    </row>
    <row r="3314" spans="19:20" hidden="1" x14ac:dyDescent="0.2">
      <c r="S3314" s="12"/>
      <c r="T3314" s="12"/>
    </row>
    <row r="3315" spans="19:20" hidden="1" x14ac:dyDescent="0.2">
      <c r="S3315" s="12"/>
      <c r="T3315" s="12"/>
    </row>
    <row r="3316" spans="19:20" hidden="1" x14ac:dyDescent="0.2">
      <c r="S3316" s="12"/>
      <c r="T3316" s="12"/>
    </row>
    <row r="3317" spans="19:20" hidden="1" x14ac:dyDescent="0.2">
      <c r="S3317" s="12"/>
      <c r="T3317" s="12"/>
    </row>
    <row r="3318" spans="19:20" hidden="1" x14ac:dyDescent="0.2">
      <c r="S3318" s="12"/>
      <c r="T3318" s="12"/>
    </row>
    <row r="3319" spans="19:20" hidden="1" x14ac:dyDescent="0.2">
      <c r="S3319" s="12"/>
      <c r="T3319" s="12"/>
    </row>
    <row r="3320" spans="19:20" hidden="1" x14ac:dyDescent="0.2">
      <c r="S3320" s="12"/>
      <c r="T3320" s="12"/>
    </row>
    <row r="3321" spans="19:20" hidden="1" x14ac:dyDescent="0.2">
      <c r="S3321" s="12"/>
      <c r="T3321" s="12"/>
    </row>
    <row r="3322" spans="19:20" hidden="1" x14ac:dyDescent="0.2">
      <c r="S3322" s="12"/>
      <c r="T3322" s="12"/>
    </row>
    <row r="3323" spans="19:20" hidden="1" x14ac:dyDescent="0.2">
      <c r="S3323" s="12"/>
      <c r="T3323" s="12"/>
    </row>
    <row r="3324" spans="19:20" hidden="1" x14ac:dyDescent="0.2">
      <c r="S3324" s="12"/>
      <c r="T3324" s="12"/>
    </row>
    <row r="3325" spans="19:20" hidden="1" x14ac:dyDescent="0.2">
      <c r="S3325" s="12"/>
      <c r="T3325" s="12"/>
    </row>
    <row r="3326" spans="19:20" hidden="1" x14ac:dyDescent="0.2">
      <c r="S3326" s="12"/>
      <c r="T3326" s="12"/>
    </row>
    <row r="3327" spans="19:20" hidden="1" x14ac:dyDescent="0.2">
      <c r="S3327" s="12"/>
      <c r="T3327" s="12"/>
    </row>
    <row r="3328" spans="19:20" hidden="1" x14ac:dyDescent="0.2">
      <c r="S3328" s="12"/>
      <c r="T3328" s="12"/>
    </row>
    <row r="3329" spans="19:20" hidden="1" x14ac:dyDescent="0.2">
      <c r="S3329" s="12"/>
      <c r="T3329" s="12"/>
    </row>
    <row r="3330" spans="19:20" hidden="1" x14ac:dyDescent="0.2">
      <c r="S3330" s="12"/>
      <c r="T3330" s="12"/>
    </row>
    <row r="3331" spans="19:20" hidden="1" x14ac:dyDescent="0.2">
      <c r="S3331" s="12"/>
      <c r="T3331" s="12"/>
    </row>
    <row r="3332" spans="19:20" hidden="1" x14ac:dyDescent="0.2">
      <c r="S3332" s="12"/>
      <c r="T3332" s="12"/>
    </row>
    <row r="3333" spans="19:20" hidden="1" x14ac:dyDescent="0.2">
      <c r="S3333" s="12"/>
      <c r="T3333" s="12"/>
    </row>
    <row r="3334" spans="19:20" hidden="1" x14ac:dyDescent="0.2">
      <c r="S3334" s="12"/>
      <c r="T3334" s="12"/>
    </row>
    <row r="3335" spans="19:20" hidden="1" x14ac:dyDescent="0.2">
      <c r="S3335" s="12"/>
      <c r="T3335" s="12"/>
    </row>
    <row r="3336" spans="19:20" hidden="1" x14ac:dyDescent="0.2">
      <c r="S3336" s="12"/>
      <c r="T3336" s="12"/>
    </row>
    <row r="3337" spans="19:20" hidden="1" x14ac:dyDescent="0.2">
      <c r="S3337" s="12"/>
      <c r="T3337" s="12"/>
    </row>
    <row r="3338" spans="19:20" hidden="1" x14ac:dyDescent="0.2">
      <c r="S3338" s="12"/>
      <c r="T3338" s="12"/>
    </row>
    <row r="3339" spans="19:20" hidden="1" x14ac:dyDescent="0.2">
      <c r="S3339" s="12"/>
      <c r="T3339" s="12"/>
    </row>
    <row r="3340" spans="19:20" hidden="1" x14ac:dyDescent="0.2">
      <c r="S3340" s="12"/>
      <c r="T3340" s="12"/>
    </row>
    <row r="3341" spans="19:20" hidden="1" x14ac:dyDescent="0.2">
      <c r="S3341" s="12"/>
      <c r="T3341" s="12"/>
    </row>
    <row r="3342" spans="19:20" hidden="1" x14ac:dyDescent="0.2">
      <c r="S3342" s="12"/>
      <c r="T3342" s="12"/>
    </row>
    <row r="3343" spans="19:20" hidden="1" x14ac:dyDescent="0.2">
      <c r="S3343" s="12"/>
      <c r="T3343" s="12"/>
    </row>
    <row r="3344" spans="19:20" hidden="1" x14ac:dyDescent="0.2">
      <c r="S3344" s="12"/>
      <c r="T3344" s="12"/>
    </row>
    <row r="3345" spans="19:20" hidden="1" x14ac:dyDescent="0.2">
      <c r="S3345" s="12"/>
      <c r="T3345" s="12"/>
    </row>
    <row r="3346" spans="19:20" hidden="1" x14ac:dyDescent="0.2">
      <c r="S3346" s="12"/>
      <c r="T3346" s="12"/>
    </row>
    <row r="3347" spans="19:20" hidden="1" x14ac:dyDescent="0.2">
      <c r="S3347" s="12"/>
      <c r="T3347" s="12"/>
    </row>
    <row r="3348" spans="19:20" hidden="1" x14ac:dyDescent="0.2">
      <c r="S3348" s="12"/>
      <c r="T3348" s="12"/>
    </row>
    <row r="3349" spans="19:20" hidden="1" x14ac:dyDescent="0.2">
      <c r="S3349" s="12"/>
      <c r="T3349" s="12"/>
    </row>
    <row r="3350" spans="19:20" hidden="1" x14ac:dyDescent="0.2">
      <c r="S3350" s="12"/>
      <c r="T3350" s="12"/>
    </row>
    <row r="3351" spans="19:20" hidden="1" x14ac:dyDescent="0.2">
      <c r="S3351" s="12"/>
      <c r="T3351" s="12"/>
    </row>
    <row r="3352" spans="19:20" hidden="1" x14ac:dyDescent="0.2">
      <c r="S3352" s="12"/>
      <c r="T3352" s="12"/>
    </row>
    <row r="3353" spans="19:20" hidden="1" x14ac:dyDescent="0.2">
      <c r="S3353" s="12"/>
      <c r="T3353" s="12"/>
    </row>
    <row r="3354" spans="19:20" hidden="1" x14ac:dyDescent="0.2">
      <c r="S3354" s="12"/>
      <c r="T3354" s="12"/>
    </row>
    <row r="3355" spans="19:20" hidden="1" x14ac:dyDescent="0.2">
      <c r="S3355" s="12"/>
      <c r="T3355" s="12"/>
    </row>
    <row r="3356" spans="19:20" hidden="1" x14ac:dyDescent="0.2">
      <c r="S3356" s="12"/>
      <c r="T3356" s="12"/>
    </row>
    <row r="3357" spans="19:20" hidden="1" x14ac:dyDescent="0.2">
      <c r="S3357" s="12"/>
      <c r="T3357" s="12"/>
    </row>
    <row r="3358" spans="19:20" hidden="1" x14ac:dyDescent="0.2">
      <c r="S3358" s="12"/>
      <c r="T3358" s="12"/>
    </row>
    <row r="3359" spans="19:20" hidden="1" x14ac:dyDescent="0.2">
      <c r="S3359" s="12"/>
      <c r="T3359" s="12"/>
    </row>
    <row r="3360" spans="19:20" hidden="1" x14ac:dyDescent="0.2">
      <c r="S3360" s="12"/>
      <c r="T3360" s="12"/>
    </row>
    <row r="3361" spans="19:20" hidden="1" x14ac:dyDescent="0.2">
      <c r="S3361" s="12"/>
      <c r="T3361" s="12"/>
    </row>
    <row r="3362" spans="19:20" hidden="1" x14ac:dyDescent="0.2">
      <c r="S3362" s="12"/>
      <c r="T3362" s="12"/>
    </row>
    <row r="3363" spans="19:20" hidden="1" x14ac:dyDescent="0.2">
      <c r="S3363" s="12"/>
      <c r="T3363" s="12"/>
    </row>
    <row r="3364" spans="19:20" hidden="1" x14ac:dyDescent="0.2">
      <c r="S3364" s="12"/>
      <c r="T3364" s="12"/>
    </row>
    <row r="3365" spans="19:20" hidden="1" x14ac:dyDescent="0.2">
      <c r="S3365" s="12"/>
      <c r="T3365" s="12"/>
    </row>
    <row r="3366" spans="19:20" hidden="1" x14ac:dyDescent="0.2">
      <c r="S3366" s="12"/>
      <c r="T3366" s="12"/>
    </row>
    <row r="3367" spans="19:20" hidden="1" x14ac:dyDescent="0.2">
      <c r="S3367" s="12"/>
      <c r="T3367" s="12"/>
    </row>
    <row r="3368" spans="19:20" hidden="1" x14ac:dyDescent="0.2">
      <c r="S3368" s="12"/>
      <c r="T3368" s="12"/>
    </row>
    <row r="3369" spans="19:20" hidden="1" x14ac:dyDescent="0.2">
      <c r="S3369" s="12"/>
      <c r="T3369" s="12"/>
    </row>
    <row r="3370" spans="19:20" hidden="1" x14ac:dyDescent="0.2">
      <c r="S3370" s="12"/>
      <c r="T3370" s="12"/>
    </row>
    <row r="3371" spans="19:20" hidden="1" x14ac:dyDescent="0.2">
      <c r="S3371" s="12"/>
      <c r="T3371" s="12"/>
    </row>
    <row r="3372" spans="19:20" hidden="1" x14ac:dyDescent="0.2">
      <c r="S3372" s="12"/>
      <c r="T3372" s="12"/>
    </row>
    <row r="3373" spans="19:20" hidden="1" x14ac:dyDescent="0.2">
      <c r="S3373" s="12"/>
      <c r="T3373" s="12"/>
    </row>
    <row r="3374" spans="19:20" hidden="1" x14ac:dyDescent="0.2">
      <c r="S3374" s="12"/>
      <c r="T3374" s="12"/>
    </row>
    <row r="3375" spans="19:20" hidden="1" x14ac:dyDescent="0.2">
      <c r="S3375" s="12"/>
      <c r="T3375" s="12"/>
    </row>
    <row r="3376" spans="19:20" hidden="1" x14ac:dyDescent="0.2">
      <c r="S3376" s="12"/>
      <c r="T3376" s="12"/>
    </row>
    <row r="3377" spans="19:20" hidden="1" x14ac:dyDescent="0.2">
      <c r="S3377" s="12"/>
      <c r="T3377" s="12"/>
    </row>
    <row r="3378" spans="19:20" hidden="1" x14ac:dyDescent="0.2">
      <c r="S3378" s="12"/>
      <c r="T3378" s="12"/>
    </row>
    <row r="3379" spans="19:20" hidden="1" x14ac:dyDescent="0.2">
      <c r="S3379" s="12"/>
      <c r="T3379" s="12"/>
    </row>
    <row r="3380" spans="19:20" hidden="1" x14ac:dyDescent="0.2">
      <c r="S3380" s="12"/>
      <c r="T3380" s="12"/>
    </row>
    <row r="3381" spans="19:20" hidden="1" x14ac:dyDescent="0.2">
      <c r="S3381" s="12"/>
      <c r="T3381" s="12"/>
    </row>
    <row r="3382" spans="19:20" hidden="1" x14ac:dyDescent="0.2">
      <c r="S3382" s="12"/>
      <c r="T3382" s="12"/>
    </row>
    <row r="3383" spans="19:20" hidden="1" x14ac:dyDescent="0.2">
      <c r="S3383" s="12"/>
      <c r="T3383" s="12"/>
    </row>
    <row r="3384" spans="19:20" hidden="1" x14ac:dyDescent="0.2">
      <c r="S3384" s="12"/>
      <c r="T3384" s="12"/>
    </row>
    <row r="3385" spans="19:20" hidden="1" x14ac:dyDescent="0.2">
      <c r="S3385" s="12"/>
      <c r="T3385" s="12"/>
    </row>
    <row r="3386" spans="19:20" hidden="1" x14ac:dyDescent="0.2">
      <c r="S3386" s="12"/>
      <c r="T3386" s="12"/>
    </row>
    <row r="3387" spans="19:20" hidden="1" x14ac:dyDescent="0.2">
      <c r="S3387" s="12"/>
      <c r="T3387" s="12"/>
    </row>
    <row r="3388" spans="19:20" hidden="1" x14ac:dyDescent="0.2">
      <c r="S3388" s="12"/>
      <c r="T3388" s="12"/>
    </row>
    <row r="3389" spans="19:20" hidden="1" x14ac:dyDescent="0.2">
      <c r="S3389" s="12"/>
      <c r="T3389" s="12"/>
    </row>
    <row r="3390" spans="19:20" hidden="1" x14ac:dyDescent="0.2">
      <c r="S3390" s="12"/>
      <c r="T3390" s="12"/>
    </row>
    <row r="3391" spans="19:20" hidden="1" x14ac:dyDescent="0.2">
      <c r="S3391" s="12"/>
      <c r="T3391" s="12"/>
    </row>
    <row r="3392" spans="19:20" hidden="1" x14ac:dyDescent="0.2">
      <c r="S3392" s="12"/>
      <c r="T3392" s="12"/>
    </row>
    <row r="3393" spans="19:20" hidden="1" x14ac:dyDescent="0.2">
      <c r="S3393" s="12"/>
      <c r="T3393" s="12"/>
    </row>
    <row r="3394" spans="19:20" hidden="1" x14ac:dyDescent="0.2">
      <c r="S3394" s="12"/>
      <c r="T3394" s="12"/>
    </row>
    <row r="3395" spans="19:20" hidden="1" x14ac:dyDescent="0.2">
      <c r="S3395" s="12"/>
      <c r="T3395" s="12"/>
    </row>
    <row r="3396" spans="19:20" hidden="1" x14ac:dyDescent="0.2">
      <c r="S3396" s="12"/>
      <c r="T3396" s="12"/>
    </row>
    <row r="3397" spans="19:20" hidden="1" x14ac:dyDescent="0.2">
      <c r="S3397" s="12"/>
      <c r="T3397" s="12"/>
    </row>
    <row r="3398" spans="19:20" hidden="1" x14ac:dyDescent="0.2">
      <c r="S3398" s="12"/>
      <c r="T3398" s="12"/>
    </row>
    <row r="3399" spans="19:20" hidden="1" x14ac:dyDescent="0.2">
      <c r="S3399" s="12"/>
      <c r="T3399" s="12"/>
    </row>
    <row r="3400" spans="19:20" hidden="1" x14ac:dyDescent="0.2">
      <c r="S3400" s="12"/>
      <c r="T3400" s="12"/>
    </row>
    <row r="3401" spans="19:20" hidden="1" x14ac:dyDescent="0.2">
      <c r="S3401" s="12"/>
      <c r="T3401" s="12"/>
    </row>
    <row r="3402" spans="19:20" hidden="1" x14ac:dyDescent="0.2">
      <c r="S3402" s="12"/>
      <c r="T3402" s="12"/>
    </row>
    <row r="3403" spans="19:20" hidden="1" x14ac:dyDescent="0.2">
      <c r="S3403" s="12"/>
      <c r="T3403" s="12"/>
    </row>
    <row r="3404" spans="19:20" hidden="1" x14ac:dyDescent="0.2">
      <c r="S3404" s="12"/>
      <c r="T3404" s="12"/>
    </row>
    <row r="3405" spans="19:20" hidden="1" x14ac:dyDescent="0.2">
      <c r="S3405" s="12"/>
      <c r="T3405" s="12"/>
    </row>
    <row r="3406" spans="19:20" hidden="1" x14ac:dyDescent="0.2">
      <c r="S3406" s="12"/>
      <c r="T3406" s="12"/>
    </row>
    <row r="3407" spans="19:20" hidden="1" x14ac:dyDescent="0.2">
      <c r="S3407" s="12"/>
      <c r="T3407" s="12"/>
    </row>
    <row r="3408" spans="19:20" hidden="1" x14ac:dyDescent="0.2">
      <c r="S3408" s="12"/>
      <c r="T3408" s="12"/>
    </row>
    <row r="3409" spans="19:20" hidden="1" x14ac:dyDescent="0.2">
      <c r="S3409" s="12"/>
      <c r="T3409" s="12"/>
    </row>
    <row r="3410" spans="19:20" hidden="1" x14ac:dyDescent="0.2">
      <c r="S3410" s="12"/>
      <c r="T3410" s="12"/>
    </row>
    <row r="3411" spans="19:20" hidden="1" x14ac:dyDescent="0.2">
      <c r="S3411" s="12"/>
      <c r="T3411" s="12"/>
    </row>
    <row r="3412" spans="19:20" hidden="1" x14ac:dyDescent="0.2">
      <c r="S3412" s="12"/>
      <c r="T3412" s="12"/>
    </row>
    <row r="3413" spans="19:20" hidden="1" x14ac:dyDescent="0.2">
      <c r="S3413" s="12"/>
      <c r="T3413" s="12"/>
    </row>
    <row r="3414" spans="19:20" hidden="1" x14ac:dyDescent="0.2">
      <c r="S3414" s="12"/>
      <c r="T3414" s="12"/>
    </row>
    <row r="3415" spans="19:20" hidden="1" x14ac:dyDescent="0.2">
      <c r="S3415" s="12"/>
      <c r="T3415" s="12"/>
    </row>
    <row r="3416" spans="19:20" hidden="1" x14ac:dyDescent="0.2">
      <c r="S3416" s="12"/>
      <c r="T3416" s="12"/>
    </row>
    <row r="3417" spans="19:20" hidden="1" x14ac:dyDescent="0.2">
      <c r="S3417" s="12"/>
      <c r="T3417" s="12"/>
    </row>
    <row r="3418" spans="19:20" hidden="1" x14ac:dyDescent="0.2">
      <c r="S3418" s="12"/>
      <c r="T3418" s="12"/>
    </row>
    <row r="3419" spans="19:20" hidden="1" x14ac:dyDescent="0.2">
      <c r="S3419" s="12"/>
      <c r="T3419" s="12"/>
    </row>
    <row r="3420" spans="19:20" hidden="1" x14ac:dyDescent="0.2">
      <c r="S3420" s="12"/>
      <c r="T3420" s="12"/>
    </row>
    <row r="3421" spans="19:20" hidden="1" x14ac:dyDescent="0.2">
      <c r="S3421" s="12"/>
      <c r="T3421" s="12"/>
    </row>
    <row r="3422" spans="19:20" hidden="1" x14ac:dyDescent="0.2">
      <c r="S3422" s="12"/>
      <c r="T3422" s="12"/>
    </row>
    <row r="3423" spans="19:20" hidden="1" x14ac:dyDescent="0.2">
      <c r="S3423" s="12"/>
      <c r="T3423" s="12"/>
    </row>
    <row r="3424" spans="19:20" hidden="1" x14ac:dyDescent="0.2">
      <c r="S3424" s="12"/>
      <c r="T3424" s="12"/>
    </row>
    <row r="3425" spans="19:20" hidden="1" x14ac:dyDescent="0.2">
      <c r="S3425" s="12"/>
      <c r="T3425" s="12"/>
    </row>
    <row r="3426" spans="19:20" hidden="1" x14ac:dyDescent="0.2">
      <c r="S3426" s="12"/>
      <c r="T3426" s="12"/>
    </row>
    <row r="3427" spans="19:20" hidden="1" x14ac:dyDescent="0.2">
      <c r="S3427" s="12"/>
      <c r="T3427" s="12"/>
    </row>
    <row r="3428" spans="19:20" hidden="1" x14ac:dyDescent="0.2">
      <c r="S3428" s="12"/>
      <c r="T3428" s="12"/>
    </row>
    <row r="3429" spans="19:20" hidden="1" x14ac:dyDescent="0.2">
      <c r="S3429" s="12"/>
      <c r="T3429" s="12"/>
    </row>
    <row r="3430" spans="19:20" hidden="1" x14ac:dyDescent="0.2">
      <c r="S3430" s="12"/>
      <c r="T3430" s="12"/>
    </row>
    <row r="3431" spans="19:20" hidden="1" x14ac:dyDescent="0.2">
      <c r="S3431" s="12"/>
      <c r="T3431" s="12"/>
    </row>
    <row r="3432" spans="19:20" hidden="1" x14ac:dyDescent="0.2">
      <c r="S3432" s="12"/>
      <c r="T3432" s="12"/>
    </row>
    <row r="3433" spans="19:20" hidden="1" x14ac:dyDescent="0.2">
      <c r="S3433" s="12"/>
      <c r="T3433" s="12"/>
    </row>
    <row r="3434" spans="19:20" hidden="1" x14ac:dyDescent="0.2">
      <c r="S3434" s="12"/>
      <c r="T3434" s="12"/>
    </row>
    <row r="3435" spans="19:20" hidden="1" x14ac:dyDescent="0.2">
      <c r="S3435" s="12"/>
      <c r="T3435" s="12"/>
    </row>
    <row r="3436" spans="19:20" hidden="1" x14ac:dyDescent="0.2">
      <c r="S3436" s="12"/>
      <c r="T3436" s="12"/>
    </row>
    <row r="3437" spans="19:20" hidden="1" x14ac:dyDescent="0.2">
      <c r="S3437" s="12"/>
      <c r="T3437" s="12"/>
    </row>
    <row r="3438" spans="19:20" hidden="1" x14ac:dyDescent="0.2">
      <c r="S3438" s="12"/>
      <c r="T3438" s="12"/>
    </row>
    <row r="3439" spans="19:20" hidden="1" x14ac:dyDescent="0.2">
      <c r="S3439" s="12"/>
      <c r="T3439" s="12"/>
    </row>
    <row r="3440" spans="19:20" hidden="1" x14ac:dyDescent="0.2">
      <c r="S3440" s="12"/>
      <c r="T3440" s="12"/>
    </row>
    <row r="3441" spans="19:20" hidden="1" x14ac:dyDescent="0.2">
      <c r="S3441" s="12"/>
      <c r="T3441" s="12"/>
    </row>
    <row r="3442" spans="19:20" hidden="1" x14ac:dyDescent="0.2">
      <c r="S3442" s="12"/>
      <c r="T3442" s="12"/>
    </row>
    <row r="3443" spans="19:20" hidden="1" x14ac:dyDescent="0.2">
      <c r="S3443" s="12"/>
      <c r="T3443" s="12"/>
    </row>
    <row r="3444" spans="19:20" hidden="1" x14ac:dyDescent="0.2">
      <c r="S3444" s="12"/>
      <c r="T3444" s="12"/>
    </row>
    <row r="3445" spans="19:20" hidden="1" x14ac:dyDescent="0.2">
      <c r="S3445" s="12"/>
      <c r="T3445" s="12"/>
    </row>
    <row r="3446" spans="19:20" hidden="1" x14ac:dyDescent="0.2">
      <c r="S3446" s="12"/>
      <c r="T3446" s="12"/>
    </row>
    <row r="3447" spans="19:20" hidden="1" x14ac:dyDescent="0.2">
      <c r="S3447" s="12"/>
      <c r="T3447" s="12"/>
    </row>
    <row r="3448" spans="19:20" hidden="1" x14ac:dyDescent="0.2">
      <c r="S3448" s="12"/>
      <c r="T3448" s="12"/>
    </row>
    <row r="3449" spans="19:20" hidden="1" x14ac:dyDescent="0.2">
      <c r="S3449" s="12"/>
      <c r="T3449" s="12"/>
    </row>
    <row r="3450" spans="19:20" hidden="1" x14ac:dyDescent="0.2">
      <c r="S3450" s="12"/>
      <c r="T3450" s="12"/>
    </row>
    <row r="3451" spans="19:20" hidden="1" x14ac:dyDescent="0.2">
      <c r="S3451" s="12"/>
      <c r="T3451" s="12"/>
    </row>
    <row r="3452" spans="19:20" hidden="1" x14ac:dyDescent="0.2">
      <c r="S3452" s="12"/>
      <c r="T3452" s="12"/>
    </row>
    <row r="3453" spans="19:20" hidden="1" x14ac:dyDescent="0.2">
      <c r="S3453" s="12"/>
      <c r="T3453" s="12"/>
    </row>
    <row r="3454" spans="19:20" hidden="1" x14ac:dyDescent="0.2">
      <c r="S3454" s="12"/>
      <c r="T3454" s="12"/>
    </row>
    <row r="3455" spans="19:20" hidden="1" x14ac:dyDescent="0.2">
      <c r="S3455" s="12"/>
      <c r="T3455" s="12"/>
    </row>
    <row r="3456" spans="19:20" hidden="1" x14ac:dyDescent="0.2">
      <c r="S3456" s="12"/>
      <c r="T3456" s="12"/>
    </row>
    <row r="3457" spans="19:20" hidden="1" x14ac:dyDescent="0.2">
      <c r="S3457" s="12"/>
      <c r="T3457" s="12"/>
    </row>
    <row r="3458" spans="19:20" hidden="1" x14ac:dyDescent="0.2">
      <c r="S3458" s="12"/>
      <c r="T3458" s="12"/>
    </row>
    <row r="3459" spans="19:20" hidden="1" x14ac:dyDescent="0.2">
      <c r="S3459" s="12"/>
      <c r="T3459" s="12"/>
    </row>
    <row r="3460" spans="19:20" hidden="1" x14ac:dyDescent="0.2">
      <c r="S3460" s="12"/>
      <c r="T3460" s="12"/>
    </row>
    <row r="3461" spans="19:20" hidden="1" x14ac:dyDescent="0.2">
      <c r="S3461" s="12"/>
      <c r="T3461" s="12"/>
    </row>
    <row r="3462" spans="19:20" hidden="1" x14ac:dyDescent="0.2">
      <c r="S3462" s="12"/>
      <c r="T3462" s="12"/>
    </row>
    <row r="3463" spans="19:20" hidden="1" x14ac:dyDescent="0.2">
      <c r="S3463" s="12"/>
      <c r="T3463" s="12"/>
    </row>
    <row r="3464" spans="19:20" hidden="1" x14ac:dyDescent="0.2">
      <c r="S3464" s="12"/>
      <c r="T3464" s="12"/>
    </row>
    <row r="3465" spans="19:20" hidden="1" x14ac:dyDescent="0.2">
      <c r="S3465" s="12"/>
      <c r="T3465" s="12"/>
    </row>
    <row r="3466" spans="19:20" hidden="1" x14ac:dyDescent="0.2">
      <c r="S3466" s="12"/>
      <c r="T3466" s="12"/>
    </row>
    <row r="3467" spans="19:20" hidden="1" x14ac:dyDescent="0.2">
      <c r="S3467" s="12"/>
      <c r="T3467" s="12"/>
    </row>
    <row r="3468" spans="19:20" hidden="1" x14ac:dyDescent="0.2">
      <c r="S3468" s="12"/>
      <c r="T3468" s="12"/>
    </row>
    <row r="3469" spans="19:20" hidden="1" x14ac:dyDescent="0.2">
      <c r="S3469" s="12"/>
      <c r="T3469" s="12"/>
    </row>
    <row r="3470" spans="19:20" hidden="1" x14ac:dyDescent="0.2">
      <c r="S3470" s="12"/>
      <c r="T3470" s="12"/>
    </row>
    <row r="3471" spans="19:20" hidden="1" x14ac:dyDescent="0.2">
      <c r="S3471" s="12"/>
      <c r="T3471" s="12"/>
    </row>
    <row r="3472" spans="19:20" hidden="1" x14ac:dyDescent="0.2">
      <c r="S3472" s="12"/>
      <c r="T3472" s="12"/>
    </row>
    <row r="3473" spans="19:20" hidden="1" x14ac:dyDescent="0.2">
      <c r="S3473" s="12"/>
      <c r="T3473" s="12"/>
    </row>
    <row r="3474" spans="19:20" hidden="1" x14ac:dyDescent="0.2">
      <c r="S3474" s="12"/>
      <c r="T3474" s="12"/>
    </row>
    <row r="3475" spans="19:20" hidden="1" x14ac:dyDescent="0.2">
      <c r="S3475" s="12"/>
      <c r="T3475" s="12"/>
    </row>
    <row r="3476" spans="19:20" hidden="1" x14ac:dyDescent="0.2">
      <c r="S3476" s="12"/>
      <c r="T3476" s="12"/>
    </row>
    <row r="3477" spans="19:20" hidden="1" x14ac:dyDescent="0.2">
      <c r="S3477" s="12"/>
      <c r="T3477" s="12"/>
    </row>
    <row r="3478" spans="19:20" hidden="1" x14ac:dyDescent="0.2">
      <c r="S3478" s="12"/>
      <c r="T3478" s="12"/>
    </row>
    <row r="3479" spans="19:20" hidden="1" x14ac:dyDescent="0.2">
      <c r="S3479" s="12"/>
      <c r="T3479" s="12"/>
    </row>
    <row r="3480" spans="19:20" hidden="1" x14ac:dyDescent="0.2">
      <c r="S3480" s="12"/>
      <c r="T3480" s="12"/>
    </row>
    <row r="3481" spans="19:20" hidden="1" x14ac:dyDescent="0.2">
      <c r="S3481" s="12"/>
      <c r="T3481" s="12"/>
    </row>
    <row r="3482" spans="19:20" hidden="1" x14ac:dyDescent="0.2">
      <c r="S3482" s="12"/>
      <c r="T3482" s="12"/>
    </row>
    <row r="3483" spans="19:20" hidden="1" x14ac:dyDescent="0.2">
      <c r="S3483" s="12"/>
      <c r="T3483" s="12"/>
    </row>
    <row r="3484" spans="19:20" hidden="1" x14ac:dyDescent="0.2">
      <c r="S3484" s="12"/>
      <c r="T3484" s="12"/>
    </row>
    <row r="3485" spans="19:20" hidden="1" x14ac:dyDescent="0.2">
      <c r="S3485" s="12"/>
      <c r="T3485" s="12"/>
    </row>
    <row r="3486" spans="19:20" hidden="1" x14ac:dyDescent="0.2">
      <c r="S3486" s="12"/>
      <c r="T3486" s="12"/>
    </row>
    <row r="3487" spans="19:20" hidden="1" x14ac:dyDescent="0.2">
      <c r="S3487" s="12"/>
      <c r="T3487" s="12"/>
    </row>
    <row r="3488" spans="19:20" hidden="1" x14ac:dyDescent="0.2">
      <c r="S3488" s="12"/>
      <c r="T3488" s="12"/>
    </row>
    <row r="3489" spans="19:20" hidden="1" x14ac:dyDescent="0.2">
      <c r="S3489" s="12"/>
      <c r="T3489" s="12"/>
    </row>
    <row r="3490" spans="19:20" hidden="1" x14ac:dyDescent="0.2">
      <c r="S3490" s="12"/>
      <c r="T3490" s="12"/>
    </row>
    <row r="3491" spans="19:20" hidden="1" x14ac:dyDescent="0.2">
      <c r="S3491" s="12"/>
      <c r="T3491" s="12"/>
    </row>
    <row r="3492" spans="19:20" hidden="1" x14ac:dyDescent="0.2">
      <c r="S3492" s="12"/>
      <c r="T3492" s="12"/>
    </row>
    <row r="3493" spans="19:20" hidden="1" x14ac:dyDescent="0.2">
      <c r="S3493" s="12"/>
      <c r="T3493" s="12"/>
    </row>
    <row r="3494" spans="19:20" hidden="1" x14ac:dyDescent="0.2">
      <c r="S3494" s="12"/>
      <c r="T3494" s="12"/>
    </row>
    <row r="3495" spans="19:20" hidden="1" x14ac:dyDescent="0.2">
      <c r="S3495" s="12"/>
      <c r="T3495" s="12"/>
    </row>
    <row r="3496" spans="19:20" hidden="1" x14ac:dyDescent="0.2">
      <c r="S3496" s="12"/>
      <c r="T3496" s="12"/>
    </row>
    <row r="3497" spans="19:20" hidden="1" x14ac:dyDescent="0.2">
      <c r="S3497" s="12"/>
      <c r="T3497" s="12"/>
    </row>
    <row r="3498" spans="19:20" hidden="1" x14ac:dyDescent="0.2">
      <c r="S3498" s="12"/>
      <c r="T3498" s="12"/>
    </row>
    <row r="3499" spans="19:20" hidden="1" x14ac:dyDescent="0.2">
      <c r="S3499" s="12"/>
      <c r="T3499" s="12"/>
    </row>
    <row r="3500" spans="19:20" hidden="1" x14ac:dyDescent="0.2">
      <c r="S3500" s="12"/>
      <c r="T3500" s="12"/>
    </row>
    <row r="3501" spans="19:20" hidden="1" x14ac:dyDescent="0.2">
      <c r="S3501" s="12"/>
      <c r="T3501" s="12"/>
    </row>
    <row r="3502" spans="19:20" hidden="1" x14ac:dyDescent="0.2">
      <c r="S3502" s="12"/>
      <c r="T3502" s="12"/>
    </row>
    <row r="3503" spans="19:20" hidden="1" x14ac:dyDescent="0.2">
      <c r="S3503" s="12"/>
      <c r="T3503" s="12"/>
    </row>
    <row r="3504" spans="19:20" hidden="1" x14ac:dyDescent="0.2">
      <c r="S3504" s="12"/>
      <c r="T3504" s="12"/>
    </row>
    <row r="3505" spans="19:20" hidden="1" x14ac:dyDescent="0.2">
      <c r="S3505" s="12"/>
      <c r="T3505" s="12"/>
    </row>
    <row r="3506" spans="19:20" hidden="1" x14ac:dyDescent="0.2">
      <c r="S3506" s="12"/>
      <c r="T3506" s="12"/>
    </row>
    <row r="3507" spans="19:20" hidden="1" x14ac:dyDescent="0.2">
      <c r="S3507" s="12"/>
      <c r="T3507" s="12"/>
    </row>
    <row r="3508" spans="19:20" hidden="1" x14ac:dyDescent="0.2">
      <c r="S3508" s="12"/>
      <c r="T3508" s="12"/>
    </row>
    <row r="3509" spans="19:20" hidden="1" x14ac:dyDescent="0.2">
      <c r="S3509" s="12"/>
      <c r="T3509" s="12"/>
    </row>
    <row r="3510" spans="19:20" hidden="1" x14ac:dyDescent="0.2">
      <c r="S3510" s="12"/>
      <c r="T3510" s="12"/>
    </row>
    <row r="3511" spans="19:20" hidden="1" x14ac:dyDescent="0.2">
      <c r="S3511" s="12"/>
      <c r="T3511" s="12"/>
    </row>
    <row r="3512" spans="19:20" hidden="1" x14ac:dyDescent="0.2">
      <c r="S3512" s="12"/>
      <c r="T3512" s="12"/>
    </row>
    <row r="3513" spans="19:20" hidden="1" x14ac:dyDescent="0.2">
      <c r="S3513" s="12"/>
      <c r="T3513" s="12"/>
    </row>
    <row r="3514" spans="19:20" hidden="1" x14ac:dyDescent="0.2">
      <c r="S3514" s="12"/>
      <c r="T3514" s="12"/>
    </row>
    <row r="3515" spans="19:20" hidden="1" x14ac:dyDescent="0.2">
      <c r="S3515" s="12"/>
      <c r="T3515" s="12"/>
    </row>
    <row r="3516" spans="19:20" hidden="1" x14ac:dyDescent="0.2">
      <c r="S3516" s="12"/>
      <c r="T3516" s="12"/>
    </row>
    <row r="3517" spans="19:20" hidden="1" x14ac:dyDescent="0.2">
      <c r="S3517" s="12"/>
      <c r="T3517" s="12"/>
    </row>
    <row r="3518" spans="19:20" hidden="1" x14ac:dyDescent="0.2">
      <c r="S3518" s="12"/>
      <c r="T3518" s="12"/>
    </row>
    <row r="3519" spans="19:20" hidden="1" x14ac:dyDescent="0.2">
      <c r="S3519" s="12"/>
      <c r="T3519" s="12"/>
    </row>
    <row r="3520" spans="19:20" hidden="1" x14ac:dyDescent="0.2">
      <c r="S3520" s="12"/>
      <c r="T3520" s="12"/>
    </row>
    <row r="3521" spans="19:20" hidden="1" x14ac:dyDescent="0.2">
      <c r="S3521" s="12"/>
      <c r="T3521" s="12"/>
    </row>
    <row r="3522" spans="19:20" hidden="1" x14ac:dyDescent="0.2">
      <c r="S3522" s="12"/>
      <c r="T3522" s="12"/>
    </row>
    <row r="3523" spans="19:20" hidden="1" x14ac:dyDescent="0.2">
      <c r="S3523" s="12"/>
      <c r="T3523" s="12"/>
    </row>
    <row r="3524" spans="19:20" hidden="1" x14ac:dyDescent="0.2">
      <c r="S3524" s="12"/>
      <c r="T3524" s="12"/>
    </row>
    <row r="3525" spans="19:20" hidden="1" x14ac:dyDescent="0.2">
      <c r="S3525" s="12"/>
      <c r="T3525" s="12"/>
    </row>
    <row r="3526" spans="19:20" hidden="1" x14ac:dyDescent="0.2">
      <c r="S3526" s="12"/>
      <c r="T3526" s="12"/>
    </row>
    <row r="3527" spans="19:20" hidden="1" x14ac:dyDescent="0.2">
      <c r="S3527" s="12"/>
      <c r="T3527" s="12"/>
    </row>
    <row r="3528" spans="19:20" hidden="1" x14ac:dyDescent="0.2">
      <c r="S3528" s="12"/>
      <c r="T3528" s="12"/>
    </row>
    <row r="3529" spans="19:20" hidden="1" x14ac:dyDescent="0.2">
      <c r="S3529" s="12"/>
      <c r="T3529" s="12"/>
    </row>
    <row r="3530" spans="19:20" hidden="1" x14ac:dyDescent="0.2">
      <c r="S3530" s="12"/>
      <c r="T3530" s="12"/>
    </row>
    <row r="3531" spans="19:20" hidden="1" x14ac:dyDescent="0.2">
      <c r="S3531" s="12"/>
      <c r="T3531" s="12"/>
    </row>
    <row r="3532" spans="19:20" hidden="1" x14ac:dyDescent="0.2">
      <c r="S3532" s="12"/>
      <c r="T3532" s="12"/>
    </row>
    <row r="3533" spans="19:20" hidden="1" x14ac:dyDescent="0.2">
      <c r="S3533" s="12"/>
      <c r="T3533" s="12"/>
    </row>
    <row r="3534" spans="19:20" hidden="1" x14ac:dyDescent="0.2">
      <c r="S3534" s="12"/>
      <c r="T3534" s="12"/>
    </row>
    <row r="3535" spans="19:20" hidden="1" x14ac:dyDescent="0.2">
      <c r="S3535" s="12"/>
      <c r="T3535" s="12"/>
    </row>
    <row r="3536" spans="19:20" hidden="1" x14ac:dyDescent="0.2">
      <c r="S3536" s="12"/>
      <c r="T3536" s="12"/>
    </row>
    <row r="3537" spans="19:20" hidden="1" x14ac:dyDescent="0.2">
      <c r="S3537" s="12"/>
      <c r="T3537" s="12"/>
    </row>
    <row r="3538" spans="19:20" hidden="1" x14ac:dyDescent="0.2">
      <c r="S3538" s="12"/>
      <c r="T3538" s="12"/>
    </row>
    <row r="3539" spans="19:20" hidden="1" x14ac:dyDescent="0.2">
      <c r="S3539" s="12"/>
      <c r="T3539" s="12"/>
    </row>
    <row r="3540" spans="19:20" hidden="1" x14ac:dyDescent="0.2">
      <c r="S3540" s="12"/>
      <c r="T3540" s="12"/>
    </row>
    <row r="3541" spans="19:20" hidden="1" x14ac:dyDescent="0.2">
      <c r="S3541" s="12"/>
      <c r="T3541" s="12"/>
    </row>
    <row r="3542" spans="19:20" hidden="1" x14ac:dyDescent="0.2">
      <c r="S3542" s="12"/>
      <c r="T3542" s="12"/>
    </row>
    <row r="3543" spans="19:20" hidden="1" x14ac:dyDescent="0.2">
      <c r="S3543" s="12"/>
      <c r="T3543" s="12"/>
    </row>
    <row r="3544" spans="19:20" hidden="1" x14ac:dyDescent="0.2">
      <c r="S3544" s="12"/>
      <c r="T3544" s="12"/>
    </row>
    <row r="3545" spans="19:20" hidden="1" x14ac:dyDescent="0.2">
      <c r="S3545" s="12"/>
      <c r="T3545" s="12"/>
    </row>
    <row r="3546" spans="19:20" hidden="1" x14ac:dyDescent="0.2">
      <c r="S3546" s="12"/>
      <c r="T3546" s="12"/>
    </row>
    <row r="3547" spans="19:20" hidden="1" x14ac:dyDescent="0.2">
      <c r="S3547" s="12"/>
      <c r="T3547" s="12"/>
    </row>
    <row r="3548" spans="19:20" hidden="1" x14ac:dyDescent="0.2">
      <c r="S3548" s="12"/>
      <c r="T3548" s="12"/>
    </row>
    <row r="3549" spans="19:20" hidden="1" x14ac:dyDescent="0.2">
      <c r="S3549" s="12"/>
      <c r="T3549" s="12"/>
    </row>
    <row r="3550" spans="19:20" hidden="1" x14ac:dyDescent="0.2">
      <c r="S3550" s="12"/>
      <c r="T3550" s="12"/>
    </row>
    <row r="3551" spans="19:20" hidden="1" x14ac:dyDescent="0.2">
      <c r="S3551" s="12"/>
      <c r="T3551" s="12"/>
    </row>
    <row r="3552" spans="19:20" hidden="1" x14ac:dyDescent="0.2">
      <c r="S3552" s="12"/>
      <c r="T3552" s="12"/>
    </row>
    <row r="3553" spans="19:20" hidden="1" x14ac:dyDescent="0.2">
      <c r="S3553" s="12"/>
      <c r="T3553" s="12"/>
    </row>
    <row r="3554" spans="19:20" hidden="1" x14ac:dyDescent="0.2">
      <c r="S3554" s="12"/>
      <c r="T3554" s="12"/>
    </row>
    <row r="3555" spans="19:20" hidden="1" x14ac:dyDescent="0.2">
      <c r="S3555" s="12"/>
      <c r="T3555" s="12"/>
    </row>
    <row r="3556" spans="19:20" hidden="1" x14ac:dyDescent="0.2">
      <c r="S3556" s="12"/>
      <c r="T3556" s="12"/>
    </row>
    <row r="3557" spans="19:20" hidden="1" x14ac:dyDescent="0.2">
      <c r="S3557" s="12"/>
      <c r="T3557" s="12"/>
    </row>
    <row r="3558" spans="19:20" hidden="1" x14ac:dyDescent="0.2">
      <c r="S3558" s="12"/>
      <c r="T3558" s="12"/>
    </row>
    <row r="3559" spans="19:20" hidden="1" x14ac:dyDescent="0.2">
      <c r="S3559" s="12"/>
      <c r="T3559" s="12"/>
    </row>
    <row r="3560" spans="19:20" hidden="1" x14ac:dyDescent="0.2">
      <c r="S3560" s="12"/>
      <c r="T3560" s="12"/>
    </row>
    <row r="3561" spans="19:20" hidden="1" x14ac:dyDescent="0.2">
      <c r="S3561" s="12"/>
      <c r="T3561" s="12"/>
    </row>
    <row r="3562" spans="19:20" hidden="1" x14ac:dyDescent="0.2">
      <c r="S3562" s="12"/>
      <c r="T3562" s="12"/>
    </row>
    <row r="3563" spans="19:20" hidden="1" x14ac:dyDescent="0.2">
      <c r="S3563" s="12"/>
      <c r="T3563" s="12"/>
    </row>
    <row r="3564" spans="19:20" hidden="1" x14ac:dyDescent="0.2">
      <c r="S3564" s="12"/>
      <c r="T3564" s="12"/>
    </row>
    <row r="3565" spans="19:20" hidden="1" x14ac:dyDescent="0.2">
      <c r="S3565" s="12"/>
      <c r="T3565" s="12"/>
    </row>
    <row r="3566" spans="19:20" hidden="1" x14ac:dyDescent="0.2">
      <c r="S3566" s="12"/>
      <c r="T3566" s="12"/>
    </row>
    <row r="3567" spans="19:20" hidden="1" x14ac:dyDescent="0.2">
      <c r="S3567" s="12"/>
      <c r="T3567" s="12"/>
    </row>
    <row r="3568" spans="19:20" hidden="1" x14ac:dyDescent="0.2">
      <c r="S3568" s="12"/>
      <c r="T3568" s="12"/>
    </row>
    <row r="3569" spans="19:20" hidden="1" x14ac:dyDescent="0.2">
      <c r="S3569" s="12"/>
      <c r="T3569" s="12"/>
    </row>
    <row r="3570" spans="19:20" hidden="1" x14ac:dyDescent="0.2">
      <c r="S3570" s="12"/>
      <c r="T3570" s="12"/>
    </row>
    <row r="3571" spans="19:20" hidden="1" x14ac:dyDescent="0.2">
      <c r="S3571" s="12"/>
      <c r="T3571" s="12"/>
    </row>
    <row r="3572" spans="19:20" hidden="1" x14ac:dyDescent="0.2">
      <c r="S3572" s="12"/>
      <c r="T3572" s="12"/>
    </row>
    <row r="3573" spans="19:20" hidden="1" x14ac:dyDescent="0.2">
      <c r="S3573" s="12"/>
      <c r="T3573" s="12"/>
    </row>
    <row r="3574" spans="19:20" hidden="1" x14ac:dyDescent="0.2">
      <c r="S3574" s="12"/>
      <c r="T3574" s="12"/>
    </row>
    <row r="3575" spans="19:20" hidden="1" x14ac:dyDescent="0.2">
      <c r="S3575" s="12"/>
      <c r="T3575" s="12"/>
    </row>
    <row r="3576" spans="19:20" hidden="1" x14ac:dyDescent="0.2">
      <c r="S3576" s="12"/>
      <c r="T3576" s="12"/>
    </row>
    <row r="3577" spans="19:20" hidden="1" x14ac:dyDescent="0.2">
      <c r="S3577" s="12"/>
      <c r="T3577" s="12"/>
    </row>
    <row r="3578" spans="19:20" hidden="1" x14ac:dyDescent="0.2">
      <c r="S3578" s="12"/>
      <c r="T3578" s="12"/>
    </row>
    <row r="3579" spans="19:20" hidden="1" x14ac:dyDescent="0.2">
      <c r="S3579" s="12"/>
      <c r="T3579" s="12"/>
    </row>
    <row r="3580" spans="19:20" hidden="1" x14ac:dyDescent="0.2">
      <c r="S3580" s="12"/>
      <c r="T3580" s="12"/>
    </row>
    <row r="3581" spans="19:20" hidden="1" x14ac:dyDescent="0.2">
      <c r="S3581" s="12"/>
      <c r="T3581" s="12"/>
    </row>
    <row r="3582" spans="19:20" hidden="1" x14ac:dyDescent="0.2">
      <c r="S3582" s="12"/>
      <c r="T3582" s="12"/>
    </row>
    <row r="3583" spans="19:20" hidden="1" x14ac:dyDescent="0.2">
      <c r="S3583" s="12"/>
      <c r="T3583" s="12"/>
    </row>
    <row r="3584" spans="19:20" hidden="1" x14ac:dyDescent="0.2">
      <c r="S3584" s="12"/>
      <c r="T3584" s="12"/>
    </row>
    <row r="3585" spans="19:20" hidden="1" x14ac:dyDescent="0.2">
      <c r="S3585" s="12"/>
      <c r="T3585" s="12"/>
    </row>
    <row r="3586" spans="19:20" hidden="1" x14ac:dyDescent="0.2">
      <c r="S3586" s="12"/>
      <c r="T3586" s="12"/>
    </row>
    <row r="3587" spans="19:20" hidden="1" x14ac:dyDescent="0.2">
      <c r="S3587" s="12"/>
      <c r="T3587" s="12"/>
    </row>
    <row r="3588" spans="19:20" hidden="1" x14ac:dyDescent="0.2">
      <c r="S3588" s="12"/>
      <c r="T3588" s="12"/>
    </row>
    <row r="3589" spans="19:20" hidden="1" x14ac:dyDescent="0.2">
      <c r="S3589" s="12"/>
      <c r="T3589" s="12"/>
    </row>
    <row r="3590" spans="19:20" hidden="1" x14ac:dyDescent="0.2">
      <c r="S3590" s="12"/>
      <c r="T3590" s="12"/>
    </row>
    <row r="3591" spans="19:20" hidden="1" x14ac:dyDescent="0.2">
      <c r="S3591" s="12"/>
      <c r="T3591" s="12"/>
    </row>
    <row r="3592" spans="19:20" hidden="1" x14ac:dyDescent="0.2">
      <c r="S3592" s="12"/>
      <c r="T3592" s="12"/>
    </row>
    <row r="3593" spans="19:20" hidden="1" x14ac:dyDescent="0.2">
      <c r="S3593" s="12"/>
      <c r="T3593" s="12"/>
    </row>
    <row r="3594" spans="19:20" hidden="1" x14ac:dyDescent="0.2">
      <c r="S3594" s="12"/>
      <c r="T3594" s="12"/>
    </row>
    <row r="3595" spans="19:20" hidden="1" x14ac:dyDescent="0.2">
      <c r="S3595" s="12"/>
      <c r="T3595" s="12"/>
    </row>
    <row r="3596" spans="19:20" hidden="1" x14ac:dyDescent="0.2">
      <c r="S3596" s="12"/>
      <c r="T3596" s="12"/>
    </row>
    <row r="3597" spans="19:20" hidden="1" x14ac:dyDescent="0.2">
      <c r="S3597" s="12"/>
      <c r="T3597" s="12"/>
    </row>
    <row r="3598" spans="19:20" hidden="1" x14ac:dyDescent="0.2">
      <c r="S3598" s="12"/>
      <c r="T3598" s="12"/>
    </row>
    <row r="3599" spans="19:20" hidden="1" x14ac:dyDescent="0.2">
      <c r="S3599" s="12"/>
      <c r="T3599" s="12"/>
    </row>
    <row r="3600" spans="19:20" hidden="1" x14ac:dyDescent="0.2">
      <c r="S3600" s="12"/>
      <c r="T3600" s="12"/>
    </row>
    <row r="3601" spans="19:20" hidden="1" x14ac:dyDescent="0.2">
      <c r="S3601" s="12"/>
      <c r="T3601" s="12"/>
    </row>
    <row r="3602" spans="19:20" hidden="1" x14ac:dyDescent="0.2">
      <c r="S3602" s="12"/>
      <c r="T3602" s="12"/>
    </row>
    <row r="3603" spans="19:20" hidden="1" x14ac:dyDescent="0.2">
      <c r="S3603" s="12"/>
      <c r="T3603" s="12"/>
    </row>
    <row r="3604" spans="19:20" hidden="1" x14ac:dyDescent="0.2">
      <c r="S3604" s="12"/>
      <c r="T3604" s="12"/>
    </row>
    <row r="3605" spans="19:20" hidden="1" x14ac:dyDescent="0.2">
      <c r="S3605" s="12"/>
      <c r="T3605" s="12"/>
    </row>
    <row r="3606" spans="19:20" hidden="1" x14ac:dyDescent="0.2">
      <c r="S3606" s="12"/>
      <c r="T3606" s="12"/>
    </row>
    <row r="3607" spans="19:20" hidden="1" x14ac:dyDescent="0.2">
      <c r="S3607" s="12"/>
      <c r="T3607" s="12"/>
    </row>
    <row r="3608" spans="19:20" hidden="1" x14ac:dyDescent="0.2">
      <c r="S3608" s="12"/>
      <c r="T3608" s="12"/>
    </row>
    <row r="3609" spans="19:20" hidden="1" x14ac:dyDescent="0.2">
      <c r="S3609" s="12"/>
      <c r="T3609" s="12"/>
    </row>
    <row r="3610" spans="19:20" hidden="1" x14ac:dyDescent="0.2">
      <c r="S3610" s="12"/>
      <c r="T3610" s="12"/>
    </row>
    <row r="3611" spans="19:20" hidden="1" x14ac:dyDescent="0.2">
      <c r="S3611" s="12"/>
      <c r="T3611" s="12"/>
    </row>
    <row r="3612" spans="19:20" hidden="1" x14ac:dyDescent="0.2">
      <c r="S3612" s="12"/>
      <c r="T3612" s="12"/>
    </row>
    <row r="3613" spans="19:20" hidden="1" x14ac:dyDescent="0.2">
      <c r="S3613" s="12"/>
      <c r="T3613" s="12"/>
    </row>
    <row r="3614" spans="19:20" hidden="1" x14ac:dyDescent="0.2">
      <c r="S3614" s="12"/>
      <c r="T3614" s="12"/>
    </row>
    <row r="3615" spans="19:20" hidden="1" x14ac:dyDescent="0.2">
      <c r="S3615" s="12"/>
      <c r="T3615" s="12"/>
    </row>
    <row r="3616" spans="19:20" hidden="1" x14ac:dyDescent="0.2">
      <c r="S3616" s="12"/>
      <c r="T3616" s="12"/>
    </row>
    <row r="3617" spans="19:20" hidden="1" x14ac:dyDescent="0.2">
      <c r="S3617" s="12"/>
      <c r="T3617" s="12"/>
    </row>
    <row r="3618" spans="19:20" hidden="1" x14ac:dyDescent="0.2">
      <c r="S3618" s="12"/>
      <c r="T3618" s="12"/>
    </row>
    <row r="3619" spans="19:20" hidden="1" x14ac:dyDescent="0.2">
      <c r="S3619" s="12"/>
      <c r="T3619" s="12"/>
    </row>
    <row r="3620" spans="19:20" hidden="1" x14ac:dyDescent="0.2">
      <c r="S3620" s="12"/>
      <c r="T3620" s="12"/>
    </row>
    <row r="3621" spans="19:20" hidden="1" x14ac:dyDescent="0.2">
      <c r="S3621" s="12"/>
      <c r="T3621" s="12"/>
    </row>
    <row r="3622" spans="19:20" hidden="1" x14ac:dyDescent="0.2">
      <c r="S3622" s="12"/>
      <c r="T3622" s="12"/>
    </row>
    <row r="3623" spans="19:20" hidden="1" x14ac:dyDescent="0.2">
      <c r="S3623" s="12"/>
      <c r="T3623" s="12"/>
    </row>
    <row r="3624" spans="19:20" hidden="1" x14ac:dyDescent="0.2">
      <c r="S3624" s="12"/>
      <c r="T3624" s="12"/>
    </row>
    <row r="3625" spans="19:20" hidden="1" x14ac:dyDescent="0.2">
      <c r="S3625" s="12"/>
      <c r="T3625" s="12"/>
    </row>
    <row r="3626" spans="19:20" hidden="1" x14ac:dyDescent="0.2">
      <c r="S3626" s="12"/>
      <c r="T3626" s="12"/>
    </row>
    <row r="3627" spans="19:20" hidden="1" x14ac:dyDescent="0.2">
      <c r="S3627" s="12"/>
      <c r="T3627" s="12"/>
    </row>
    <row r="3628" spans="19:20" hidden="1" x14ac:dyDescent="0.2">
      <c r="S3628" s="12"/>
      <c r="T3628" s="12"/>
    </row>
    <row r="3629" spans="19:20" hidden="1" x14ac:dyDescent="0.2">
      <c r="S3629" s="12"/>
      <c r="T3629" s="12"/>
    </row>
    <row r="3630" spans="19:20" hidden="1" x14ac:dyDescent="0.2">
      <c r="S3630" s="12"/>
      <c r="T3630" s="12"/>
    </row>
    <row r="3631" spans="19:20" hidden="1" x14ac:dyDescent="0.2">
      <c r="S3631" s="12"/>
      <c r="T3631" s="12"/>
    </row>
    <row r="3632" spans="19:20" hidden="1" x14ac:dyDescent="0.2">
      <c r="S3632" s="12"/>
      <c r="T3632" s="12"/>
    </row>
    <row r="3633" spans="19:20" hidden="1" x14ac:dyDescent="0.2">
      <c r="S3633" s="12"/>
      <c r="T3633" s="12"/>
    </row>
    <row r="3634" spans="19:20" hidden="1" x14ac:dyDescent="0.2">
      <c r="S3634" s="12"/>
      <c r="T3634" s="12"/>
    </row>
    <row r="3635" spans="19:20" hidden="1" x14ac:dyDescent="0.2">
      <c r="S3635" s="12"/>
      <c r="T3635" s="12"/>
    </row>
    <row r="3636" spans="19:20" hidden="1" x14ac:dyDescent="0.2">
      <c r="S3636" s="12"/>
      <c r="T3636" s="12"/>
    </row>
    <row r="3637" spans="19:20" hidden="1" x14ac:dyDescent="0.2">
      <c r="S3637" s="12"/>
      <c r="T3637" s="12"/>
    </row>
    <row r="3638" spans="19:20" hidden="1" x14ac:dyDescent="0.2">
      <c r="S3638" s="12"/>
      <c r="T3638" s="12"/>
    </row>
    <row r="3639" spans="19:20" hidden="1" x14ac:dyDescent="0.2">
      <c r="S3639" s="12"/>
      <c r="T3639" s="12"/>
    </row>
    <row r="3640" spans="19:20" hidden="1" x14ac:dyDescent="0.2">
      <c r="S3640" s="12"/>
      <c r="T3640" s="12"/>
    </row>
    <row r="3641" spans="19:20" hidden="1" x14ac:dyDescent="0.2">
      <c r="S3641" s="12"/>
      <c r="T3641" s="12"/>
    </row>
    <row r="3642" spans="19:20" hidden="1" x14ac:dyDescent="0.2">
      <c r="S3642" s="12"/>
      <c r="T3642" s="12"/>
    </row>
    <row r="3643" spans="19:20" hidden="1" x14ac:dyDescent="0.2">
      <c r="S3643" s="12"/>
      <c r="T3643" s="12"/>
    </row>
    <row r="3644" spans="19:20" hidden="1" x14ac:dyDescent="0.2">
      <c r="S3644" s="12"/>
      <c r="T3644" s="12"/>
    </row>
    <row r="3645" spans="19:20" hidden="1" x14ac:dyDescent="0.2">
      <c r="S3645" s="12"/>
      <c r="T3645" s="12"/>
    </row>
    <row r="3646" spans="19:20" hidden="1" x14ac:dyDescent="0.2">
      <c r="S3646" s="12"/>
      <c r="T3646" s="12"/>
    </row>
    <row r="3647" spans="19:20" hidden="1" x14ac:dyDescent="0.2">
      <c r="S3647" s="12"/>
      <c r="T3647" s="12"/>
    </row>
    <row r="3648" spans="19:20" hidden="1" x14ac:dyDescent="0.2">
      <c r="S3648" s="12"/>
      <c r="T3648" s="12"/>
    </row>
    <row r="3649" spans="19:20" hidden="1" x14ac:dyDescent="0.2">
      <c r="S3649" s="12"/>
      <c r="T3649" s="12"/>
    </row>
    <row r="3650" spans="19:20" hidden="1" x14ac:dyDescent="0.2">
      <c r="S3650" s="12"/>
      <c r="T3650" s="12"/>
    </row>
    <row r="3651" spans="19:20" hidden="1" x14ac:dyDescent="0.2">
      <c r="S3651" s="12"/>
      <c r="T3651" s="12"/>
    </row>
    <row r="3652" spans="19:20" hidden="1" x14ac:dyDescent="0.2">
      <c r="S3652" s="12"/>
      <c r="T3652" s="12"/>
    </row>
    <row r="3653" spans="19:20" hidden="1" x14ac:dyDescent="0.2">
      <c r="S3653" s="12"/>
      <c r="T3653" s="12"/>
    </row>
    <row r="3654" spans="19:20" hidden="1" x14ac:dyDescent="0.2">
      <c r="S3654" s="12"/>
      <c r="T3654" s="12"/>
    </row>
    <row r="3655" spans="19:20" hidden="1" x14ac:dyDescent="0.2">
      <c r="S3655" s="12"/>
      <c r="T3655" s="12"/>
    </row>
    <row r="3656" spans="19:20" hidden="1" x14ac:dyDescent="0.2">
      <c r="S3656" s="12"/>
      <c r="T3656" s="12"/>
    </row>
    <row r="3657" spans="19:20" hidden="1" x14ac:dyDescent="0.2">
      <c r="S3657" s="12"/>
      <c r="T3657" s="12"/>
    </row>
    <row r="3658" spans="19:20" hidden="1" x14ac:dyDescent="0.2">
      <c r="S3658" s="12"/>
      <c r="T3658" s="12"/>
    </row>
    <row r="3659" spans="19:20" hidden="1" x14ac:dyDescent="0.2">
      <c r="S3659" s="12"/>
      <c r="T3659" s="12"/>
    </row>
    <row r="3660" spans="19:20" hidden="1" x14ac:dyDescent="0.2">
      <c r="S3660" s="12"/>
      <c r="T3660" s="12"/>
    </row>
    <row r="3661" spans="19:20" hidden="1" x14ac:dyDescent="0.2">
      <c r="S3661" s="12"/>
      <c r="T3661" s="12"/>
    </row>
    <row r="3662" spans="19:20" hidden="1" x14ac:dyDescent="0.2">
      <c r="S3662" s="12"/>
      <c r="T3662" s="12"/>
    </row>
    <row r="3663" spans="19:20" hidden="1" x14ac:dyDescent="0.2">
      <c r="S3663" s="12"/>
      <c r="T3663" s="12"/>
    </row>
    <row r="3664" spans="19:20" hidden="1" x14ac:dyDescent="0.2">
      <c r="S3664" s="12"/>
      <c r="T3664" s="12"/>
    </row>
    <row r="3665" spans="19:20" hidden="1" x14ac:dyDescent="0.2">
      <c r="S3665" s="12"/>
      <c r="T3665" s="12"/>
    </row>
    <row r="3666" spans="19:20" hidden="1" x14ac:dyDescent="0.2">
      <c r="S3666" s="12"/>
      <c r="T3666" s="12"/>
    </row>
    <row r="3667" spans="19:20" hidden="1" x14ac:dyDescent="0.2">
      <c r="S3667" s="12"/>
      <c r="T3667" s="12"/>
    </row>
    <row r="3668" spans="19:20" hidden="1" x14ac:dyDescent="0.2">
      <c r="S3668" s="12"/>
      <c r="T3668" s="12"/>
    </row>
    <row r="3669" spans="19:20" hidden="1" x14ac:dyDescent="0.2">
      <c r="S3669" s="12"/>
      <c r="T3669" s="12"/>
    </row>
    <row r="3670" spans="19:20" hidden="1" x14ac:dyDescent="0.2">
      <c r="S3670" s="12"/>
      <c r="T3670" s="12"/>
    </row>
    <row r="3671" spans="19:20" hidden="1" x14ac:dyDescent="0.2">
      <c r="S3671" s="12"/>
      <c r="T3671" s="12"/>
    </row>
    <row r="3672" spans="19:20" hidden="1" x14ac:dyDescent="0.2">
      <c r="S3672" s="12"/>
      <c r="T3672" s="12"/>
    </row>
    <row r="3673" spans="19:20" hidden="1" x14ac:dyDescent="0.2">
      <c r="S3673" s="12"/>
      <c r="T3673" s="12"/>
    </row>
    <row r="3674" spans="19:20" hidden="1" x14ac:dyDescent="0.2">
      <c r="S3674" s="12"/>
      <c r="T3674" s="12"/>
    </row>
    <row r="3675" spans="19:20" hidden="1" x14ac:dyDescent="0.2">
      <c r="S3675" s="12"/>
      <c r="T3675" s="12"/>
    </row>
    <row r="3676" spans="19:20" hidden="1" x14ac:dyDescent="0.2">
      <c r="S3676" s="12"/>
      <c r="T3676" s="12"/>
    </row>
    <row r="3677" spans="19:20" hidden="1" x14ac:dyDescent="0.2">
      <c r="S3677" s="12"/>
      <c r="T3677" s="12"/>
    </row>
    <row r="3678" spans="19:20" hidden="1" x14ac:dyDescent="0.2">
      <c r="S3678" s="12"/>
      <c r="T3678" s="12"/>
    </row>
    <row r="3679" spans="19:20" hidden="1" x14ac:dyDescent="0.2">
      <c r="S3679" s="12"/>
      <c r="T3679" s="12"/>
    </row>
    <row r="3680" spans="19:20" hidden="1" x14ac:dyDescent="0.2">
      <c r="S3680" s="12"/>
      <c r="T3680" s="12"/>
    </row>
    <row r="3681" spans="19:20" hidden="1" x14ac:dyDescent="0.2">
      <c r="S3681" s="12"/>
      <c r="T3681" s="12"/>
    </row>
    <row r="3682" spans="19:20" hidden="1" x14ac:dyDescent="0.2">
      <c r="S3682" s="12"/>
      <c r="T3682" s="12"/>
    </row>
    <row r="3683" spans="19:20" hidden="1" x14ac:dyDescent="0.2">
      <c r="S3683" s="12"/>
      <c r="T3683" s="12"/>
    </row>
    <row r="3684" spans="19:20" hidden="1" x14ac:dyDescent="0.2">
      <c r="S3684" s="12"/>
      <c r="T3684" s="12"/>
    </row>
    <row r="3685" spans="19:20" hidden="1" x14ac:dyDescent="0.2">
      <c r="S3685" s="12"/>
      <c r="T3685" s="12"/>
    </row>
    <row r="3686" spans="19:20" hidden="1" x14ac:dyDescent="0.2">
      <c r="S3686" s="12"/>
      <c r="T3686" s="12"/>
    </row>
    <row r="3687" spans="19:20" hidden="1" x14ac:dyDescent="0.2">
      <c r="S3687" s="12"/>
      <c r="T3687" s="12"/>
    </row>
    <row r="3688" spans="19:20" hidden="1" x14ac:dyDescent="0.2">
      <c r="S3688" s="12"/>
      <c r="T3688" s="12"/>
    </row>
    <row r="3689" spans="19:20" hidden="1" x14ac:dyDescent="0.2">
      <c r="S3689" s="12"/>
      <c r="T3689" s="12"/>
    </row>
    <row r="3690" spans="19:20" hidden="1" x14ac:dyDescent="0.2">
      <c r="S3690" s="12"/>
      <c r="T3690" s="12"/>
    </row>
    <row r="3691" spans="19:20" hidden="1" x14ac:dyDescent="0.2">
      <c r="S3691" s="12"/>
      <c r="T3691" s="12"/>
    </row>
    <row r="3692" spans="19:20" hidden="1" x14ac:dyDescent="0.2">
      <c r="S3692" s="12"/>
      <c r="T3692" s="12"/>
    </row>
    <row r="3693" spans="19:20" hidden="1" x14ac:dyDescent="0.2">
      <c r="S3693" s="12"/>
      <c r="T3693" s="12"/>
    </row>
    <row r="3694" spans="19:20" hidden="1" x14ac:dyDescent="0.2">
      <c r="S3694" s="12"/>
      <c r="T3694" s="12"/>
    </row>
    <row r="3695" spans="19:20" hidden="1" x14ac:dyDescent="0.2">
      <c r="S3695" s="12"/>
      <c r="T3695" s="12"/>
    </row>
    <row r="3696" spans="19:20" hidden="1" x14ac:dyDescent="0.2">
      <c r="S3696" s="12"/>
      <c r="T3696" s="12"/>
    </row>
    <row r="3697" spans="19:20" hidden="1" x14ac:dyDescent="0.2">
      <c r="S3697" s="12"/>
      <c r="T3697" s="12"/>
    </row>
    <row r="3698" spans="19:20" hidden="1" x14ac:dyDescent="0.2">
      <c r="S3698" s="12"/>
      <c r="T3698" s="12"/>
    </row>
    <row r="3699" spans="19:20" hidden="1" x14ac:dyDescent="0.2">
      <c r="S3699" s="12"/>
      <c r="T3699" s="12"/>
    </row>
    <row r="3700" spans="19:20" hidden="1" x14ac:dyDescent="0.2">
      <c r="S3700" s="12"/>
      <c r="T3700" s="12"/>
    </row>
    <row r="3701" spans="19:20" hidden="1" x14ac:dyDescent="0.2">
      <c r="S3701" s="12"/>
      <c r="T3701" s="12"/>
    </row>
    <row r="3702" spans="19:20" hidden="1" x14ac:dyDescent="0.2">
      <c r="S3702" s="12"/>
      <c r="T3702" s="12"/>
    </row>
    <row r="3703" spans="19:20" hidden="1" x14ac:dyDescent="0.2">
      <c r="S3703" s="12"/>
      <c r="T3703" s="12"/>
    </row>
    <row r="3704" spans="19:20" hidden="1" x14ac:dyDescent="0.2">
      <c r="S3704" s="12"/>
      <c r="T3704" s="12"/>
    </row>
    <row r="3705" spans="19:20" hidden="1" x14ac:dyDescent="0.2">
      <c r="S3705" s="12"/>
      <c r="T3705" s="12"/>
    </row>
    <row r="3706" spans="19:20" hidden="1" x14ac:dyDescent="0.2">
      <c r="S3706" s="12"/>
      <c r="T3706" s="12"/>
    </row>
    <row r="3707" spans="19:20" hidden="1" x14ac:dyDescent="0.2">
      <c r="S3707" s="12"/>
      <c r="T3707" s="12"/>
    </row>
    <row r="3708" spans="19:20" hidden="1" x14ac:dyDescent="0.2">
      <c r="S3708" s="12"/>
      <c r="T3708" s="12"/>
    </row>
    <row r="3709" spans="19:20" hidden="1" x14ac:dyDescent="0.2">
      <c r="S3709" s="12"/>
      <c r="T3709" s="12"/>
    </row>
    <row r="3710" spans="19:20" hidden="1" x14ac:dyDescent="0.2">
      <c r="S3710" s="12"/>
      <c r="T3710" s="12"/>
    </row>
    <row r="3711" spans="19:20" hidden="1" x14ac:dyDescent="0.2">
      <c r="S3711" s="12"/>
      <c r="T3711" s="12"/>
    </row>
    <row r="3712" spans="19:20" hidden="1" x14ac:dyDescent="0.2">
      <c r="S3712" s="12"/>
      <c r="T3712" s="12"/>
    </row>
    <row r="3713" spans="19:20" hidden="1" x14ac:dyDescent="0.2">
      <c r="S3713" s="12"/>
      <c r="T3713" s="12"/>
    </row>
    <row r="3714" spans="19:20" hidden="1" x14ac:dyDescent="0.2">
      <c r="S3714" s="12"/>
      <c r="T3714" s="12"/>
    </row>
    <row r="3715" spans="19:20" hidden="1" x14ac:dyDescent="0.2">
      <c r="S3715" s="12"/>
      <c r="T3715" s="12"/>
    </row>
    <row r="3716" spans="19:20" hidden="1" x14ac:dyDescent="0.2">
      <c r="S3716" s="12"/>
      <c r="T3716" s="12"/>
    </row>
    <row r="3717" spans="19:20" hidden="1" x14ac:dyDescent="0.2">
      <c r="S3717" s="12"/>
      <c r="T3717" s="12"/>
    </row>
    <row r="3718" spans="19:20" hidden="1" x14ac:dyDescent="0.2">
      <c r="S3718" s="12"/>
      <c r="T3718" s="12"/>
    </row>
    <row r="3719" spans="19:20" hidden="1" x14ac:dyDescent="0.2">
      <c r="S3719" s="12"/>
      <c r="T3719" s="12"/>
    </row>
    <row r="3720" spans="19:20" hidden="1" x14ac:dyDescent="0.2">
      <c r="S3720" s="12"/>
      <c r="T3720" s="12"/>
    </row>
    <row r="3721" spans="19:20" hidden="1" x14ac:dyDescent="0.2">
      <c r="S3721" s="12"/>
      <c r="T3721" s="12"/>
    </row>
    <row r="3722" spans="19:20" hidden="1" x14ac:dyDescent="0.2">
      <c r="S3722" s="12"/>
      <c r="T3722" s="12"/>
    </row>
    <row r="3723" spans="19:20" hidden="1" x14ac:dyDescent="0.2">
      <c r="S3723" s="12"/>
      <c r="T3723" s="12"/>
    </row>
    <row r="3724" spans="19:20" hidden="1" x14ac:dyDescent="0.2">
      <c r="S3724" s="12"/>
      <c r="T3724" s="12"/>
    </row>
    <row r="3725" spans="19:20" hidden="1" x14ac:dyDescent="0.2">
      <c r="S3725" s="12"/>
      <c r="T3725" s="12"/>
    </row>
    <row r="3726" spans="19:20" hidden="1" x14ac:dyDescent="0.2">
      <c r="S3726" s="12"/>
      <c r="T3726" s="12"/>
    </row>
    <row r="3727" spans="19:20" hidden="1" x14ac:dyDescent="0.2">
      <c r="S3727" s="12"/>
      <c r="T3727" s="12"/>
    </row>
    <row r="3728" spans="19:20" hidden="1" x14ac:dyDescent="0.2">
      <c r="S3728" s="12"/>
      <c r="T3728" s="12"/>
    </row>
    <row r="3729" spans="19:20" hidden="1" x14ac:dyDescent="0.2">
      <c r="S3729" s="12"/>
      <c r="T3729" s="12"/>
    </row>
    <row r="3730" spans="19:20" hidden="1" x14ac:dyDescent="0.2">
      <c r="S3730" s="12"/>
      <c r="T3730" s="12"/>
    </row>
    <row r="3731" spans="19:20" hidden="1" x14ac:dyDescent="0.2">
      <c r="S3731" s="12"/>
      <c r="T3731" s="12"/>
    </row>
    <row r="3732" spans="19:20" hidden="1" x14ac:dyDescent="0.2">
      <c r="S3732" s="12"/>
      <c r="T3732" s="12"/>
    </row>
    <row r="3733" spans="19:20" hidden="1" x14ac:dyDescent="0.2">
      <c r="S3733" s="12"/>
      <c r="T3733" s="12"/>
    </row>
    <row r="3734" spans="19:20" hidden="1" x14ac:dyDescent="0.2">
      <c r="S3734" s="12"/>
      <c r="T3734" s="12"/>
    </row>
    <row r="3735" spans="19:20" hidden="1" x14ac:dyDescent="0.2">
      <c r="S3735" s="12"/>
      <c r="T3735" s="12"/>
    </row>
    <row r="3736" spans="19:20" hidden="1" x14ac:dyDescent="0.2">
      <c r="S3736" s="12"/>
      <c r="T3736" s="12"/>
    </row>
    <row r="3737" spans="19:20" hidden="1" x14ac:dyDescent="0.2">
      <c r="S3737" s="12"/>
      <c r="T3737" s="12"/>
    </row>
    <row r="3738" spans="19:20" hidden="1" x14ac:dyDescent="0.2">
      <c r="S3738" s="12"/>
      <c r="T3738" s="12"/>
    </row>
    <row r="3739" spans="19:20" hidden="1" x14ac:dyDescent="0.2">
      <c r="S3739" s="12"/>
      <c r="T3739" s="12"/>
    </row>
    <row r="3740" spans="19:20" hidden="1" x14ac:dyDescent="0.2">
      <c r="S3740" s="12"/>
      <c r="T3740" s="12"/>
    </row>
    <row r="3741" spans="19:20" hidden="1" x14ac:dyDescent="0.2">
      <c r="S3741" s="12"/>
      <c r="T3741" s="12"/>
    </row>
    <row r="3742" spans="19:20" hidden="1" x14ac:dyDescent="0.2">
      <c r="S3742" s="12"/>
      <c r="T3742" s="12"/>
    </row>
    <row r="3743" spans="19:20" hidden="1" x14ac:dyDescent="0.2">
      <c r="S3743" s="12"/>
      <c r="T3743" s="12"/>
    </row>
    <row r="3744" spans="19:20" hidden="1" x14ac:dyDescent="0.2">
      <c r="S3744" s="12"/>
      <c r="T3744" s="12"/>
    </row>
    <row r="3745" spans="19:20" hidden="1" x14ac:dyDescent="0.2">
      <c r="S3745" s="12"/>
      <c r="T3745" s="12"/>
    </row>
    <row r="3746" spans="19:20" hidden="1" x14ac:dyDescent="0.2">
      <c r="S3746" s="12"/>
      <c r="T3746" s="12"/>
    </row>
    <row r="3747" spans="19:20" hidden="1" x14ac:dyDescent="0.2">
      <c r="S3747" s="12"/>
      <c r="T3747" s="12"/>
    </row>
    <row r="3748" spans="19:20" hidden="1" x14ac:dyDescent="0.2">
      <c r="S3748" s="12"/>
      <c r="T3748" s="12"/>
    </row>
    <row r="3749" spans="19:20" hidden="1" x14ac:dyDescent="0.2">
      <c r="S3749" s="12"/>
      <c r="T3749" s="12"/>
    </row>
    <row r="3750" spans="19:20" hidden="1" x14ac:dyDescent="0.2">
      <c r="S3750" s="12"/>
      <c r="T3750" s="12"/>
    </row>
    <row r="3751" spans="19:20" hidden="1" x14ac:dyDescent="0.2">
      <c r="S3751" s="12"/>
      <c r="T3751" s="12"/>
    </row>
    <row r="3752" spans="19:20" hidden="1" x14ac:dyDescent="0.2">
      <c r="S3752" s="12"/>
      <c r="T3752" s="12"/>
    </row>
    <row r="3753" spans="19:20" hidden="1" x14ac:dyDescent="0.2">
      <c r="S3753" s="12"/>
      <c r="T3753" s="12"/>
    </row>
    <row r="3754" spans="19:20" hidden="1" x14ac:dyDescent="0.2">
      <c r="S3754" s="12"/>
      <c r="T3754" s="12"/>
    </row>
    <row r="3755" spans="19:20" hidden="1" x14ac:dyDescent="0.2">
      <c r="S3755" s="12"/>
      <c r="T3755" s="12"/>
    </row>
    <row r="3756" spans="19:20" hidden="1" x14ac:dyDescent="0.2">
      <c r="S3756" s="12"/>
      <c r="T3756" s="12"/>
    </row>
    <row r="3757" spans="19:20" hidden="1" x14ac:dyDescent="0.2">
      <c r="S3757" s="12"/>
      <c r="T3757" s="12"/>
    </row>
    <row r="3758" spans="19:20" hidden="1" x14ac:dyDescent="0.2">
      <c r="S3758" s="12"/>
      <c r="T3758" s="12"/>
    </row>
    <row r="3759" spans="19:20" hidden="1" x14ac:dyDescent="0.2">
      <c r="S3759" s="12"/>
      <c r="T3759" s="12"/>
    </row>
    <row r="3760" spans="19:20" hidden="1" x14ac:dyDescent="0.2">
      <c r="S3760" s="12"/>
      <c r="T3760" s="12"/>
    </row>
    <row r="3761" spans="19:20" hidden="1" x14ac:dyDescent="0.2">
      <c r="S3761" s="12"/>
      <c r="T3761" s="12"/>
    </row>
    <row r="3762" spans="19:20" hidden="1" x14ac:dyDescent="0.2">
      <c r="S3762" s="12"/>
      <c r="T3762" s="12"/>
    </row>
    <row r="3763" spans="19:20" hidden="1" x14ac:dyDescent="0.2">
      <c r="S3763" s="12"/>
      <c r="T3763" s="12"/>
    </row>
    <row r="3764" spans="19:20" hidden="1" x14ac:dyDescent="0.2">
      <c r="S3764" s="12"/>
      <c r="T3764" s="12"/>
    </row>
    <row r="3765" spans="19:20" hidden="1" x14ac:dyDescent="0.2">
      <c r="S3765" s="12"/>
      <c r="T3765" s="12"/>
    </row>
    <row r="3766" spans="19:20" hidden="1" x14ac:dyDescent="0.2">
      <c r="S3766" s="12"/>
      <c r="T3766" s="12"/>
    </row>
    <row r="3767" spans="19:20" hidden="1" x14ac:dyDescent="0.2">
      <c r="S3767" s="12"/>
      <c r="T3767" s="12"/>
    </row>
    <row r="3768" spans="19:20" hidden="1" x14ac:dyDescent="0.2">
      <c r="S3768" s="12"/>
      <c r="T3768" s="12"/>
    </row>
    <row r="3769" spans="19:20" hidden="1" x14ac:dyDescent="0.2">
      <c r="S3769" s="12"/>
      <c r="T3769" s="12"/>
    </row>
    <row r="3770" spans="19:20" hidden="1" x14ac:dyDescent="0.2">
      <c r="S3770" s="12"/>
      <c r="T3770" s="12"/>
    </row>
    <row r="3771" spans="19:20" hidden="1" x14ac:dyDescent="0.2">
      <c r="S3771" s="12"/>
      <c r="T3771" s="12"/>
    </row>
    <row r="3772" spans="19:20" hidden="1" x14ac:dyDescent="0.2">
      <c r="S3772" s="12"/>
      <c r="T3772" s="12"/>
    </row>
    <row r="3773" spans="19:20" hidden="1" x14ac:dyDescent="0.2">
      <c r="S3773" s="12"/>
      <c r="T3773" s="12"/>
    </row>
    <row r="3774" spans="19:20" hidden="1" x14ac:dyDescent="0.2">
      <c r="S3774" s="12"/>
      <c r="T3774" s="12"/>
    </row>
    <row r="3775" spans="19:20" hidden="1" x14ac:dyDescent="0.2">
      <c r="S3775" s="12"/>
      <c r="T3775" s="12"/>
    </row>
    <row r="3776" spans="19:20" hidden="1" x14ac:dyDescent="0.2">
      <c r="S3776" s="12"/>
      <c r="T3776" s="12"/>
    </row>
    <row r="3777" spans="19:20" hidden="1" x14ac:dyDescent="0.2">
      <c r="S3777" s="12"/>
      <c r="T3777" s="12"/>
    </row>
    <row r="3778" spans="19:20" hidden="1" x14ac:dyDescent="0.2">
      <c r="S3778" s="12"/>
      <c r="T3778" s="12"/>
    </row>
    <row r="3779" spans="19:20" hidden="1" x14ac:dyDescent="0.2">
      <c r="S3779" s="12"/>
      <c r="T3779" s="12"/>
    </row>
    <row r="3780" spans="19:20" hidden="1" x14ac:dyDescent="0.2">
      <c r="S3780" s="12"/>
      <c r="T3780" s="12"/>
    </row>
    <row r="3781" spans="19:20" hidden="1" x14ac:dyDescent="0.2">
      <c r="S3781" s="12"/>
      <c r="T3781" s="12"/>
    </row>
    <row r="3782" spans="19:20" hidden="1" x14ac:dyDescent="0.2">
      <c r="S3782" s="12"/>
      <c r="T3782" s="12"/>
    </row>
    <row r="3783" spans="19:20" hidden="1" x14ac:dyDescent="0.2">
      <c r="S3783" s="12"/>
      <c r="T3783" s="12"/>
    </row>
    <row r="3784" spans="19:20" hidden="1" x14ac:dyDescent="0.2">
      <c r="S3784" s="12"/>
      <c r="T3784" s="12"/>
    </row>
    <row r="3785" spans="19:20" hidden="1" x14ac:dyDescent="0.2">
      <c r="S3785" s="12"/>
      <c r="T3785" s="12"/>
    </row>
    <row r="3786" spans="19:20" hidden="1" x14ac:dyDescent="0.2">
      <c r="S3786" s="12"/>
      <c r="T3786" s="12"/>
    </row>
    <row r="3787" spans="19:20" hidden="1" x14ac:dyDescent="0.2">
      <c r="S3787" s="12"/>
      <c r="T3787" s="12"/>
    </row>
    <row r="3788" spans="19:20" hidden="1" x14ac:dyDescent="0.2">
      <c r="S3788" s="12"/>
      <c r="T3788" s="12"/>
    </row>
    <row r="3789" spans="19:20" hidden="1" x14ac:dyDescent="0.2">
      <c r="S3789" s="12"/>
      <c r="T3789" s="12"/>
    </row>
    <row r="3790" spans="19:20" hidden="1" x14ac:dyDescent="0.2">
      <c r="S3790" s="12"/>
      <c r="T3790" s="12"/>
    </row>
    <row r="3791" spans="19:20" hidden="1" x14ac:dyDescent="0.2">
      <c r="S3791" s="12"/>
      <c r="T3791" s="12"/>
    </row>
    <row r="3792" spans="19:20" hidden="1" x14ac:dyDescent="0.2">
      <c r="S3792" s="12"/>
      <c r="T3792" s="12"/>
    </row>
    <row r="3793" spans="19:20" hidden="1" x14ac:dyDescent="0.2">
      <c r="S3793" s="12"/>
      <c r="T3793" s="12"/>
    </row>
    <row r="3794" spans="19:20" hidden="1" x14ac:dyDescent="0.2">
      <c r="S3794" s="12"/>
      <c r="T3794" s="12"/>
    </row>
    <row r="3795" spans="19:20" hidden="1" x14ac:dyDescent="0.2">
      <c r="S3795" s="12"/>
      <c r="T3795" s="12"/>
    </row>
    <row r="3796" spans="19:20" hidden="1" x14ac:dyDescent="0.2">
      <c r="S3796" s="12"/>
      <c r="T3796" s="12"/>
    </row>
    <row r="3797" spans="19:20" hidden="1" x14ac:dyDescent="0.2">
      <c r="S3797" s="12"/>
      <c r="T3797" s="12"/>
    </row>
    <row r="3798" spans="19:20" hidden="1" x14ac:dyDescent="0.2">
      <c r="S3798" s="12"/>
      <c r="T3798" s="12"/>
    </row>
    <row r="3799" spans="19:20" hidden="1" x14ac:dyDescent="0.2">
      <c r="S3799" s="12"/>
      <c r="T3799" s="12"/>
    </row>
    <row r="3800" spans="19:20" hidden="1" x14ac:dyDescent="0.2">
      <c r="S3800" s="12"/>
      <c r="T3800" s="12"/>
    </row>
    <row r="3801" spans="19:20" hidden="1" x14ac:dyDescent="0.2">
      <c r="S3801" s="12"/>
      <c r="T3801" s="12"/>
    </row>
    <row r="3802" spans="19:20" hidden="1" x14ac:dyDescent="0.2">
      <c r="S3802" s="12"/>
      <c r="T3802" s="12"/>
    </row>
    <row r="3803" spans="19:20" hidden="1" x14ac:dyDescent="0.2">
      <c r="S3803" s="12"/>
      <c r="T3803" s="12"/>
    </row>
    <row r="3804" spans="19:20" hidden="1" x14ac:dyDescent="0.2">
      <c r="S3804" s="12"/>
      <c r="T3804" s="12"/>
    </row>
    <row r="3805" spans="19:20" hidden="1" x14ac:dyDescent="0.2">
      <c r="S3805" s="12"/>
      <c r="T3805" s="12"/>
    </row>
    <row r="3806" spans="19:20" hidden="1" x14ac:dyDescent="0.2">
      <c r="S3806" s="12"/>
      <c r="T3806" s="12"/>
    </row>
    <row r="3807" spans="19:20" hidden="1" x14ac:dyDescent="0.2">
      <c r="S3807" s="12"/>
      <c r="T3807" s="12"/>
    </row>
    <row r="3808" spans="19:20" hidden="1" x14ac:dyDescent="0.2">
      <c r="S3808" s="12"/>
      <c r="T3808" s="12"/>
    </row>
    <row r="3809" spans="19:20" hidden="1" x14ac:dyDescent="0.2">
      <c r="S3809" s="12"/>
      <c r="T3809" s="12"/>
    </row>
    <row r="3810" spans="19:20" hidden="1" x14ac:dyDescent="0.2">
      <c r="S3810" s="12"/>
      <c r="T3810" s="12"/>
    </row>
    <row r="3811" spans="19:20" hidden="1" x14ac:dyDescent="0.2">
      <c r="S3811" s="12"/>
      <c r="T3811" s="12"/>
    </row>
    <row r="3812" spans="19:20" hidden="1" x14ac:dyDescent="0.2">
      <c r="S3812" s="12"/>
      <c r="T3812" s="12"/>
    </row>
    <row r="3813" spans="19:20" hidden="1" x14ac:dyDescent="0.2">
      <c r="S3813" s="12"/>
      <c r="T3813" s="12"/>
    </row>
    <row r="3814" spans="19:20" hidden="1" x14ac:dyDescent="0.2">
      <c r="S3814" s="12"/>
      <c r="T3814" s="12"/>
    </row>
    <row r="3815" spans="19:20" hidden="1" x14ac:dyDescent="0.2">
      <c r="S3815" s="12"/>
      <c r="T3815" s="12"/>
    </row>
    <row r="3816" spans="19:20" hidden="1" x14ac:dyDescent="0.2">
      <c r="S3816" s="12"/>
      <c r="T3816" s="12"/>
    </row>
    <row r="3817" spans="19:20" hidden="1" x14ac:dyDescent="0.2">
      <c r="S3817" s="12"/>
      <c r="T3817" s="12"/>
    </row>
    <row r="3818" spans="19:20" hidden="1" x14ac:dyDescent="0.2">
      <c r="S3818" s="12"/>
      <c r="T3818" s="12"/>
    </row>
    <row r="3819" spans="19:20" hidden="1" x14ac:dyDescent="0.2">
      <c r="S3819" s="12"/>
      <c r="T3819" s="12"/>
    </row>
    <row r="3820" spans="19:20" hidden="1" x14ac:dyDescent="0.2">
      <c r="S3820" s="12"/>
      <c r="T3820" s="12"/>
    </row>
    <row r="3821" spans="19:20" hidden="1" x14ac:dyDescent="0.2">
      <c r="S3821" s="12"/>
      <c r="T3821" s="12"/>
    </row>
    <row r="3822" spans="19:20" hidden="1" x14ac:dyDescent="0.2">
      <c r="S3822" s="12"/>
      <c r="T3822" s="12"/>
    </row>
    <row r="3823" spans="19:20" hidden="1" x14ac:dyDescent="0.2">
      <c r="S3823" s="12"/>
      <c r="T3823" s="12"/>
    </row>
    <row r="3824" spans="19:20" hidden="1" x14ac:dyDescent="0.2">
      <c r="S3824" s="12"/>
      <c r="T3824" s="12"/>
    </row>
    <row r="3825" spans="19:20" hidden="1" x14ac:dyDescent="0.2">
      <c r="S3825" s="12"/>
      <c r="T3825" s="12"/>
    </row>
    <row r="3826" spans="19:20" hidden="1" x14ac:dyDescent="0.2">
      <c r="S3826" s="12"/>
      <c r="T3826" s="12"/>
    </row>
    <row r="3827" spans="19:20" hidden="1" x14ac:dyDescent="0.2">
      <c r="S3827" s="12"/>
      <c r="T3827" s="12"/>
    </row>
    <row r="3828" spans="19:20" hidden="1" x14ac:dyDescent="0.2">
      <c r="S3828" s="12"/>
      <c r="T3828" s="12"/>
    </row>
    <row r="3829" spans="19:20" hidden="1" x14ac:dyDescent="0.2">
      <c r="S3829" s="12"/>
      <c r="T3829" s="12"/>
    </row>
    <row r="3830" spans="19:20" hidden="1" x14ac:dyDescent="0.2">
      <c r="S3830" s="12"/>
      <c r="T3830" s="12"/>
    </row>
    <row r="3831" spans="19:20" hidden="1" x14ac:dyDescent="0.2">
      <c r="S3831" s="12"/>
      <c r="T3831" s="12"/>
    </row>
    <row r="3832" spans="19:20" hidden="1" x14ac:dyDescent="0.2">
      <c r="S3832" s="12"/>
      <c r="T3832" s="12"/>
    </row>
    <row r="3833" spans="19:20" hidden="1" x14ac:dyDescent="0.2">
      <c r="S3833" s="12"/>
      <c r="T3833" s="12"/>
    </row>
    <row r="3834" spans="19:20" hidden="1" x14ac:dyDescent="0.2">
      <c r="S3834" s="12"/>
      <c r="T3834" s="12"/>
    </row>
    <row r="3835" spans="19:20" hidden="1" x14ac:dyDescent="0.2">
      <c r="S3835" s="12"/>
      <c r="T3835" s="12"/>
    </row>
    <row r="3836" spans="19:20" hidden="1" x14ac:dyDescent="0.2">
      <c r="S3836" s="12"/>
      <c r="T3836" s="12"/>
    </row>
    <row r="3837" spans="19:20" hidden="1" x14ac:dyDescent="0.2">
      <c r="S3837" s="12"/>
      <c r="T3837" s="12"/>
    </row>
    <row r="3838" spans="19:20" hidden="1" x14ac:dyDescent="0.2">
      <c r="S3838" s="12"/>
      <c r="T3838" s="12"/>
    </row>
    <row r="3839" spans="19:20" hidden="1" x14ac:dyDescent="0.2">
      <c r="S3839" s="12"/>
      <c r="T3839" s="12"/>
    </row>
    <row r="3840" spans="19:20" hidden="1" x14ac:dyDescent="0.2">
      <c r="S3840" s="12"/>
      <c r="T3840" s="12"/>
    </row>
    <row r="3841" spans="19:20" hidden="1" x14ac:dyDescent="0.2">
      <c r="S3841" s="12"/>
      <c r="T3841" s="12"/>
    </row>
    <row r="3842" spans="19:20" hidden="1" x14ac:dyDescent="0.2">
      <c r="S3842" s="12"/>
      <c r="T3842" s="12"/>
    </row>
    <row r="3843" spans="19:20" hidden="1" x14ac:dyDescent="0.2">
      <c r="S3843" s="12"/>
      <c r="T3843" s="12"/>
    </row>
    <row r="3844" spans="19:20" hidden="1" x14ac:dyDescent="0.2">
      <c r="S3844" s="12"/>
      <c r="T3844" s="12"/>
    </row>
    <row r="3845" spans="19:20" hidden="1" x14ac:dyDescent="0.2">
      <c r="S3845" s="12"/>
      <c r="T3845" s="12"/>
    </row>
    <row r="3846" spans="19:20" hidden="1" x14ac:dyDescent="0.2">
      <c r="S3846" s="12"/>
      <c r="T3846" s="12"/>
    </row>
    <row r="3847" spans="19:20" hidden="1" x14ac:dyDescent="0.2">
      <c r="S3847" s="12"/>
      <c r="T3847" s="12"/>
    </row>
    <row r="3848" spans="19:20" hidden="1" x14ac:dyDescent="0.2">
      <c r="S3848" s="12"/>
      <c r="T3848" s="12"/>
    </row>
    <row r="3849" spans="19:20" hidden="1" x14ac:dyDescent="0.2">
      <c r="S3849" s="12"/>
      <c r="T3849" s="12"/>
    </row>
    <row r="3850" spans="19:20" hidden="1" x14ac:dyDescent="0.2">
      <c r="S3850" s="12"/>
      <c r="T3850" s="12"/>
    </row>
    <row r="3851" spans="19:20" hidden="1" x14ac:dyDescent="0.2">
      <c r="S3851" s="12"/>
      <c r="T3851" s="12"/>
    </row>
    <row r="3852" spans="19:20" hidden="1" x14ac:dyDescent="0.2">
      <c r="S3852" s="12"/>
      <c r="T3852" s="12"/>
    </row>
    <row r="3853" spans="19:20" hidden="1" x14ac:dyDescent="0.2">
      <c r="S3853" s="12"/>
      <c r="T3853" s="12"/>
    </row>
    <row r="3854" spans="19:20" hidden="1" x14ac:dyDescent="0.2">
      <c r="S3854" s="12"/>
      <c r="T3854" s="12"/>
    </row>
    <row r="3855" spans="19:20" hidden="1" x14ac:dyDescent="0.2">
      <c r="S3855" s="12"/>
      <c r="T3855" s="12"/>
    </row>
    <row r="3856" spans="19:20" hidden="1" x14ac:dyDescent="0.2">
      <c r="S3856" s="12"/>
      <c r="T3856" s="12"/>
    </row>
    <row r="3857" spans="19:20" hidden="1" x14ac:dyDescent="0.2">
      <c r="S3857" s="12"/>
      <c r="T3857" s="12"/>
    </row>
    <row r="3858" spans="19:20" hidden="1" x14ac:dyDescent="0.2">
      <c r="S3858" s="12"/>
      <c r="T3858" s="12"/>
    </row>
    <row r="3859" spans="19:20" hidden="1" x14ac:dyDescent="0.2">
      <c r="S3859" s="12"/>
      <c r="T3859" s="12"/>
    </row>
    <row r="3860" spans="19:20" hidden="1" x14ac:dyDescent="0.2">
      <c r="S3860" s="12"/>
      <c r="T3860" s="12"/>
    </row>
    <row r="3861" spans="19:20" hidden="1" x14ac:dyDescent="0.2">
      <c r="S3861" s="12"/>
      <c r="T3861" s="12"/>
    </row>
    <row r="3862" spans="19:20" hidden="1" x14ac:dyDescent="0.2">
      <c r="S3862" s="12"/>
      <c r="T3862" s="12"/>
    </row>
    <row r="3863" spans="19:20" hidden="1" x14ac:dyDescent="0.2">
      <c r="S3863" s="12"/>
      <c r="T3863" s="12"/>
    </row>
    <row r="3864" spans="19:20" hidden="1" x14ac:dyDescent="0.2">
      <c r="S3864" s="12"/>
      <c r="T3864" s="12"/>
    </row>
    <row r="3865" spans="19:20" hidden="1" x14ac:dyDescent="0.2">
      <c r="S3865" s="12"/>
      <c r="T3865" s="12"/>
    </row>
    <row r="3866" spans="19:20" hidden="1" x14ac:dyDescent="0.2">
      <c r="S3866" s="12"/>
      <c r="T3866" s="12"/>
    </row>
    <row r="3867" spans="19:20" hidden="1" x14ac:dyDescent="0.2">
      <c r="S3867" s="12"/>
      <c r="T3867" s="12"/>
    </row>
    <row r="3868" spans="19:20" hidden="1" x14ac:dyDescent="0.2">
      <c r="S3868" s="12"/>
      <c r="T3868" s="12"/>
    </row>
    <row r="3869" spans="19:20" hidden="1" x14ac:dyDescent="0.2">
      <c r="S3869" s="12"/>
      <c r="T3869" s="12"/>
    </row>
    <row r="3870" spans="19:20" hidden="1" x14ac:dyDescent="0.2">
      <c r="S3870" s="12"/>
      <c r="T3870" s="12"/>
    </row>
    <row r="3871" spans="19:20" hidden="1" x14ac:dyDescent="0.2">
      <c r="S3871" s="12"/>
      <c r="T3871" s="12"/>
    </row>
    <row r="3872" spans="19:20" hidden="1" x14ac:dyDescent="0.2">
      <c r="S3872" s="12"/>
      <c r="T3872" s="12"/>
    </row>
    <row r="3873" spans="19:20" hidden="1" x14ac:dyDescent="0.2">
      <c r="S3873" s="12"/>
      <c r="T3873" s="12"/>
    </row>
    <row r="3874" spans="19:20" hidden="1" x14ac:dyDescent="0.2">
      <c r="S3874" s="12"/>
      <c r="T3874" s="12"/>
    </row>
    <row r="3875" spans="19:20" hidden="1" x14ac:dyDescent="0.2">
      <c r="S3875" s="12"/>
      <c r="T3875" s="12"/>
    </row>
    <row r="3876" spans="19:20" hidden="1" x14ac:dyDescent="0.2">
      <c r="S3876" s="12"/>
      <c r="T3876" s="12"/>
    </row>
    <row r="3877" spans="19:20" hidden="1" x14ac:dyDescent="0.2">
      <c r="S3877" s="12"/>
      <c r="T3877" s="12"/>
    </row>
    <row r="3878" spans="19:20" hidden="1" x14ac:dyDescent="0.2">
      <c r="S3878" s="12"/>
      <c r="T3878" s="12"/>
    </row>
    <row r="3879" spans="19:20" hidden="1" x14ac:dyDescent="0.2">
      <c r="S3879" s="12"/>
      <c r="T3879" s="12"/>
    </row>
    <row r="3880" spans="19:20" hidden="1" x14ac:dyDescent="0.2">
      <c r="S3880" s="12"/>
      <c r="T3880" s="12"/>
    </row>
    <row r="3881" spans="19:20" hidden="1" x14ac:dyDescent="0.2">
      <c r="S3881" s="12"/>
      <c r="T3881" s="12"/>
    </row>
    <row r="3882" spans="19:20" hidden="1" x14ac:dyDescent="0.2">
      <c r="S3882" s="12"/>
      <c r="T3882" s="12"/>
    </row>
    <row r="3883" spans="19:20" hidden="1" x14ac:dyDescent="0.2">
      <c r="S3883" s="12"/>
      <c r="T3883" s="12"/>
    </row>
    <row r="3884" spans="19:20" hidden="1" x14ac:dyDescent="0.2">
      <c r="S3884" s="12"/>
      <c r="T3884" s="12"/>
    </row>
    <row r="3885" spans="19:20" hidden="1" x14ac:dyDescent="0.2">
      <c r="S3885" s="12"/>
      <c r="T3885" s="12"/>
    </row>
    <row r="3886" spans="19:20" hidden="1" x14ac:dyDescent="0.2">
      <c r="S3886" s="12"/>
      <c r="T3886" s="12"/>
    </row>
    <row r="3887" spans="19:20" hidden="1" x14ac:dyDescent="0.2">
      <c r="S3887" s="12"/>
      <c r="T3887" s="12"/>
    </row>
    <row r="3888" spans="19:20" hidden="1" x14ac:dyDescent="0.2">
      <c r="S3888" s="12"/>
      <c r="T3888" s="12"/>
    </row>
    <row r="3889" spans="19:20" hidden="1" x14ac:dyDescent="0.2">
      <c r="S3889" s="12"/>
      <c r="T3889" s="12"/>
    </row>
    <row r="3890" spans="19:20" hidden="1" x14ac:dyDescent="0.2">
      <c r="S3890" s="12"/>
      <c r="T3890" s="12"/>
    </row>
    <row r="3891" spans="19:20" hidden="1" x14ac:dyDescent="0.2">
      <c r="S3891" s="12"/>
      <c r="T3891" s="12"/>
    </row>
    <row r="3892" spans="19:20" hidden="1" x14ac:dyDescent="0.2">
      <c r="S3892" s="12"/>
      <c r="T3892" s="12"/>
    </row>
    <row r="3893" spans="19:20" hidden="1" x14ac:dyDescent="0.2">
      <c r="S3893" s="12"/>
      <c r="T3893" s="12"/>
    </row>
    <row r="3894" spans="19:20" hidden="1" x14ac:dyDescent="0.2">
      <c r="S3894" s="12"/>
      <c r="T3894" s="12"/>
    </row>
    <row r="3895" spans="19:20" hidden="1" x14ac:dyDescent="0.2">
      <c r="S3895" s="12"/>
      <c r="T3895" s="12"/>
    </row>
    <row r="3896" spans="19:20" hidden="1" x14ac:dyDescent="0.2">
      <c r="S3896" s="12"/>
      <c r="T3896" s="12"/>
    </row>
    <row r="3897" spans="19:20" hidden="1" x14ac:dyDescent="0.2">
      <c r="S3897" s="12"/>
      <c r="T3897" s="12"/>
    </row>
    <row r="3898" spans="19:20" hidden="1" x14ac:dyDescent="0.2">
      <c r="S3898" s="12"/>
      <c r="T3898" s="12"/>
    </row>
    <row r="3899" spans="19:20" hidden="1" x14ac:dyDescent="0.2">
      <c r="S3899" s="12"/>
      <c r="T3899" s="12"/>
    </row>
    <row r="3900" spans="19:20" hidden="1" x14ac:dyDescent="0.2">
      <c r="S3900" s="12"/>
      <c r="T3900" s="12"/>
    </row>
    <row r="3901" spans="19:20" hidden="1" x14ac:dyDescent="0.2">
      <c r="S3901" s="12"/>
      <c r="T3901" s="12"/>
    </row>
    <row r="3902" spans="19:20" hidden="1" x14ac:dyDescent="0.2">
      <c r="S3902" s="12"/>
      <c r="T3902" s="12"/>
    </row>
    <row r="3903" spans="19:20" hidden="1" x14ac:dyDescent="0.2">
      <c r="S3903" s="12"/>
      <c r="T3903" s="12"/>
    </row>
    <row r="3904" spans="19:20" hidden="1" x14ac:dyDescent="0.2">
      <c r="S3904" s="12"/>
      <c r="T3904" s="12"/>
    </row>
    <row r="3905" spans="19:20" hidden="1" x14ac:dyDescent="0.2">
      <c r="S3905" s="12"/>
      <c r="T3905" s="12"/>
    </row>
    <row r="3906" spans="19:20" hidden="1" x14ac:dyDescent="0.2">
      <c r="S3906" s="12"/>
      <c r="T3906" s="12"/>
    </row>
    <row r="3907" spans="19:20" hidden="1" x14ac:dyDescent="0.2">
      <c r="S3907" s="12"/>
      <c r="T3907" s="12"/>
    </row>
    <row r="3908" spans="19:20" hidden="1" x14ac:dyDescent="0.2">
      <c r="S3908" s="12"/>
      <c r="T3908" s="12"/>
    </row>
    <row r="3909" spans="19:20" hidden="1" x14ac:dyDescent="0.2">
      <c r="S3909" s="12"/>
      <c r="T3909" s="12"/>
    </row>
    <row r="3910" spans="19:20" hidden="1" x14ac:dyDescent="0.2">
      <c r="S3910" s="12"/>
      <c r="T3910" s="12"/>
    </row>
    <row r="3911" spans="19:20" hidden="1" x14ac:dyDescent="0.2">
      <c r="S3911" s="12"/>
      <c r="T3911" s="12"/>
    </row>
    <row r="3912" spans="19:20" hidden="1" x14ac:dyDescent="0.2">
      <c r="S3912" s="12"/>
      <c r="T3912" s="12"/>
    </row>
    <row r="3913" spans="19:20" hidden="1" x14ac:dyDescent="0.2">
      <c r="S3913" s="12"/>
      <c r="T3913" s="12"/>
    </row>
    <row r="3914" spans="19:20" hidden="1" x14ac:dyDescent="0.2">
      <c r="S3914" s="12"/>
      <c r="T3914" s="12"/>
    </row>
    <row r="3915" spans="19:20" hidden="1" x14ac:dyDescent="0.2">
      <c r="S3915" s="12"/>
      <c r="T3915" s="12"/>
    </row>
    <row r="3916" spans="19:20" hidden="1" x14ac:dyDescent="0.2">
      <c r="S3916" s="12"/>
      <c r="T3916" s="12"/>
    </row>
    <row r="3917" spans="19:20" hidden="1" x14ac:dyDescent="0.2">
      <c r="S3917" s="12"/>
      <c r="T3917" s="12"/>
    </row>
    <row r="3918" spans="19:20" hidden="1" x14ac:dyDescent="0.2">
      <c r="S3918" s="12"/>
      <c r="T3918" s="12"/>
    </row>
    <row r="3919" spans="19:20" hidden="1" x14ac:dyDescent="0.2">
      <c r="S3919" s="12"/>
      <c r="T3919" s="12"/>
    </row>
    <row r="3920" spans="19:20" hidden="1" x14ac:dyDescent="0.2">
      <c r="S3920" s="12"/>
      <c r="T3920" s="12"/>
    </row>
    <row r="3921" spans="19:20" hidden="1" x14ac:dyDescent="0.2">
      <c r="S3921" s="12"/>
      <c r="T3921" s="12"/>
    </row>
    <row r="3922" spans="19:20" hidden="1" x14ac:dyDescent="0.2">
      <c r="S3922" s="12"/>
      <c r="T3922" s="12"/>
    </row>
    <row r="3923" spans="19:20" hidden="1" x14ac:dyDescent="0.2">
      <c r="S3923" s="12"/>
      <c r="T3923" s="12"/>
    </row>
    <row r="3924" spans="19:20" hidden="1" x14ac:dyDescent="0.2">
      <c r="S3924" s="12"/>
      <c r="T3924" s="12"/>
    </row>
    <row r="3925" spans="19:20" hidden="1" x14ac:dyDescent="0.2">
      <c r="S3925" s="12"/>
      <c r="T3925" s="12"/>
    </row>
    <row r="3926" spans="19:20" hidden="1" x14ac:dyDescent="0.2">
      <c r="S3926" s="12"/>
      <c r="T3926" s="12"/>
    </row>
    <row r="3927" spans="19:20" hidden="1" x14ac:dyDescent="0.2">
      <c r="S3927" s="12"/>
      <c r="T3927" s="12"/>
    </row>
    <row r="3928" spans="19:20" hidden="1" x14ac:dyDescent="0.2">
      <c r="S3928" s="12"/>
      <c r="T3928" s="12"/>
    </row>
    <row r="3929" spans="19:20" hidden="1" x14ac:dyDescent="0.2">
      <c r="S3929" s="12"/>
      <c r="T3929" s="12"/>
    </row>
    <row r="3930" spans="19:20" hidden="1" x14ac:dyDescent="0.2">
      <c r="S3930" s="12"/>
      <c r="T3930" s="12"/>
    </row>
    <row r="3931" spans="19:20" hidden="1" x14ac:dyDescent="0.2">
      <c r="S3931" s="12"/>
      <c r="T3931" s="12"/>
    </row>
    <row r="3932" spans="19:20" hidden="1" x14ac:dyDescent="0.2">
      <c r="S3932" s="12"/>
      <c r="T3932" s="12"/>
    </row>
    <row r="3933" spans="19:20" hidden="1" x14ac:dyDescent="0.2">
      <c r="S3933" s="12"/>
      <c r="T3933" s="12"/>
    </row>
    <row r="3934" spans="19:20" hidden="1" x14ac:dyDescent="0.2">
      <c r="S3934" s="12"/>
      <c r="T3934" s="12"/>
    </row>
    <row r="3935" spans="19:20" hidden="1" x14ac:dyDescent="0.2">
      <c r="S3935" s="12"/>
      <c r="T3935" s="12"/>
    </row>
    <row r="3936" spans="19:20" hidden="1" x14ac:dyDescent="0.2">
      <c r="S3936" s="12"/>
      <c r="T3936" s="12"/>
    </row>
    <row r="3937" spans="19:20" hidden="1" x14ac:dyDescent="0.2">
      <c r="S3937" s="12"/>
      <c r="T3937" s="12"/>
    </row>
    <row r="3938" spans="19:20" hidden="1" x14ac:dyDescent="0.2">
      <c r="S3938" s="12"/>
      <c r="T3938" s="12"/>
    </row>
    <row r="3939" spans="19:20" hidden="1" x14ac:dyDescent="0.2">
      <c r="S3939" s="12"/>
      <c r="T3939" s="12"/>
    </row>
    <row r="3940" spans="19:20" hidden="1" x14ac:dyDescent="0.2">
      <c r="S3940" s="12"/>
      <c r="T3940" s="12"/>
    </row>
    <row r="3941" spans="19:20" hidden="1" x14ac:dyDescent="0.2">
      <c r="S3941" s="12"/>
      <c r="T3941" s="12"/>
    </row>
    <row r="3942" spans="19:20" hidden="1" x14ac:dyDescent="0.2">
      <c r="S3942" s="12"/>
      <c r="T3942" s="12"/>
    </row>
    <row r="3943" spans="19:20" hidden="1" x14ac:dyDescent="0.2">
      <c r="S3943" s="12"/>
      <c r="T3943" s="12"/>
    </row>
    <row r="3944" spans="19:20" hidden="1" x14ac:dyDescent="0.2">
      <c r="S3944" s="12"/>
      <c r="T3944" s="12"/>
    </row>
    <row r="3945" spans="19:20" hidden="1" x14ac:dyDescent="0.2">
      <c r="S3945" s="12"/>
      <c r="T3945" s="12"/>
    </row>
    <row r="3946" spans="19:20" hidden="1" x14ac:dyDescent="0.2">
      <c r="S3946" s="12"/>
      <c r="T3946" s="12"/>
    </row>
    <row r="3947" spans="19:20" hidden="1" x14ac:dyDescent="0.2">
      <c r="S3947" s="12"/>
      <c r="T3947" s="12"/>
    </row>
    <row r="3948" spans="19:20" hidden="1" x14ac:dyDescent="0.2">
      <c r="S3948" s="12"/>
      <c r="T3948" s="12"/>
    </row>
    <row r="3949" spans="19:20" hidden="1" x14ac:dyDescent="0.2">
      <c r="S3949" s="12"/>
      <c r="T3949" s="12"/>
    </row>
    <row r="3950" spans="19:20" hidden="1" x14ac:dyDescent="0.2">
      <c r="S3950" s="12"/>
      <c r="T3950" s="12"/>
    </row>
    <row r="3951" spans="19:20" hidden="1" x14ac:dyDescent="0.2">
      <c r="S3951" s="12"/>
      <c r="T3951" s="12"/>
    </row>
    <row r="3952" spans="19:20" hidden="1" x14ac:dyDescent="0.2">
      <c r="S3952" s="12"/>
      <c r="T3952" s="12"/>
    </row>
    <row r="3953" spans="19:20" hidden="1" x14ac:dyDescent="0.2">
      <c r="S3953" s="12"/>
      <c r="T3953" s="12"/>
    </row>
    <row r="3954" spans="19:20" hidden="1" x14ac:dyDescent="0.2">
      <c r="S3954" s="12"/>
      <c r="T3954" s="12"/>
    </row>
    <row r="3955" spans="19:20" hidden="1" x14ac:dyDescent="0.2">
      <c r="S3955" s="12"/>
      <c r="T3955" s="12"/>
    </row>
    <row r="3956" spans="19:20" hidden="1" x14ac:dyDescent="0.2">
      <c r="S3956" s="12"/>
      <c r="T3956" s="12"/>
    </row>
    <row r="3957" spans="19:20" hidden="1" x14ac:dyDescent="0.2">
      <c r="S3957" s="12"/>
      <c r="T3957" s="12"/>
    </row>
    <row r="3958" spans="19:20" hidden="1" x14ac:dyDescent="0.2">
      <c r="S3958" s="12"/>
      <c r="T3958" s="12"/>
    </row>
    <row r="3959" spans="19:20" hidden="1" x14ac:dyDescent="0.2">
      <c r="S3959" s="12"/>
      <c r="T3959" s="12"/>
    </row>
    <row r="3960" spans="19:20" hidden="1" x14ac:dyDescent="0.2">
      <c r="S3960" s="12"/>
      <c r="T3960" s="12"/>
    </row>
    <row r="3961" spans="19:20" hidden="1" x14ac:dyDescent="0.2">
      <c r="S3961" s="12"/>
      <c r="T3961" s="12"/>
    </row>
    <row r="3962" spans="19:20" hidden="1" x14ac:dyDescent="0.2">
      <c r="S3962" s="12"/>
      <c r="T3962" s="12"/>
    </row>
    <row r="3963" spans="19:20" hidden="1" x14ac:dyDescent="0.2">
      <c r="S3963" s="12"/>
      <c r="T3963" s="12"/>
    </row>
    <row r="3964" spans="19:20" hidden="1" x14ac:dyDescent="0.2">
      <c r="S3964" s="12"/>
      <c r="T3964" s="12"/>
    </row>
    <row r="3965" spans="19:20" hidden="1" x14ac:dyDescent="0.2">
      <c r="S3965" s="12"/>
      <c r="T3965" s="12"/>
    </row>
    <row r="3966" spans="19:20" hidden="1" x14ac:dyDescent="0.2">
      <c r="S3966" s="12"/>
      <c r="T3966" s="12"/>
    </row>
    <row r="3967" spans="19:20" hidden="1" x14ac:dyDescent="0.2">
      <c r="S3967" s="12"/>
      <c r="T3967" s="12"/>
    </row>
    <row r="3968" spans="19:20" hidden="1" x14ac:dyDescent="0.2">
      <c r="S3968" s="12"/>
      <c r="T3968" s="12"/>
    </row>
    <row r="3969" spans="19:20" hidden="1" x14ac:dyDescent="0.2">
      <c r="S3969" s="12"/>
      <c r="T3969" s="12"/>
    </row>
    <row r="3970" spans="19:20" hidden="1" x14ac:dyDescent="0.2">
      <c r="S3970" s="12"/>
      <c r="T3970" s="12"/>
    </row>
    <row r="3971" spans="19:20" hidden="1" x14ac:dyDescent="0.2">
      <c r="S3971" s="12"/>
      <c r="T3971" s="12"/>
    </row>
    <row r="3972" spans="19:20" hidden="1" x14ac:dyDescent="0.2">
      <c r="S3972" s="12"/>
      <c r="T3972" s="12"/>
    </row>
    <row r="3973" spans="19:20" hidden="1" x14ac:dyDescent="0.2">
      <c r="S3973" s="12"/>
      <c r="T3973" s="12"/>
    </row>
    <row r="3974" spans="19:20" hidden="1" x14ac:dyDescent="0.2">
      <c r="S3974" s="12"/>
      <c r="T3974" s="12"/>
    </row>
    <row r="3975" spans="19:20" hidden="1" x14ac:dyDescent="0.2">
      <c r="S3975" s="12"/>
      <c r="T3975" s="12"/>
    </row>
    <row r="3976" spans="19:20" hidden="1" x14ac:dyDescent="0.2">
      <c r="S3976" s="12"/>
      <c r="T3976" s="12"/>
    </row>
    <row r="3977" spans="19:20" hidden="1" x14ac:dyDescent="0.2">
      <c r="S3977" s="12"/>
      <c r="T3977" s="12"/>
    </row>
    <row r="3978" spans="19:20" hidden="1" x14ac:dyDescent="0.2">
      <c r="S3978" s="12"/>
      <c r="T3978" s="12"/>
    </row>
    <row r="3979" spans="19:20" hidden="1" x14ac:dyDescent="0.2">
      <c r="S3979" s="12"/>
      <c r="T3979" s="12"/>
    </row>
    <row r="3980" spans="19:20" hidden="1" x14ac:dyDescent="0.2">
      <c r="S3980" s="12"/>
      <c r="T3980" s="12"/>
    </row>
    <row r="3981" spans="19:20" hidden="1" x14ac:dyDescent="0.2">
      <c r="S3981" s="12"/>
      <c r="T3981" s="12"/>
    </row>
    <row r="3982" spans="19:20" hidden="1" x14ac:dyDescent="0.2">
      <c r="S3982" s="12"/>
      <c r="T3982" s="12"/>
    </row>
    <row r="3983" spans="19:20" hidden="1" x14ac:dyDescent="0.2">
      <c r="S3983" s="12"/>
      <c r="T3983" s="12"/>
    </row>
    <row r="3984" spans="19:20" hidden="1" x14ac:dyDescent="0.2">
      <c r="S3984" s="12"/>
      <c r="T3984" s="12"/>
    </row>
    <row r="3985" spans="19:20" hidden="1" x14ac:dyDescent="0.2">
      <c r="S3985" s="12"/>
      <c r="T3985" s="12"/>
    </row>
    <row r="3986" spans="19:20" hidden="1" x14ac:dyDescent="0.2">
      <c r="S3986" s="12"/>
      <c r="T3986" s="12"/>
    </row>
    <row r="3987" spans="19:20" hidden="1" x14ac:dyDescent="0.2">
      <c r="S3987" s="12"/>
      <c r="T3987" s="12"/>
    </row>
    <row r="3988" spans="19:20" hidden="1" x14ac:dyDescent="0.2">
      <c r="S3988" s="12"/>
      <c r="T3988" s="12"/>
    </row>
    <row r="3989" spans="19:20" hidden="1" x14ac:dyDescent="0.2">
      <c r="S3989" s="12"/>
      <c r="T3989" s="12"/>
    </row>
    <row r="3990" spans="19:20" hidden="1" x14ac:dyDescent="0.2">
      <c r="S3990" s="12"/>
      <c r="T3990" s="12"/>
    </row>
    <row r="3991" spans="19:20" hidden="1" x14ac:dyDescent="0.2">
      <c r="S3991" s="12"/>
      <c r="T3991" s="12"/>
    </row>
    <row r="3992" spans="19:20" hidden="1" x14ac:dyDescent="0.2">
      <c r="S3992" s="12"/>
      <c r="T3992" s="12"/>
    </row>
    <row r="3993" spans="19:20" hidden="1" x14ac:dyDescent="0.2">
      <c r="S3993" s="12"/>
      <c r="T3993" s="12"/>
    </row>
    <row r="3994" spans="19:20" hidden="1" x14ac:dyDescent="0.2">
      <c r="S3994" s="12"/>
      <c r="T3994" s="12"/>
    </row>
    <row r="3995" spans="19:20" hidden="1" x14ac:dyDescent="0.2">
      <c r="S3995" s="12"/>
      <c r="T3995" s="12"/>
    </row>
    <row r="3996" spans="19:20" hidden="1" x14ac:dyDescent="0.2">
      <c r="S3996" s="12"/>
      <c r="T3996" s="12"/>
    </row>
    <row r="3997" spans="19:20" hidden="1" x14ac:dyDescent="0.2">
      <c r="S3997" s="12"/>
      <c r="T3997" s="12"/>
    </row>
    <row r="3998" spans="19:20" hidden="1" x14ac:dyDescent="0.2">
      <c r="S3998" s="12"/>
      <c r="T3998" s="12"/>
    </row>
    <row r="3999" spans="19:20" hidden="1" x14ac:dyDescent="0.2">
      <c r="S3999" s="12"/>
      <c r="T3999" s="12"/>
    </row>
    <row r="4000" spans="19:20" hidden="1" x14ac:dyDescent="0.2">
      <c r="S4000" s="12"/>
      <c r="T4000" s="12"/>
    </row>
    <row r="4001" spans="19:20" hidden="1" x14ac:dyDescent="0.2">
      <c r="S4001" s="12"/>
      <c r="T4001" s="12"/>
    </row>
    <row r="4002" spans="19:20" hidden="1" x14ac:dyDescent="0.2">
      <c r="S4002" s="12"/>
      <c r="T4002" s="12"/>
    </row>
    <row r="4003" spans="19:20" hidden="1" x14ac:dyDescent="0.2">
      <c r="S4003" s="12"/>
      <c r="T4003" s="12"/>
    </row>
    <row r="4004" spans="19:20" hidden="1" x14ac:dyDescent="0.2">
      <c r="S4004" s="12"/>
      <c r="T4004" s="12"/>
    </row>
    <row r="4005" spans="19:20" hidden="1" x14ac:dyDescent="0.2">
      <c r="S4005" s="12"/>
      <c r="T4005" s="12"/>
    </row>
    <row r="4006" spans="19:20" hidden="1" x14ac:dyDescent="0.2">
      <c r="S4006" s="12"/>
      <c r="T4006" s="12"/>
    </row>
    <row r="4007" spans="19:20" hidden="1" x14ac:dyDescent="0.2">
      <c r="S4007" s="12"/>
      <c r="T4007" s="12"/>
    </row>
    <row r="4008" spans="19:20" hidden="1" x14ac:dyDescent="0.2">
      <c r="S4008" s="12"/>
      <c r="T4008" s="12"/>
    </row>
    <row r="4009" spans="19:20" hidden="1" x14ac:dyDescent="0.2">
      <c r="S4009" s="12"/>
      <c r="T4009" s="12"/>
    </row>
    <row r="4010" spans="19:20" hidden="1" x14ac:dyDescent="0.2">
      <c r="S4010" s="12"/>
      <c r="T4010" s="12"/>
    </row>
    <row r="4011" spans="19:20" hidden="1" x14ac:dyDescent="0.2">
      <c r="S4011" s="12"/>
      <c r="T4011" s="12"/>
    </row>
    <row r="4012" spans="19:20" hidden="1" x14ac:dyDescent="0.2">
      <c r="S4012" s="12"/>
      <c r="T4012" s="12"/>
    </row>
    <row r="4013" spans="19:20" hidden="1" x14ac:dyDescent="0.2">
      <c r="S4013" s="12"/>
      <c r="T4013" s="12"/>
    </row>
    <row r="4014" spans="19:20" hidden="1" x14ac:dyDescent="0.2">
      <c r="S4014" s="12"/>
      <c r="T4014" s="12"/>
    </row>
    <row r="4015" spans="19:20" hidden="1" x14ac:dyDescent="0.2">
      <c r="S4015" s="12"/>
      <c r="T4015" s="12"/>
    </row>
    <row r="4016" spans="19:20" hidden="1" x14ac:dyDescent="0.2">
      <c r="S4016" s="12"/>
      <c r="T4016" s="12"/>
    </row>
    <row r="4017" spans="19:20" hidden="1" x14ac:dyDescent="0.2">
      <c r="S4017" s="12"/>
      <c r="T4017" s="12"/>
    </row>
    <row r="4018" spans="19:20" hidden="1" x14ac:dyDescent="0.2">
      <c r="S4018" s="12"/>
      <c r="T4018" s="12"/>
    </row>
    <row r="4019" spans="19:20" hidden="1" x14ac:dyDescent="0.2">
      <c r="S4019" s="12"/>
      <c r="T4019" s="12"/>
    </row>
    <row r="4020" spans="19:20" hidden="1" x14ac:dyDescent="0.2">
      <c r="S4020" s="12"/>
      <c r="T4020" s="12"/>
    </row>
    <row r="4021" spans="19:20" hidden="1" x14ac:dyDescent="0.2">
      <c r="S4021" s="12"/>
      <c r="T4021" s="12"/>
    </row>
    <row r="4022" spans="19:20" hidden="1" x14ac:dyDescent="0.2">
      <c r="S4022" s="12"/>
      <c r="T4022" s="12"/>
    </row>
    <row r="4023" spans="19:20" hidden="1" x14ac:dyDescent="0.2">
      <c r="S4023" s="12"/>
      <c r="T4023" s="12"/>
    </row>
    <row r="4024" spans="19:20" hidden="1" x14ac:dyDescent="0.2">
      <c r="S4024" s="12"/>
      <c r="T4024" s="12"/>
    </row>
    <row r="4025" spans="19:20" hidden="1" x14ac:dyDescent="0.2">
      <c r="S4025" s="12"/>
      <c r="T4025" s="12"/>
    </row>
    <row r="4026" spans="19:20" hidden="1" x14ac:dyDescent="0.2">
      <c r="S4026" s="12"/>
      <c r="T4026" s="12"/>
    </row>
    <row r="4027" spans="19:20" hidden="1" x14ac:dyDescent="0.2">
      <c r="S4027" s="12"/>
      <c r="T4027" s="12"/>
    </row>
    <row r="4028" spans="19:20" hidden="1" x14ac:dyDescent="0.2">
      <c r="S4028" s="12"/>
      <c r="T4028" s="12"/>
    </row>
    <row r="4029" spans="19:20" hidden="1" x14ac:dyDescent="0.2">
      <c r="S4029" s="12"/>
      <c r="T4029" s="12"/>
    </row>
    <row r="4030" spans="19:20" hidden="1" x14ac:dyDescent="0.2">
      <c r="S4030" s="12"/>
      <c r="T4030" s="12"/>
    </row>
    <row r="4031" spans="19:20" hidden="1" x14ac:dyDescent="0.2">
      <c r="S4031" s="12"/>
      <c r="T4031" s="12"/>
    </row>
    <row r="4032" spans="19:20" hidden="1" x14ac:dyDescent="0.2">
      <c r="S4032" s="12"/>
      <c r="T4032" s="12"/>
    </row>
    <row r="4033" spans="19:20" hidden="1" x14ac:dyDescent="0.2">
      <c r="S4033" s="12"/>
      <c r="T4033" s="12"/>
    </row>
    <row r="4034" spans="19:20" hidden="1" x14ac:dyDescent="0.2">
      <c r="S4034" s="12"/>
      <c r="T4034" s="12"/>
    </row>
    <row r="4035" spans="19:20" hidden="1" x14ac:dyDescent="0.2">
      <c r="S4035" s="12"/>
      <c r="T4035" s="12"/>
    </row>
    <row r="4036" spans="19:20" hidden="1" x14ac:dyDescent="0.2">
      <c r="S4036" s="12"/>
      <c r="T4036" s="12"/>
    </row>
    <row r="4037" spans="19:20" hidden="1" x14ac:dyDescent="0.2">
      <c r="S4037" s="12"/>
      <c r="T4037" s="12"/>
    </row>
    <row r="4038" spans="19:20" hidden="1" x14ac:dyDescent="0.2">
      <c r="S4038" s="12"/>
      <c r="T4038" s="12"/>
    </row>
    <row r="4039" spans="19:20" hidden="1" x14ac:dyDescent="0.2">
      <c r="S4039" s="12"/>
      <c r="T4039" s="12"/>
    </row>
    <row r="4040" spans="19:20" hidden="1" x14ac:dyDescent="0.2">
      <c r="S4040" s="12"/>
      <c r="T4040" s="12"/>
    </row>
    <row r="4041" spans="19:20" hidden="1" x14ac:dyDescent="0.2">
      <c r="S4041" s="12"/>
      <c r="T4041" s="12"/>
    </row>
    <row r="4042" spans="19:20" hidden="1" x14ac:dyDescent="0.2">
      <c r="S4042" s="12"/>
      <c r="T4042" s="12"/>
    </row>
    <row r="4043" spans="19:20" hidden="1" x14ac:dyDescent="0.2">
      <c r="S4043" s="12"/>
      <c r="T4043" s="12"/>
    </row>
    <row r="4044" spans="19:20" hidden="1" x14ac:dyDescent="0.2">
      <c r="S4044" s="12"/>
      <c r="T4044" s="12"/>
    </row>
    <row r="4045" spans="19:20" hidden="1" x14ac:dyDescent="0.2">
      <c r="S4045" s="12"/>
      <c r="T4045" s="12"/>
    </row>
    <row r="4046" spans="19:20" hidden="1" x14ac:dyDescent="0.2">
      <c r="S4046" s="12"/>
      <c r="T4046" s="12"/>
    </row>
    <row r="4047" spans="19:20" hidden="1" x14ac:dyDescent="0.2">
      <c r="S4047" s="12"/>
      <c r="T4047" s="12"/>
    </row>
    <row r="4048" spans="19:20" hidden="1" x14ac:dyDescent="0.2">
      <c r="S4048" s="12"/>
      <c r="T4048" s="12"/>
    </row>
    <row r="4049" spans="19:20" hidden="1" x14ac:dyDescent="0.2">
      <c r="S4049" s="12"/>
      <c r="T4049" s="12"/>
    </row>
    <row r="4050" spans="19:20" hidden="1" x14ac:dyDescent="0.2">
      <c r="S4050" s="12"/>
      <c r="T4050" s="12"/>
    </row>
    <row r="4051" spans="19:20" hidden="1" x14ac:dyDescent="0.2">
      <c r="S4051" s="12"/>
      <c r="T4051" s="12"/>
    </row>
    <row r="4052" spans="19:20" hidden="1" x14ac:dyDescent="0.2">
      <c r="S4052" s="12"/>
      <c r="T4052" s="12"/>
    </row>
    <row r="4053" spans="19:20" hidden="1" x14ac:dyDescent="0.2">
      <c r="S4053" s="12"/>
      <c r="T4053" s="12"/>
    </row>
    <row r="4054" spans="19:20" hidden="1" x14ac:dyDescent="0.2">
      <c r="S4054" s="12"/>
      <c r="T4054" s="12"/>
    </row>
    <row r="4055" spans="19:20" hidden="1" x14ac:dyDescent="0.2">
      <c r="S4055" s="12"/>
      <c r="T4055" s="12"/>
    </row>
    <row r="4056" spans="19:20" hidden="1" x14ac:dyDescent="0.2">
      <c r="S4056" s="12"/>
      <c r="T4056" s="12"/>
    </row>
    <row r="4057" spans="19:20" hidden="1" x14ac:dyDescent="0.2">
      <c r="S4057" s="12"/>
      <c r="T4057" s="12"/>
    </row>
    <row r="4058" spans="19:20" hidden="1" x14ac:dyDescent="0.2">
      <c r="S4058" s="12"/>
      <c r="T4058" s="12"/>
    </row>
    <row r="4059" spans="19:20" hidden="1" x14ac:dyDescent="0.2">
      <c r="S4059" s="12"/>
      <c r="T4059" s="12"/>
    </row>
    <row r="4060" spans="19:20" hidden="1" x14ac:dyDescent="0.2">
      <c r="S4060" s="12"/>
      <c r="T4060" s="12"/>
    </row>
    <row r="4061" spans="19:20" hidden="1" x14ac:dyDescent="0.2">
      <c r="S4061" s="12"/>
      <c r="T4061" s="12"/>
    </row>
    <row r="4062" spans="19:20" hidden="1" x14ac:dyDescent="0.2">
      <c r="S4062" s="12"/>
      <c r="T4062" s="12"/>
    </row>
    <row r="4063" spans="19:20" hidden="1" x14ac:dyDescent="0.2">
      <c r="S4063" s="12"/>
      <c r="T4063" s="12"/>
    </row>
    <row r="4064" spans="19:20" hidden="1" x14ac:dyDescent="0.2">
      <c r="S4064" s="12"/>
      <c r="T4064" s="12"/>
    </row>
    <row r="4065" spans="19:20" hidden="1" x14ac:dyDescent="0.2">
      <c r="S4065" s="12"/>
      <c r="T4065" s="12"/>
    </row>
    <row r="4066" spans="19:20" hidden="1" x14ac:dyDescent="0.2">
      <c r="S4066" s="12"/>
      <c r="T4066" s="12"/>
    </row>
    <row r="4067" spans="19:20" hidden="1" x14ac:dyDescent="0.2">
      <c r="S4067" s="12"/>
      <c r="T4067" s="12"/>
    </row>
    <row r="4068" spans="19:20" hidden="1" x14ac:dyDescent="0.2">
      <c r="S4068" s="12"/>
      <c r="T4068" s="12"/>
    </row>
    <row r="4069" spans="19:20" hidden="1" x14ac:dyDescent="0.2">
      <c r="S4069" s="12"/>
      <c r="T4069" s="12"/>
    </row>
    <row r="4070" spans="19:20" hidden="1" x14ac:dyDescent="0.2">
      <c r="S4070" s="12"/>
      <c r="T4070" s="12"/>
    </row>
    <row r="4071" spans="19:20" hidden="1" x14ac:dyDescent="0.2">
      <c r="S4071" s="12"/>
      <c r="T4071" s="12"/>
    </row>
    <row r="4072" spans="19:20" hidden="1" x14ac:dyDescent="0.2">
      <c r="S4072" s="12"/>
      <c r="T4072" s="12"/>
    </row>
    <row r="4073" spans="19:20" hidden="1" x14ac:dyDescent="0.2">
      <c r="S4073" s="12"/>
      <c r="T4073" s="12"/>
    </row>
    <row r="4074" spans="19:20" hidden="1" x14ac:dyDescent="0.2">
      <c r="S4074" s="12"/>
      <c r="T4074" s="12"/>
    </row>
    <row r="4075" spans="19:20" hidden="1" x14ac:dyDescent="0.2">
      <c r="S4075" s="12"/>
      <c r="T4075" s="12"/>
    </row>
    <row r="4076" spans="19:20" hidden="1" x14ac:dyDescent="0.2">
      <c r="S4076" s="12"/>
      <c r="T4076" s="12"/>
    </row>
    <row r="4077" spans="19:20" hidden="1" x14ac:dyDescent="0.2">
      <c r="S4077" s="12"/>
      <c r="T4077" s="12"/>
    </row>
    <row r="4078" spans="19:20" hidden="1" x14ac:dyDescent="0.2">
      <c r="S4078" s="12"/>
      <c r="T4078" s="12"/>
    </row>
    <row r="4079" spans="19:20" hidden="1" x14ac:dyDescent="0.2">
      <c r="S4079" s="12"/>
      <c r="T4079" s="12"/>
    </row>
    <row r="4080" spans="19:20" hidden="1" x14ac:dyDescent="0.2">
      <c r="S4080" s="12"/>
      <c r="T4080" s="12"/>
    </row>
    <row r="4081" spans="19:20" hidden="1" x14ac:dyDescent="0.2">
      <c r="S4081" s="12"/>
      <c r="T4081" s="12"/>
    </row>
    <row r="4082" spans="19:20" hidden="1" x14ac:dyDescent="0.2">
      <c r="S4082" s="12"/>
      <c r="T4082" s="12"/>
    </row>
    <row r="4083" spans="19:20" hidden="1" x14ac:dyDescent="0.2">
      <c r="S4083" s="12"/>
      <c r="T4083" s="12"/>
    </row>
    <row r="4084" spans="19:20" hidden="1" x14ac:dyDescent="0.2">
      <c r="S4084" s="12"/>
      <c r="T4084" s="12"/>
    </row>
    <row r="4085" spans="19:20" hidden="1" x14ac:dyDescent="0.2">
      <c r="S4085" s="12"/>
      <c r="T4085" s="12"/>
    </row>
    <row r="4086" spans="19:20" hidden="1" x14ac:dyDescent="0.2">
      <c r="S4086" s="12"/>
      <c r="T4086" s="12"/>
    </row>
    <row r="4087" spans="19:20" hidden="1" x14ac:dyDescent="0.2">
      <c r="S4087" s="12"/>
      <c r="T4087" s="12"/>
    </row>
    <row r="4088" spans="19:20" hidden="1" x14ac:dyDescent="0.2">
      <c r="S4088" s="12"/>
      <c r="T4088" s="12"/>
    </row>
    <row r="4089" spans="19:20" hidden="1" x14ac:dyDescent="0.2">
      <c r="S4089" s="12"/>
      <c r="T4089" s="12"/>
    </row>
    <row r="4090" spans="19:20" hidden="1" x14ac:dyDescent="0.2">
      <c r="S4090" s="12"/>
      <c r="T4090" s="12"/>
    </row>
    <row r="4091" spans="19:20" hidden="1" x14ac:dyDescent="0.2">
      <c r="S4091" s="12"/>
      <c r="T4091" s="12"/>
    </row>
    <row r="4092" spans="19:20" hidden="1" x14ac:dyDescent="0.2">
      <c r="S4092" s="12"/>
      <c r="T4092" s="12"/>
    </row>
    <row r="4093" spans="19:20" hidden="1" x14ac:dyDescent="0.2">
      <c r="S4093" s="12"/>
      <c r="T4093" s="12"/>
    </row>
    <row r="4094" spans="19:20" hidden="1" x14ac:dyDescent="0.2">
      <c r="S4094" s="12"/>
      <c r="T4094" s="12"/>
    </row>
    <row r="4095" spans="19:20" hidden="1" x14ac:dyDescent="0.2">
      <c r="S4095" s="12"/>
      <c r="T4095" s="12"/>
    </row>
    <row r="4096" spans="19:20" hidden="1" x14ac:dyDescent="0.2">
      <c r="S4096" s="12"/>
      <c r="T4096" s="12"/>
    </row>
    <row r="4097" spans="19:20" hidden="1" x14ac:dyDescent="0.2">
      <c r="S4097" s="12"/>
      <c r="T4097" s="12"/>
    </row>
    <row r="4098" spans="19:20" hidden="1" x14ac:dyDescent="0.2">
      <c r="S4098" s="12"/>
      <c r="T4098" s="12"/>
    </row>
    <row r="4099" spans="19:20" hidden="1" x14ac:dyDescent="0.2">
      <c r="S4099" s="12"/>
      <c r="T4099" s="12"/>
    </row>
    <row r="4100" spans="19:20" hidden="1" x14ac:dyDescent="0.2">
      <c r="S4100" s="12"/>
      <c r="T4100" s="12"/>
    </row>
    <row r="4101" spans="19:20" hidden="1" x14ac:dyDescent="0.2">
      <c r="S4101" s="12"/>
      <c r="T4101" s="12"/>
    </row>
    <row r="4102" spans="19:20" hidden="1" x14ac:dyDescent="0.2">
      <c r="S4102" s="12"/>
      <c r="T4102" s="12"/>
    </row>
    <row r="4103" spans="19:20" hidden="1" x14ac:dyDescent="0.2">
      <c r="S4103" s="12"/>
      <c r="T4103" s="12"/>
    </row>
    <row r="4104" spans="19:20" hidden="1" x14ac:dyDescent="0.2">
      <c r="S4104" s="12"/>
      <c r="T4104" s="12"/>
    </row>
    <row r="4105" spans="19:20" hidden="1" x14ac:dyDescent="0.2">
      <c r="S4105" s="12"/>
      <c r="T4105" s="12"/>
    </row>
    <row r="4106" spans="19:20" hidden="1" x14ac:dyDescent="0.2">
      <c r="S4106" s="12"/>
      <c r="T4106" s="12"/>
    </row>
    <row r="4107" spans="19:20" hidden="1" x14ac:dyDescent="0.2">
      <c r="S4107" s="12"/>
      <c r="T4107" s="12"/>
    </row>
    <row r="4108" spans="19:20" hidden="1" x14ac:dyDescent="0.2">
      <c r="S4108" s="12"/>
      <c r="T4108" s="12"/>
    </row>
    <row r="4109" spans="19:20" hidden="1" x14ac:dyDescent="0.2">
      <c r="S4109" s="12"/>
      <c r="T4109" s="12"/>
    </row>
    <row r="4110" spans="19:20" hidden="1" x14ac:dyDescent="0.2">
      <c r="S4110" s="12"/>
      <c r="T4110" s="12"/>
    </row>
    <row r="4111" spans="19:20" hidden="1" x14ac:dyDescent="0.2">
      <c r="S4111" s="12"/>
      <c r="T4111" s="12"/>
    </row>
    <row r="4112" spans="19:20" hidden="1" x14ac:dyDescent="0.2">
      <c r="S4112" s="12"/>
      <c r="T4112" s="12"/>
    </row>
    <row r="4113" spans="19:20" hidden="1" x14ac:dyDescent="0.2">
      <c r="S4113" s="12"/>
      <c r="T4113" s="12"/>
    </row>
    <row r="4114" spans="19:20" hidden="1" x14ac:dyDescent="0.2">
      <c r="S4114" s="12"/>
      <c r="T4114" s="12"/>
    </row>
    <row r="4115" spans="19:20" hidden="1" x14ac:dyDescent="0.2">
      <c r="S4115" s="12"/>
      <c r="T4115" s="12"/>
    </row>
  </sheetData>
  <autoFilter ref="A1:T4115" xr:uid="{6E36E422-8CA1-E94A-99B5-BC3E03C51B02}">
    <filterColumn colId="17">
      <customFilters>
        <customFilter operator="notEqual" val=" "/>
      </customFilters>
    </filterColumn>
  </autoFilter>
  <sortState xmlns:xlrd2="http://schemas.microsoft.com/office/spreadsheetml/2017/richdata2" ref="A2:U4115">
    <sortCondition ref="R1:R4115"/>
  </sortState>
  <conditionalFormatting sqref="F1:F1048576"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Sucessful">
      <formula>NOT(ISERROR(SEARCH("Sucessful",F1)))</formula>
    </cfRule>
    <cfRule type="containsText" dxfId="5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5AD23-C3D9-DD49-BAFA-BCEE7D121796}">
  <dimension ref="A1:E18"/>
  <sheetViews>
    <sheetView zoomScaleNormal="100" workbookViewId="0">
      <selection activeCell="C26" sqref="C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8361</v>
      </c>
    </row>
    <row r="4" spans="1:5" x14ac:dyDescent="0.2">
      <c r="A4" s="10" t="s">
        <v>8360</v>
      </c>
      <c r="B4" s="10" t="s">
        <v>8364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8363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pageSetup orientation="portrait" horizontalDpi="0" verticalDpi="0"/>
  <headerFooter>
    <oddHeader>&amp;C&amp;"System Font,Regular"&amp;10&amp;K000000Theather_outcomes vs Launch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65EC4-5F2F-EE4D-806E-85591279C2E8}">
  <dimension ref="A1:C15"/>
  <sheetViews>
    <sheetView workbookViewId="0">
      <selection activeCell="A25" sqref="A25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8389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8390</v>
      </c>
      <c r="B5" s="16" t="e">
        <f>+_xlfn.QUARTILE.EXC(#REF!,3)</f>
        <v>#REF!</v>
      </c>
      <c r="C5" s="16" t="e">
        <f>_xlfn.QUARTILE.EXC(#REF!,3)</f>
        <v>#REF!</v>
      </c>
    </row>
    <row r="6" spans="1:3" x14ac:dyDescent="0.2">
      <c r="A6" t="s">
        <v>8391</v>
      </c>
      <c r="B6" s="16" t="e">
        <f>+_xlfn.QUARTILE.EXC(#REF!,1)</f>
        <v>#REF!</v>
      </c>
      <c r="C6" s="16" t="e">
        <f>_xlfn.QUARTILE.EXC(#REF!,1)</f>
        <v>#REF!</v>
      </c>
    </row>
    <row r="7" spans="1:3" x14ac:dyDescent="0.2">
      <c r="A7" t="s">
        <v>8392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10" spans="1:3" x14ac:dyDescent="0.2">
      <c r="A10" t="s">
        <v>8387</v>
      </c>
      <c r="B10" s="16" t="e">
        <f>AVERAGE(#REF!)</f>
        <v>#REF!</v>
      </c>
      <c r="C10" s="16" t="e">
        <f>AVERAGE(#REF!)</f>
        <v>#REF!</v>
      </c>
    </row>
    <row r="11" spans="1:3" x14ac:dyDescent="0.2">
      <c r="A11" t="s">
        <v>8388</v>
      </c>
      <c r="B11" s="16" t="e">
        <f>MEDIAN(#REF!)</f>
        <v>#REF!</v>
      </c>
      <c r="C11" s="16" t="e">
        <f>MEDIAN(#REF!)</f>
        <v>#REF!</v>
      </c>
    </row>
    <row r="12" spans="1:3" x14ac:dyDescent="0.2">
      <c r="A12" t="s">
        <v>8389</v>
      </c>
      <c r="B12" s="16" t="e">
        <f>_xlfn.STDEV.P(#REF!)</f>
        <v>#REF!</v>
      </c>
      <c r="C12" s="16" t="e">
        <f>_xlfn.STDEV.P(#REF!)</f>
        <v>#REF!</v>
      </c>
    </row>
    <row r="13" spans="1:3" x14ac:dyDescent="0.2">
      <c r="A13" t="s">
        <v>8393</v>
      </c>
      <c r="B13" s="16" t="e">
        <f>+_xlfn.QUARTILE.EXC(#REF!,3)</f>
        <v>#REF!</v>
      </c>
      <c r="C13" s="16" t="e">
        <f>_xlfn.QUARTILE.EXC(#REF!,3)</f>
        <v>#REF!</v>
      </c>
    </row>
    <row r="14" spans="1:3" x14ac:dyDescent="0.2">
      <c r="A14" t="s">
        <v>8394</v>
      </c>
      <c r="B14" s="16" t="e">
        <f>+_xlfn.QUARTILE.EXC(#REF!,1)</f>
        <v>#REF!</v>
      </c>
      <c r="C14" s="16" t="e">
        <f>_xlfn.QUARTILE.EXC(#REF!,1)</f>
        <v>#REF!</v>
      </c>
    </row>
    <row r="15" spans="1:3" x14ac:dyDescent="0.2">
      <c r="A15" t="s">
        <v>8395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BD0E-4106-3E43-BCAF-E9AD3AFE633A}">
  <dimension ref="A2:C6"/>
  <sheetViews>
    <sheetView tabSelected="1" workbookViewId="0">
      <selection activeCell="B18" sqref="B18"/>
    </sheetView>
  </sheetViews>
  <sheetFormatPr baseColWidth="10" defaultRowHeight="15" x14ac:dyDescent="0.2"/>
  <cols>
    <col min="1" max="1" width="27.83203125" bestFit="1" customWidth="1"/>
    <col min="2" max="2" width="39.33203125" customWidth="1"/>
  </cols>
  <sheetData>
    <row r="2" spans="1:3" ht="48" x14ac:dyDescent="0.2">
      <c r="A2" s="14" t="s">
        <v>3473</v>
      </c>
      <c r="B2" s="3" t="str">
        <f>IFERROR(VLOOKUP(A2,'Kickstarter Sub plays'!B:C,2,FALSE),0)</f>
        <v>Help us get actor-writer Ian Bonar's debut play - a hilarious, heartbreaking story of grief and loss - to the 2016 Edinburgh Fringe.</v>
      </c>
      <c r="C2" s="15">
        <f>IFERROR(VLOOKUP(A2,'Kickstarter Sub plays'!B:E,3,FALSE),0)</f>
        <v>2000</v>
      </c>
    </row>
    <row r="3" spans="1:3" ht="48" x14ac:dyDescent="0.2">
      <c r="A3" t="s">
        <v>3616</v>
      </c>
      <c r="B3" s="3" t="str">
        <f>IFERROR(VLOOKUP(A3,'Kickstarter Sub plays'!B:C,2,FALSE),0)</f>
        <v>The play yet to be described as "A surefire Edinburgh Fringe Festival Cult Hit". Coming to the Underbelly, Edinburgh, 5th-30th August.</v>
      </c>
      <c r="C3" s="15">
        <f>IFERROR(VLOOKUP(A3,'Kickstarter Sub plays'!B:E,3,FALSE),0)</f>
        <v>2000</v>
      </c>
    </row>
    <row r="4" spans="1:3" x14ac:dyDescent="0.2">
      <c r="A4" t="s">
        <v>8381</v>
      </c>
      <c r="B4" s="3">
        <f>IFERROR(VLOOKUP(A4,'Kickstarter Sub plays'!B:C,2,FALSE),0)</f>
        <v>0</v>
      </c>
      <c r="C4" s="15">
        <f>IFERROR(VLOOKUP(A4,'Kickstarter Sub plays'!B:E,3,FALSE),0)</f>
        <v>0</v>
      </c>
    </row>
    <row r="5" spans="1:3" ht="48" x14ac:dyDescent="0.2">
      <c r="A5" t="s">
        <v>3329</v>
      </c>
      <c r="B5" s="3" t="str">
        <f>IFERROR(VLOOKUP(A5,'Kickstarter Sub plays'!B:C,2,FALSE),0)</f>
        <v>Jestia and Raedon is a brand new romantic comedy play going to the Edinburgh Fringe Festival this summer.</v>
      </c>
      <c r="C5" s="15">
        <f>IFERROR(VLOOKUP(A5,'Kickstarter Sub plays'!B:E,3,FALSE),0)</f>
        <v>1000</v>
      </c>
    </row>
    <row r="6" spans="1:3" x14ac:dyDescent="0.2">
      <c r="A6" t="s">
        <v>8382</v>
      </c>
      <c r="B6" s="3">
        <f>IFERROR(VLOOKUP(A6,'Kickstarter Sub plays'!B:C,2,FALSE),0)</f>
        <v>0</v>
      </c>
      <c r="C6" s="15">
        <f>IFERROR(VLOOKUP(A6,'Kickstarter Sub plays'!B:E,3,FALSE),0)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9E51-6505-4D4D-8792-4698AA74B74A}">
  <dimension ref="A1:F6"/>
  <sheetViews>
    <sheetView topLeftCell="A2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8363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F3223-D894-7548-B6EA-9E4D1A290462}">
  <dimension ref="A1:E7"/>
  <sheetViews>
    <sheetView workbookViewId="0">
      <selection activeCell="L22" sqref="L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8361</v>
      </c>
    </row>
    <row r="4" spans="1:5" x14ac:dyDescent="0.2">
      <c r="A4" s="10" t="s">
        <v>8360</v>
      </c>
      <c r="B4" s="10" t="s">
        <v>8364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1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1" t="s">
        <v>8363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7A80F-C64A-2341-B8CB-08B198B37F1C}">
  <dimension ref="A1:F19"/>
  <sheetViews>
    <sheetView workbookViewId="0">
      <selection activeCell="B25" sqref="B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8361</v>
      </c>
    </row>
    <row r="3" spans="1:6" x14ac:dyDescent="0.2">
      <c r="A3" s="10" t="s">
        <v>8380</v>
      </c>
      <c r="B3" t="s">
        <v>8361</v>
      </c>
    </row>
    <row r="5" spans="1:6" x14ac:dyDescent="0.2">
      <c r="A5" s="10" t="s">
        <v>8360</v>
      </c>
      <c r="B5" s="10" t="s">
        <v>8364</v>
      </c>
    </row>
    <row r="6" spans="1:6" x14ac:dyDescent="0.2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3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3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3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3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3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3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3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3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3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3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3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3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3" t="s">
        <v>8363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(Main) (2)</vt:lpstr>
      <vt:lpstr>Out Comes based on Goals</vt:lpstr>
      <vt:lpstr>Kickstarter Sub plays</vt:lpstr>
      <vt:lpstr>Theater Outcomes by Launch Date</vt:lpstr>
      <vt:lpstr>Descriptive Statistics</vt:lpstr>
      <vt:lpstr>Edinburgh Reasearh</vt:lpstr>
      <vt:lpstr>Category Statistics</vt:lpstr>
      <vt:lpstr>SubCatagory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Birk</cp:lastModifiedBy>
  <dcterms:created xsi:type="dcterms:W3CDTF">2017-04-20T15:17:24Z</dcterms:created>
  <dcterms:modified xsi:type="dcterms:W3CDTF">2021-02-21T21:04:43Z</dcterms:modified>
</cp:coreProperties>
</file>