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theme/themeOverride1.xml" ContentType="application/vnd.openxmlformats-officedocument.themeOverride+xml"/>
  <Override PartName="/xl/charts/chart2.xml" ContentType="application/vnd.openxmlformats-officedocument.drawingml.chart+xml"/>
  <Override PartName="/xl/tables/table1.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ardinalhealth.net\shared\OH001\CORP\Quality\Wipro\TPM\Automation\Executions\TPM Functional Releases\2016\March 2016 Release\"/>
    </mc:Choice>
  </mc:AlternateContent>
  <bookViews>
    <workbookView xWindow="360" yWindow="1575" windowWidth="15480" windowHeight="7290" tabRatio="608" activeTab="1"/>
  </bookViews>
  <sheets>
    <sheet name="Summary" sheetId="12" r:id="rId1"/>
    <sheet name="Execution" sheetId="8" r:id="rId2"/>
    <sheet name="List" sheetId="4" r:id="rId3"/>
    <sheet name="Pre-testing Checklist" sheetId="11" state="hidden" r:id="rId4"/>
    <sheet name="Data Prep" sheetId="14" r:id="rId5"/>
    <sheet name="Issues" sheetId="17" r:id="rId6"/>
    <sheet name="Notes" sheetId="15" r:id="rId7"/>
    <sheet name="Calender" sheetId="18" r:id="rId8"/>
    <sheet name="Team Contacts" sheetId="19" r:id="rId9"/>
    <sheet name="Issue_Pivot" sheetId="20" r:id="rId10"/>
  </sheets>
  <definedNames>
    <definedName name="_xlnm._FilterDatabase" localSheetId="5" hidden="1">Issues!$A$1:$K$9</definedName>
    <definedName name="_xlnm._FilterDatabase" localSheetId="2" hidden="1">List!$A$1:$F$621</definedName>
    <definedName name="_xlnm._FilterDatabase" localSheetId="8" hidden="1">'Team Contacts'!$A$1:$E$185</definedName>
    <definedName name="owssvr_2__1" localSheetId="2" hidden="1">List!$A$1:$H$438</definedName>
  </definedNames>
  <calcPr calcId="152511"/>
  <pivotCaches>
    <pivotCache cacheId="0" r:id="rId11"/>
  </pivotCaches>
</workbook>
</file>

<file path=xl/calcChain.xml><?xml version="1.0" encoding="utf-8"?>
<calcChain xmlns="http://schemas.openxmlformats.org/spreadsheetml/2006/main">
  <c r="C6" i="8" l="1"/>
  <c r="C27" i="8" l="1" a="1"/>
  <c r="D27" i="8" s="1"/>
  <c r="G27" i="8" l="1"/>
  <c r="F27" i="8"/>
  <c r="J27" i="8"/>
  <c r="K27" i="8"/>
  <c r="C27" i="8"/>
  <c r="M27" i="8"/>
  <c r="I27" i="8"/>
  <c r="E27" i="8"/>
  <c r="L27" i="8"/>
  <c r="H27" i="8"/>
  <c r="C20" i="8" a="1"/>
  <c r="E20" i="8" s="1"/>
  <c r="J20" i="8" l="1"/>
  <c r="D20" i="8"/>
  <c r="H20" i="8"/>
  <c r="C20" i="8"/>
  <c r="L20" i="8"/>
  <c r="G20" i="8"/>
  <c r="K20" i="8"/>
  <c r="F20" i="8"/>
  <c r="M20" i="8"/>
  <c r="I20" i="8"/>
  <c r="O15" i="8"/>
  <c r="Q14" i="12" s="1"/>
  <c r="N15" i="8"/>
  <c r="P14" i="12" s="1"/>
  <c r="L15" i="8"/>
  <c r="N14" i="12" s="1"/>
  <c r="K15" i="8"/>
  <c r="M14" i="12" s="1"/>
  <c r="I15" i="8"/>
  <c r="K14" i="12" s="1"/>
  <c r="H15" i="8"/>
  <c r="J14" i="12" s="1"/>
  <c r="F15" i="8"/>
  <c r="H14" i="12" s="1"/>
  <c r="E15" i="8"/>
  <c r="G14" i="12" s="1"/>
  <c r="C15" i="8"/>
  <c r="E14" i="12" s="1"/>
  <c r="B15" i="8"/>
  <c r="D14" i="12" s="1"/>
  <c r="O14" i="8"/>
  <c r="Q13" i="12" s="1"/>
  <c r="N14" i="8"/>
  <c r="P13" i="12" s="1"/>
  <c r="L14" i="8"/>
  <c r="N13" i="12" s="1"/>
  <c r="K14" i="8"/>
  <c r="M13" i="12" s="1"/>
  <c r="I14" i="8"/>
  <c r="K13" i="12" s="1"/>
  <c r="H14" i="8"/>
  <c r="J13" i="12" s="1"/>
  <c r="F14" i="8"/>
  <c r="H13" i="12" s="1"/>
  <c r="E14" i="8"/>
  <c r="G13" i="12" s="1"/>
  <c r="C14" i="8"/>
  <c r="E13" i="12" s="1"/>
  <c r="B14" i="8"/>
  <c r="D13" i="12" s="1"/>
  <c r="O13" i="8"/>
  <c r="Q12" i="12" s="1"/>
  <c r="N13" i="8"/>
  <c r="P12" i="12" s="1"/>
  <c r="L13" i="8"/>
  <c r="N12" i="12" s="1"/>
  <c r="K13" i="8"/>
  <c r="M12" i="12" s="1"/>
  <c r="I13" i="8"/>
  <c r="K12" i="12" s="1"/>
  <c r="H13" i="8"/>
  <c r="J12" i="12" s="1"/>
  <c r="F13" i="8"/>
  <c r="H12" i="12" s="1"/>
  <c r="E13" i="8"/>
  <c r="G12" i="12" s="1"/>
  <c r="C13" i="8"/>
  <c r="E12" i="12" s="1"/>
  <c r="B13" i="8"/>
  <c r="D12" i="12" s="1"/>
  <c r="O12" i="8"/>
  <c r="Q11" i="12" s="1"/>
  <c r="N12" i="8"/>
  <c r="P11" i="12" s="1"/>
  <c r="L12" i="8"/>
  <c r="N11" i="12" s="1"/>
  <c r="K12" i="8"/>
  <c r="M11" i="12" s="1"/>
  <c r="I12" i="8"/>
  <c r="K11" i="12" s="1"/>
  <c r="H12" i="8"/>
  <c r="J11" i="12" s="1"/>
  <c r="F12" i="8"/>
  <c r="H11" i="12" s="1"/>
  <c r="E12" i="8"/>
  <c r="G11" i="12" s="1"/>
  <c r="C12" i="8"/>
  <c r="E11" i="12" s="1"/>
  <c r="B12" i="8"/>
  <c r="D11" i="12" s="1"/>
  <c r="O11" i="8"/>
  <c r="Q10" i="12" s="1"/>
  <c r="N11" i="8"/>
  <c r="P10" i="12" s="1"/>
  <c r="L11" i="8"/>
  <c r="N10" i="12" s="1"/>
  <c r="K11" i="8"/>
  <c r="M10" i="12" s="1"/>
  <c r="I11" i="8"/>
  <c r="K10" i="12" s="1"/>
  <c r="H11" i="8"/>
  <c r="J10" i="12" s="1"/>
  <c r="F11" i="8"/>
  <c r="H10" i="12" s="1"/>
  <c r="E11" i="8"/>
  <c r="G10" i="12" s="1"/>
  <c r="C11" i="8"/>
  <c r="E10" i="12" s="1"/>
  <c r="B11" i="8"/>
  <c r="D10" i="12" s="1"/>
  <c r="O10" i="8"/>
  <c r="Q9" i="12" s="1"/>
  <c r="N10" i="8"/>
  <c r="P9" i="12" s="1"/>
  <c r="L10" i="8"/>
  <c r="N9" i="12" s="1"/>
  <c r="K10" i="8"/>
  <c r="M9" i="12" s="1"/>
  <c r="I10" i="8"/>
  <c r="K9" i="12" s="1"/>
  <c r="H10" i="8"/>
  <c r="J9" i="12" s="1"/>
  <c r="F10" i="8"/>
  <c r="H9" i="12" s="1"/>
  <c r="E10" i="8"/>
  <c r="G9" i="12" s="1"/>
  <c r="C10" i="8"/>
  <c r="E9" i="12" s="1"/>
  <c r="B10" i="8"/>
  <c r="D9" i="12" s="1"/>
  <c r="O9" i="8"/>
  <c r="Q8" i="12" s="1"/>
  <c r="N9" i="8"/>
  <c r="P8" i="12" s="1"/>
  <c r="L9" i="8"/>
  <c r="N8" i="12" s="1"/>
  <c r="K9" i="8"/>
  <c r="M8" i="12" s="1"/>
  <c r="I9" i="8"/>
  <c r="K8" i="12" s="1"/>
  <c r="H9" i="8"/>
  <c r="J8" i="12" s="1"/>
  <c r="F9" i="8"/>
  <c r="H8" i="12" s="1"/>
  <c r="E9" i="8"/>
  <c r="G8" i="12" s="1"/>
  <c r="C9" i="8"/>
  <c r="E8" i="12" s="1"/>
  <c r="B9" i="8"/>
  <c r="D8" i="12" s="1"/>
  <c r="O8" i="8"/>
  <c r="Q7" i="12" s="1"/>
  <c r="N8" i="8"/>
  <c r="P7" i="12" s="1"/>
  <c r="L8" i="8"/>
  <c r="N7" i="12" s="1"/>
  <c r="K8" i="8"/>
  <c r="M7" i="12" s="1"/>
  <c r="I8" i="8"/>
  <c r="K7" i="12" s="1"/>
  <c r="H8" i="8"/>
  <c r="J7" i="12" s="1"/>
  <c r="F8" i="8"/>
  <c r="H7" i="12" s="1"/>
  <c r="E8" i="8"/>
  <c r="G7" i="12" s="1"/>
  <c r="C8" i="8"/>
  <c r="E7" i="12" s="1"/>
  <c r="B8" i="8"/>
  <c r="D7" i="12" s="1"/>
  <c r="O7" i="8"/>
  <c r="Q6" i="12" s="1"/>
  <c r="N7" i="8"/>
  <c r="P6" i="12" s="1"/>
  <c r="L7" i="8"/>
  <c r="N6" i="12" s="1"/>
  <c r="K7" i="8"/>
  <c r="M6" i="12" s="1"/>
  <c r="I7" i="8"/>
  <c r="K6" i="12" s="1"/>
  <c r="H7" i="8"/>
  <c r="J6" i="12" s="1"/>
  <c r="F7" i="8"/>
  <c r="H6" i="12" s="1"/>
  <c r="E7" i="8"/>
  <c r="G6" i="12" s="1"/>
  <c r="C7" i="8"/>
  <c r="E6" i="12" s="1"/>
  <c r="B7" i="8"/>
  <c r="D6" i="12" s="1"/>
  <c r="O6" i="8"/>
  <c r="Q5" i="12" s="1"/>
  <c r="N6" i="8"/>
  <c r="P5" i="12" s="1"/>
  <c r="L6" i="8"/>
  <c r="N5" i="12" s="1"/>
  <c r="K6" i="8"/>
  <c r="M5" i="12" s="1"/>
  <c r="I6" i="8"/>
  <c r="K5" i="12" s="1"/>
  <c r="H6" i="8"/>
  <c r="J5" i="12" s="1"/>
  <c r="F6" i="8"/>
  <c r="H5" i="12" s="1"/>
  <c r="E6" i="8"/>
  <c r="G5" i="12" s="1"/>
  <c r="E5" i="12"/>
  <c r="B6" i="8"/>
  <c r="D5" i="12" s="1"/>
  <c r="D6" i="8" l="1"/>
  <c r="F5" i="12" s="1"/>
  <c r="G6" i="8"/>
  <c r="I5" i="12" s="1"/>
  <c r="J6" i="8"/>
  <c r="L5" i="12" s="1"/>
  <c r="M6" i="8"/>
  <c r="O5" i="12" s="1"/>
  <c r="P6" i="8"/>
  <c r="D7" i="8"/>
  <c r="F6" i="12" s="1"/>
  <c r="G7" i="8"/>
  <c r="I6" i="12" s="1"/>
  <c r="J7" i="8"/>
  <c r="L6" i="12" s="1"/>
  <c r="M7" i="8"/>
  <c r="O6" i="12" s="1"/>
  <c r="P7" i="8"/>
  <c r="D8" i="8"/>
  <c r="F7" i="12" s="1"/>
  <c r="G8" i="8"/>
  <c r="I7" i="12" s="1"/>
  <c r="J8" i="8"/>
  <c r="L7" i="12" s="1"/>
  <c r="M8" i="8"/>
  <c r="O7" i="12" s="1"/>
  <c r="P8" i="8"/>
  <c r="D9" i="8"/>
  <c r="F8" i="12" s="1"/>
  <c r="G9" i="8"/>
  <c r="I8" i="12" s="1"/>
  <c r="J9" i="8"/>
  <c r="L8" i="12" s="1"/>
  <c r="M9" i="8"/>
  <c r="O8" i="12" s="1"/>
  <c r="P9" i="8"/>
  <c r="D10" i="8"/>
  <c r="F9" i="12" s="1"/>
  <c r="G10" i="8"/>
  <c r="I9" i="12" s="1"/>
  <c r="J10" i="8"/>
  <c r="L9" i="12" s="1"/>
  <c r="M10" i="8"/>
  <c r="O9" i="12" s="1"/>
  <c r="P10" i="8"/>
  <c r="D11" i="8"/>
  <c r="F10" i="12" s="1"/>
  <c r="G11" i="8"/>
  <c r="I10" i="12" s="1"/>
  <c r="J11" i="8"/>
  <c r="L10" i="12" s="1"/>
  <c r="M11" i="8"/>
  <c r="O10" i="12" s="1"/>
  <c r="P11" i="8"/>
  <c r="D12" i="8"/>
  <c r="F11" i="12" s="1"/>
  <c r="G12" i="8"/>
  <c r="I11" i="12" s="1"/>
  <c r="J12" i="8"/>
  <c r="L11" i="12" s="1"/>
  <c r="M12" i="8"/>
  <c r="O11" i="12" s="1"/>
  <c r="P12" i="8"/>
  <c r="D13" i="8"/>
  <c r="F12" i="12" s="1"/>
  <c r="G13" i="8"/>
  <c r="I12" i="12" s="1"/>
  <c r="J13" i="8"/>
  <c r="L12" i="12" s="1"/>
  <c r="M13" i="8"/>
  <c r="O12" i="12" s="1"/>
  <c r="P13" i="8"/>
  <c r="D14" i="8"/>
  <c r="F13" i="12" s="1"/>
  <c r="G14" i="8"/>
  <c r="I13" i="12" s="1"/>
  <c r="J14" i="8"/>
  <c r="L13" i="12" s="1"/>
  <c r="M14" i="8"/>
  <c r="O13" i="12" s="1"/>
  <c r="P14" i="8"/>
  <c r="D15" i="8"/>
  <c r="F14" i="12" s="1"/>
  <c r="G15" i="8"/>
  <c r="I14" i="12" s="1"/>
  <c r="J15" i="8"/>
  <c r="L14" i="12" s="1"/>
  <c r="M15" i="8"/>
  <c r="O14" i="12" s="1"/>
  <c r="P15" i="8"/>
  <c r="O5" i="8"/>
  <c r="Q4" i="12" s="1"/>
  <c r="C12" i="12" l="1"/>
  <c r="B11" i="12"/>
  <c r="B7" i="12"/>
  <c r="B13" i="12"/>
  <c r="B5" i="12"/>
  <c r="C10" i="12"/>
  <c r="C8" i="12"/>
  <c r="C7" i="12"/>
  <c r="B9" i="12"/>
  <c r="B14" i="12"/>
  <c r="C11" i="12"/>
  <c r="B10" i="12"/>
  <c r="B6" i="12"/>
  <c r="C14" i="12"/>
  <c r="C6" i="12"/>
  <c r="C13" i="12"/>
  <c r="B12" i="12"/>
  <c r="C9" i="12"/>
  <c r="B8" i="12"/>
  <c r="C5" i="12"/>
  <c r="F32" i="12"/>
  <c r="F31" i="12"/>
  <c r="F30" i="12"/>
  <c r="F29" i="12"/>
  <c r="I28" i="12"/>
  <c r="F28" i="12"/>
  <c r="F27" i="12"/>
  <c r="Q16" i="12"/>
  <c r="P16" i="12"/>
  <c r="O16" i="12"/>
  <c r="N16" i="12"/>
  <c r="M16" i="12"/>
  <c r="L16" i="12"/>
  <c r="K16" i="12"/>
  <c r="J16" i="12"/>
  <c r="I16" i="12"/>
  <c r="H16" i="12"/>
  <c r="G16" i="12"/>
  <c r="F16" i="12"/>
  <c r="E16" i="12"/>
  <c r="D16" i="12"/>
  <c r="A14" i="12"/>
  <c r="A13" i="12"/>
  <c r="A12" i="12"/>
  <c r="A11" i="12"/>
  <c r="A10" i="12"/>
  <c r="A9" i="12"/>
  <c r="A8" i="12"/>
  <c r="A7" i="12"/>
  <c r="A6" i="12"/>
  <c r="A4" i="12"/>
  <c r="Q3" i="12"/>
  <c r="P3" i="12"/>
  <c r="O3" i="12"/>
  <c r="N3" i="12"/>
  <c r="M3" i="12"/>
  <c r="L3" i="12"/>
  <c r="K3" i="12"/>
  <c r="J3" i="12"/>
  <c r="I3" i="12"/>
  <c r="H3" i="12"/>
  <c r="G3" i="12"/>
  <c r="F3" i="12"/>
  <c r="E3" i="12"/>
  <c r="D3" i="12"/>
  <c r="Q2" i="12"/>
  <c r="P2" i="12"/>
  <c r="O2" i="12"/>
  <c r="N2" i="12"/>
  <c r="M2" i="12"/>
  <c r="L2" i="12"/>
  <c r="K2" i="12"/>
  <c r="J2" i="12"/>
  <c r="I2" i="12"/>
  <c r="H2" i="12"/>
  <c r="G2" i="12"/>
  <c r="F2" i="12"/>
  <c r="E2" i="12"/>
  <c r="D2" i="12"/>
  <c r="I5" i="8" l="1"/>
  <c r="K4" i="12" s="1"/>
  <c r="L5" i="8"/>
  <c r="N4" i="12" s="1"/>
  <c r="F17" i="11" l="1"/>
  <c r="F16" i="11"/>
  <c r="F15" i="11"/>
  <c r="F14" i="11"/>
  <c r="F13" i="11"/>
  <c r="F12" i="11"/>
  <c r="F11" i="11"/>
  <c r="F10" i="11"/>
  <c r="F9" i="11"/>
  <c r="F8" i="11"/>
  <c r="F7" i="11"/>
  <c r="F6" i="11"/>
  <c r="F5" i="11"/>
  <c r="F4" i="11"/>
  <c r="F3" i="11"/>
  <c r="F2" i="11"/>
  <c r="N5" i="8" l="1"/>
  <c r="P4" i="12" s="1"/>
  <c r="K5" i="8"/>
  <c r="M4" i="12" s="1"/>
  <c r="H5" i="8"/>
  <c r="J4" i="12" s="1"/>
  <c r="F5" i="8"/>
  <c r="H4" i="12" s="1"/>
  <c r="E5" i="8"/>
  <c r="C5" i="8"/>
  <c r="E4" i="12" s="1"/>
  <c r="B5" i="8"/>
  <c r="D4" i="12" s="1"/>
  <c r="G4" i="12" l="1"/>
  <c r="E16" i="8"/>
  <c r="G15" i="12" s="1"/>
  <c r="H16" i="8"/>
  <c r="J15" i="12" s="1"/>
  <c r="I16" i="8"/>
  <c r="K15" i="12" s="1"/>
  <c r="F16" i="8"/>
  <c r="L16" i="8"/>
  <c r="N15" i="12" s="1"/>
  <c r="O16" i="8"/>
  <c r="Q15" i="12" s="1"/>
  <c r="N16" i="8"/>
  <c r="P15" i="12" s="1"/>
  <c r="K16" i="8"/>
  <c r="M15" i="12" s="1"/>
  <c r="B16" i="8"/>
  <c r="D15" i="12" s="1"/>
  <c r="C16" i="8"/>
  <c r="E15" i="12" l="1"/>
  <c r="H15" i="12"/>
  <c r="H31" i="12"/>
  <c r="V3" i="8"/>
  <c r="M5" i="8" l="1"/>
  <c r="O4" i="12" s="1"/>
  <c r="M16" i="8" l="1"/>
  <c r="O15" i="12" s="1"/>
  <c r="H32" i="12" s="1"/>
  <c r="P5" i="8"/>
  <c r="P16" i="8" s="1"/>
  <c r="D5" i="8"/>
  <c r="G5" i="8"/>
  <c r="J5" i="8"/>
  <c r="L4" i="12" s="1"/>
  <c r="F4" i="12" l="1"/>
  <c r="C21" i="8" a="1"/>
  <c r="I4" i="12"/>
  <c r="C23" i="8" a="1"/>
  <c r="J16" i="8"/>
  <c r="D16" i="8"/>
  <c r="E29" i="8" s="1"/>
  <c r="G16" i="8"/>
  <c r="C4" i="12" l="1"/>
  <c r="B4" i="12"/>
  <c r="I15" i="12"/>
  <c r="E31" i="8"/>
  <c r="C21" i="8"/>
  <c r="F21" i="8"/>
  <c r="J21" i="8"/>
  <c r="G21" i="8"/>
  <c r="K21" i="8"/>
  <c r="D21" i="8"/>
  <c r="H21" i="8"/>
  <c r="L21" i="8"/>
  <c r="E21" i="8"/>
  <c r="I21" i="8"/>
  <c r="M21" i="8"/>
  <c r="E23" i="8"/>
  <c r="G23" i="8"/>
  <c r="L23" i="8"/>
  <c r="C23" i="8"/>
  <c r="H23" i="8"/>
  <c r="D23" i="8"/>
  <c r="J23" i="8"/>
  <c r="F23" i="8"/>
  <c r="K23" i="8"/>
  <c r="M23" i="8"/>
  <c r="I23" i="8"/>
  <c r="F15" i="12"/>
  <c r="H27" i="12" s="1"/>
  <c r="L15" i="12"/>
  <c r="H30" i="12" s="1"/>
  <c r="M24" i="8" l="1"/>
  <c r="L24" i="8"/>
  <c r="G24" i="8"/>
  <c r="H24" i="8"/>
  <c r="J24" i="8"/>
  <c r="I24" i="8"/>
  <c r="D24" i="8"/>
  <c r="F24" i="8"/>
  <c r="E24" i="8"/>
  <c r="K24" i="8"/>
  <c r="C24" i="8"/>
  <c r="D25" i="8"/>
  <c r="D22" i="8"/>
  <c r="I25" i="8"/>
  <c r="C25" i="8"/>
  <c r="H25" i="8"/>
  <c r="K25" i="8"/>
  <c r="N21" i="8"/>
  <c r="N22" i="8" s="1"/>
  <c r="I22" i="8"/>
  <c r="C22" i="8"/>
  <c r="G25" i="8"/>
  <c r="F22" i="8"/>
  <c r="E25" i="8"/>
  <c r="M25" i="8"/>
  <c r="J22" i="8"/>
  <c r="J25" i="8"/>
  <c r="F25" i="8"/>
  <c r="L25" i="8"/>
  <c r="K22" i="8"/>
  <c r="G22" i="8"/>
  <c r="E22" i="8"/>
  <c r="H22" i="8"/>
  <c r="L22" i="8"/>
  <c r="M22" i="8"/>
  <c r="E32" i="8"/>
  <c r="AI4" i="8" s="1"/>
  <c r="E33" i="8"/>
  <c r="AI6" i="8" s="1"/>
  <c r="E34" i="8"/>
  <c r="AI5" i="8" s="1"/>
  <c r="E30" i="8" l="1"/>
  <c r="E35" i="8" s="1"/>
  <c r="AI3" i="8"/>
  <c r="H29" i="12"/>
  <c r="N24" i="8"/>
  <c r="H28" i="12" l="1"/>
  <c r="I27" i="12" s="1"/>
  <c r="C40" i="8" l="1"/>
  <c r="C39" i="8"/>
  <c r="F29" i="8"/>
  <c r="F31" i="8"/>
  <c r="I29" i="12" s="1"/>
  <c r="AI2" i="8"/>
  <c r="AJ3" i="8"/>
  <c r="F32" i="8"/>
  <c r="I30" i="12" s="1"/>
  <c r="F34" i="8"/>
  <c r="I32" i="12" s="1"/>
  <c r="AI7" i="8"/>
  <c r="F33" i="8"/>
  <c r="I31" i="12" s="1"/>
  <c r="AJ5" i="8" l="1"/>
  <c r="AJ2" i="8" s="1"/>
</calcChain>
</file>

<file path=xl/comments1.xml><?xml version="1.0" encoding="utf-8"?>
<comments xmlns="http://schemas.openxmlformats.org/spreadsheetml/2006/main">
  <authors>
    <author>Biswas, Koushik</author>
  </authors>
  <commentList>
    <comment ref="H8" authorId="0" shapeId="0">
      <text>
        <r>
          <rPr>
            <b/>
            <sz val="8"/>
            <color indexed="81"/>
            <rFont val="Tahoma"/>
            <charset val="1"/>
          </rPr>
          <t>Biswas, Koushik:</t>
        </r>
        <r>
          <rPr>
            <sz val="8"/>
            <color indexed="81"/>
            <rFont val="Tahoma"/>
            <charset val="1"/>
          </rPr>
          <t xml:space="preserve">
</t>
        </r>
      </text>
    </comment>
  </commentList>
</comments>
</file>

<file path=xl/comments2.xml><?xml version="1.0" encoding="utf-8"?>
<comments xmlns="http://schemas.openxmlformats.org/spreadsheetml/2006/main">
  <authors>
    <author>Bittner, Terri</author>
  </authors>
  <commentList>
    <comment ref="B24" authorId="0" shapeId="0">
      <text>
        <r>
          <rPr>
            <b/>
            <sz val="9"/>
            <color indexed="81"/>
            <rFont val="Tahoma"/>
            <family val="2"/>
          </rPr>
          <t>Bittner, Terri:</t>
        </r>
        <r>
          <rPr>
            <sz val="9"/>
            <color indexed="81"/>
            <rFont val="Tahoma"/>
            <family val="2"/>
          </rPr>
          <t xml:space="preserve">
Because of timing the testing task may need to be closed prior to final documentation is  received. </t>
        </r>
      </text>
    </comment>
  </commentList>
</comments>
</file>

<file path=xl/connections.xml><?xml version="1.0" encoding="utf-8"?>
<connections xmlns="http://schemas.openxmlformats.org/spreadsheetml/2006/main">
  <connection id="1" odcFile="C:\Users\avishek.mukherjee\AppData\Local\Microsoft\Windows\Temporary Internet Files\Content.IE5\68113C0Y\owssvr[2].iqy" keepAlive="1" name="owssvr[2]" type="5" refreshedVersion="5" minRefreshableVersion="3" saveData="1">
    <dbPr connection="Provider=Microsoft.Office.List.OLEDB.2.0;Data Source=&quot;&quot;;ApplicationName=Excel;Version=12.0.0.0" command="&lt;LIST&gt;&lt;VIEWGUID&gt;{5AFC1603-246B-4BAC-BCF0-31F74C5F9A22}&lt;/VIEWGUID&gt;&lt;LISTNAME&gt;{0358288A-D184-44DA-B94C-07070396E03C}&lt;/LISTNAME&gt;&lt;LISTWEB&gt;https://collab.cardinalhealth.net/sites/EITEnterpriseServices/SCTS/TPMRun/_vti_bin&lt;/LISTWEB&gt;&lt;LISTSUBWEB&gt;&lt;/LISTSUBWEB&gt;&lt;ROOTFOLDER&gt;/sites/EITEnterpriseServices/SCTS/TPMRun/Lists/TPM March 2016 Functional Release&lt;/ROOTFOLDER&gt;&lt;/LIST&gt;" commandType="5"/>
  </connection>
</connections>
</file>

<file path=xl/sharedStrings.xml><?xml version="1.0" encoding="utf-8"?>
<sst xmlns="http://schemas.openxmlformats.org/spreadsheetml/2006/main" count="4024" uniqueCount="1110">
  <si>
    <t>Pricing</t>
  </si>
  <si>
    <t>Process</t>
  </si>
  <si>
    <t>PTS</t>
  </si>
  <si>
    <t>STS</t>
  </si>
  <si>
    <t>OTC</t>
  </si>
  <si>
    <t>AIMS</t>
  </si>
  <si>
    <t>Genesys</t>
  </si>
  <si>
    <t>Automated</t>
  </si>
  <si>
    <t>Dotcom</t>
  </si>
  <si>
    <t>Medecom</t>
  </si>
  <si>
    <t>Manual</t>
  </si>
  <si>
    <t>CRM</t>
  </si>
  <si>
    <t>PASS</t>
  </si>
  <si>
    <t>FAIL</t>
  </si>
  <si>
    <t>Total Scripts Planned for Execution</t>
  </si>
  <si>
    <t>Total Passed Manual &amp; Automated</t>
  </si>
  <si>
    <t>Total Failed Manual &amp; Automated</t>
  </si>
  <si>
    <t>In Progress</t>
  </si>
  <si>
    <t xml:space="preserve">Total </t>
  </si>
  <si>
    <t>Planned</t>
  </si>
  <si>
    <t>Pending</t>
  </si>
  <si>
    <t>Total in-progress Manual &amp; Automated</t>
  </si>
  <si>
    <t>Completion Status</t>
  </si>
  <si>
    <t>Logistics</t>
  </si>
  <si>
    <t>FI</t>
  </si>
  <si>
    <t>Overall</t>
  </si>
  <si>
    <t>Passed</t>
  </si>
  <si>
    <t>Total Scripts Planned</t>
  </si>
  <si>
    <t>Total Scripts Executed</t>
  </si>
  <si>
    <t>----  Passed</t>
  </si>
  <si>
    <t>----    Failed</t>
  </si>
  <si>
    <t>`</t>
  </si>
  <si>
    <t>Target</t>
  </si>
  <si>
    <t>Failed</t>
  </si>
  <si>
    <t>On Hold</t>
  </si>
  <si>
    <t>---- On Hold</t>
  </si>
  <si>
    <t>Test Type</t>
  </si>
  <si>
    <t>Pending to Pass</t>
  </si>
  <si>
    <t>Title</t>
  </si>
  <si>
    <t>Exec Status</t>
  </si>
  <si>
    <t>Comments</t>
  </si>
  <si>
    <t>101_Customer Master - (AIMS)</t>
  </si>
  <si>
    <t>940_SalesOrder- Single Order (AIMS)</t>
  </si>
  <si>
    <t>856_PO - (AIMS)</t>
  </si>
  <si>
    <t>861_PO - Receipt DOC- Normal PO(AIMS)</t>
  </si>
  <si>
    <t>947_Adjustment- (AIMS)</t>
  </si>
  <si>
    <t>940_SalesOrder- Single Order (AIMS 10.00)</t>
  </si>
  <si>
    <t>CTC_ManualOrder_Presource</t>
  </si>
  <si>
    <t>CTC_SalesOrder_ForceT_PartialStock</t>
  </si>
  <si>
    <t>CTC_SalesOrder_ AutoFillorKill_NoBackOrder</t>
  </si>
  <si>
    <t>CTC_SalesOrder_RushOrderLineDeliveryCancelledByCSRWithCallToAIMS_Part1</t>
  </si>
  <si>
    <t>RN2.2_.Com_0017_BO_SUBSTITUTION</t>
  </si>
  <si>
    <t>RN2.2_.Com_0037_REG_AMB_Availability</t>
  </si>
  <si>
    <t>RN2.2_.Com_0038_REG_AMB_Pricing</t>
  </si>
  <si>
    <t>RN2.2_.Com_0040_REG_BASE_Availability</t>
  </si>
  <si>
    <t>RN2.2_.Com_0047_REG_VL_Pricing</t>
  </si>
  <si>
    <t>FI_Asset Master Data Change</t>
  </si>
  <si>
    <t>FI_Expense Project processing</t>
  </si>
  <si>
    <t>FI_6.0510  Invoice Entry - MIRO - MIRO Duplicate Document check with FB60 Doc</t>
  </si>
  <si>
    <t>Invoice Entry - MIRO with negative PPV greater than 25 dollar (Stock)</t>
  </si>
  <si>
    <t>Invoice Entry - MIRO with negative PPV less than 25 dollar (Stock)</t>
  </si>
  <si>
    <t>GR less than IR - Stock Shortage without 102_3_QIC Workflow Test</t>
  </si>
  <si>
    <t>Idoc with multiple lines PO with multiple lines</t>
  </si>
  <si>
    <t>Scenario2_Same Material Multi Lines on IDOC</t>
  </si>
  <si>
    <t>Scenario3_Same Mat several times on PO on IDOC once</t>
  </si>
  <si>
    <t>Scenario11_Conv UOM on idoc multiple times</t>
  </si>
  <si>
    <t>Scenario10 Incon UOM amd Netprice same as PO</t>
  </si>
  <si>
    <t>Scenario9 Future Dated Invoice</t>
  </si>
  <si>
    <t>Scenario8 Material line with negative value</t>
  </si>
  <si>
    <t>Scenario7_Invoice Total with negative value</t>
  </si>
  <si>
    <t>Scenario4_Invalid SAC on IDOC</t>
  </si>
  <si>
    <t>Scenario5_Valid SAC Over Limit</t>
  </si>
  <si>
    <t>Scenario6_Invoice Amount Mismatch</t>
  </si>
  <si>
    <t>Scenario12_Conv UOM Idoc with convertible UOM</t>
  </si>
  <si>
    <t>FI_ 6 0305a  Create Dispute Case using FBL5N</t>
  </si>
  <si>
    <t>FI_COPA Shipped Not Billed</t>
  </si>
  <si>
    <t>FI_COPA - JE Upload</t>
  </si>
  <si>
    <t>FI_COPA Master data creation and Display</t>
  </si>
  <si>
    <t>FI_6.0655_Customer Billing - Manual DR billing.xlsx</t>
  </si>
  <si>
    <t>FI 6.0657Customer Billing_Manual CR and DR</t>
  </si>
  <si>
    <t>FI_Invalid VC Only - any PO</t>
  </si>
  <si>
    <t>FI_Invalid CB Only - any PO</t>
  </si>
  <si>
    <t>FI_Invalid VC with valid CB - any PO</t>
  </si>
  <si>
    <t>FI_Invalid CB with valid VC - any PO</t>
  </si>
  <si>
    <t>FI_ACH_Payment</t>
  </si>
  <si>
    <t>FI_WIRE_Payment</t>
  </si>
  <si>
    <t>RN2.2_GEN_R.0410_-_Perform_Warm_Transfer_to_team_extension_across_the_site_Rad_to_LR_exe</t>
  </si>
  <si>
    <t>Base Customer ASN (OBSHIP)</t>
  </si>
  <si>
    <t>Valuelink Customer ASN (OBSHIP) -1</t>
  </si>
  <si>
    <t>Valuelink Customer ASN (OBSHIP) -2</t>
  </si>
  <si>
    <t>Valuelink Customer ASN (OBSHIP) -3</t>
  </si>
  <si>
    <t>Valuelink Customer ASN (OBSHIP)</t>
  </si>
  <si>
    <t>4PL DSC LOG (OBSHIP)</t>
  </si>
  <si>
    <t>Route Schedule (OBSHIP)</t>
  </si>
  <si>
    <t>Base Customer ASN (AIMS 10)</t>
  </si>
  <si>
    <t>ZMMI_verification</t>
  </si>
  <si>
    <t>Losgitics_ENM_WORKLIST</t>
  </si>
  <si>
    <t>Logistics_RouteScheduleDetermination</t>
  </si>
  <si>
    <t>Logistics_ENM_BENCHMARKING</t>
  </si>
  <si>
    <t>CPC Agent Order placement flow Lab</t>
  </si>
  <si>
    <t>CPC Agent Order placement flow HHC</t>
  </si>
  <si>
    <t>CPC Agent Order placement flow AMB</t>
  </si>
  <si>
    <t>CPC_Agent_OAW_Order_LAB</t>
  </si>
  <si>
    <t>CPC_Agent_OAW_Order_HHC</t>
  </si>
  <si>
    <t>CPC_Agent_OAW_Order_PO</t>
  </si>
  <si>
    <t>CPC_BarcodeOrder</t>
  </si>
  <si>
    <t>CPC_ExceptionOrder</t>
  </si>
  <si>
    <t>CPC_CombinedOrder</t>
  </si>
  <si>
    <t>CPC_QuickAndAndScanOrder</t>
  </si>
  <si>
    <t>Autosub_MainMaterialStockMoreThanOrdered</t>
  </si>
  <si>
    <t>1.002 Capture Triggers for Header Change for ZSCA</t>
  </si>
  <si>
    <t>1.006 Capture Trigeers for a New Product List with a List of Product</t>
  </si>
  <si>
    <t>1.008 Capture Triggers for a New Membership List of Customers</t>
  </si>
  <si>
    <t>Manual Excel Load Process Credit Memo</t>
  </si>
  <si>
    <t>1.026 Validate IDOC report and jb log for CRDR creation_done</t>
  </si>
  <si>
    <t>Release Profile</t>
  </si>
  <si>
    <t>Generate Forecast_Planning Book Selection</t>
  </si>
  <si>
    <t>REG_DEL_FC_PlanningJob</t>
  </si>
  <si>
    <t>REG_USER_AD_PlanningJob</t>
  </si>
  <si>
    <t>REG_NET_HI_PlanningJob</t>
  </si>
  <si>
    <t>Statistical Forecast</t>
  </si>
  <si>
    <t>MarketingForecastForMDP_20_collab_INT</t>
  </si>
  <si>
    <t>DemandPlanningForecastForMDP_10_User_AD</t>
  </si>
  <si>
    <t>REG_STA_FC_PlanningJob</t>
  </si>
  <si>
    <t>REG_DMD_OV_PlanningJob</t>
  </si>
  <si>
    <t>REG_FNL_FC_PlanningJob</t>
  </si>
  <si>
    <t>Release Forecast to SNP</t>
  </si>
  <si>
    <t>Update ECC Material Master Safety Stock</t>
  </si>
  <si>
    <t>Safety stock planning</t>
  </si>
  <si>
    <t>Supply Planning Run_PlanningBookSelection</t>
  </si>
  <si>
    <t>Perform Supply Planning Run</t>
  </si>
  <si>
    <t>MD04 (in ECC) to look at Purchase Requisitions</t>
  </si>
  <si>
    <t>PRs are converted to PO's (ME59N)</t>
  </si>
  <si>
    <t>STS_UseCostAnalysis_ReviewChange_CARP_ImmediateCostChange</t>
  </si>
  <si>
    <t>STS_StockTransport_PurchaseOrder</t>
  </si>
  <si>
    <t>RN2.2_.Com_0058_VL_with credit card</t>
  </si>
  <si>
    <t>RN2.2_.Com_0039_REG_AMB_Stocking</t>
  </si>
  <si>
    <t>RN2.2_.Com_0042_REG_BASE_Stocking</t>
  </si>
  <si>
    <t>RN2.2_.Com_0048_REG_VL_Stocking</t>
  </si>
  <si>
    <t>RN2.2_.Com_0016_BO_Shipping_Withcard</t>
  </si>
  <si>
    <t>RN2.2_.Com_0018_BO_Substitution_withcard</t>
  </si>
  <si>
    <t>RN2.2_.Com_0036_System_Connect_Upload_quik_link</t>
  </si>
  <si>
    <t>RN2.2_.Com_0052_Shipment Tracking</t>
  </si>
  <si>
    <t>Minimum Order Charge</t>
  </si>
  <si>
    <t>Defect ID</t>
  </si>
  <si>
    <t>Description</t>
  </si>
  <si>
    <t>Status</t>
  </si>
  <si>
    <t>Testing CheckingPoints</t>
  </si>
  <si>
    <t>Owner</t>
  </si>
  <si>
    <t>Affected Process</t>
  </si>
  <si>
    <t>Dependency</t>
  </si>
  <si>
    <r>
      <t>Status.</t>
    </r>
    <r>
      <rPr>
        <b/>
        <sz val="9"/>
        <color theme="1"/>
        <rFont val="Arial"/>
        <family val="2"/>
      </rPr>
      <t xml:space="preserve"> </t>
    </r>
    <r>
      <rPr>
        <sz val="9"/>
        <color theme="1"/>
        <rFont val="Arial"/>
        <family val="2"/>
      </rPr>
      <t>(If you write "closed" anywhere in the cell, it will get highlighted in green)</t>
    </r>
  </si>
  <si>
    <t>Due Date</t>
  </si>
  <si>
    <t>EDI Data movement. (Once Data movement happens, testing team requires 1 day to prepare the Data)</t>
  </si>
  <si>
    <t>Narendra</t>
  </si>
  <si>
    <t>EDI</t>
  </si>
  <si>
    <t>Data will be available after transports are moved. Testing team will prepare the data after movement happens</t>
  </si>
  <si>
    <t>Deployment Date (Due Date is calculated based on this)</t>
  </si>
  <si>
    <t>EDI requests for STS Testing</t>
  </si>
  <si>
    <t>Posting period - GL</t>
  </si>
  <si>
    <t>Avishek</t>
  </si>
  <si>
    <t>FICO</t>
  </si>
  <si>
    <t>Verified. PP open till 12. Closed</t>
  </si>
  <si>
    <t>Posting period - MM</t>
  </si>
  <si>
    <t>OTC, Dotcom, MedEcom</t>
  </si>
  <si>
    <t>STS/FICO/Testing Team</t>
  </si>
  <si>
    <t>Will open 05 on Nov 1. Any pending posting prior to this date may cause issues</t>
  </si>
  <si>
    <t>Test Data for AIMS</t>
  </si>
  <si>
    <t>Samrat</t>
  </si>
  <si>
    <t>Not Started. Dan is available. Communication could not be made on a due date for AIMS. We will complete this next time. Next execution will be in February for TPM Maintenance</t>
  </si>
  <si>
    <t>Verify that EDI is selecting the right  MFT Routes for 855 and 856</t>
  </si>
  <si>
    <t>Not Started. Need to discuss</t>
  </si>
  <si>
    <t>Verify that MFT is  sending the files to file system
MFT  should keep the files in the corresponding filesystem.                                                                               856 :  /infosystem/SX2/001/edi/in/856
855:  /infosystem/SX2/001/edi/in/855</t>
  </si>
  <si>
    <t>MFT</t>
  </si>
  <si>
    <t>Verify that PI Adapter  engine is picking  files 
In case of issues, need to restart the file adapater service in NWA of PI.If it didn’t resolved the issue restart the J2EE engine</t>
  </si>
  <si>
    <t>BASIS</t>
  </si>
  <si>
    <t>PI not able to send the IDOCS to ECC
In case of issues RFC connections  between PI and ECC,SNC  needs to be checked</t>
  </si>
  <si>
    <t>Verify User passwords</t>
  </si>
  <si>
    <t>Shipra(OTC, Log, dotcom, FI/STS)/Samrat(Pricing, AIMS, PTS)/Viraj(CRM, medecom, Genesys)</t>
  </si>
  <si>
    <t>All Processes</t>
  </si>
  <si>
    <t>Testing team, Security Team</t>
  </si>
  <si>
    <t>Not Started</t>
  </si>
  <si>
    <t>Verify user expirations</t>
  </si>
  <si>
    <t>Security Team</t>
  </si>
  <si>
    <t>User expirations are through till 2015. Closed</t>
  </si>
  <si>
    <t>One delivery creation and PGI from OTC, Medecom, Dotcom, Logistics(AIMS 10, 8.5), CRM to check AIMS queue and Message Broker Connectivity.</t>
  </si>
  <si>
    <t>Shipra/Viraj</t>
  </si>
  <si>
    <t>Testing team</t>
  </si>
  <si>
    <t>none</t>
  </si>
  <si>
    <t>To check for STS whether the ID is linked with Workbench</t>
  </si>
  <si>
    <t>Check that the last time data for FI holds good.</t>
  </si>
  <si>
    <t>Check that the last time data for OTC holds good.</t>
  </si>
  <si>
    <t>Test data preparation update</t>
  </si>
  <si>
    <t>Shipra/Samrat/Viraj/Narendra</t>
  </si>
  <si>
    <t>Logistics data prep complete</t>
  </si>
  <si>
    <t>Test Data maintenance</t>
  </si>
  <si>
    <t>Create and maintain data used for testing</t>
  </si>
  <si>
    <t>Future Plans</t>
  </si>
  <si>
    <t>Avishek/Viraj</t>
  </si>
  <si>
    <t>one time activity</t>
  </si>
  <si>
    <t>Identify &amp; segregate Scripts - trending</t>
  </si>
  <si>
    <t>One time activity</t>
  </si>
  <si>
    <t>Identify &amp; segregate Script - trending</t>
  </si>
  <si>
    <t xml:space="preserve">Certain data being used by testing teams can be forwarded to all so that we can restrict use of the data for automation execution. </t>
  </si>
  <si>
    <t>Shipra/Narendra</t>
  </si>
  <si>
    <t>OTC and other areas if available</t>
  </si>
  <si>
    <t>Testing team will update on such data usage by 09/27</t>
  </si>
  <si>
    <t>Dotcom - automation script list,  end to end execution</t>
  </si>
  <si>
    <t>Shipra</t>
  </si>
  <si>
    <t>Not started, one time activity</t>
  </si>
  <si>
    <t>Genesys execution readiness</t>
  </si>
  <si>
    <t>Billback</t>
  </si>
  <si>
    <t>PBks</t>
  </si>
  <si>
    <t>Price cost selection</t>
  </si>
  <si>
    <t>Logistics_InboundDeliveryCreationWithZMSTS_VL34</t>
  </si>
  <si>
    <t>CIF_SAPAPO_IntegrationCheck_PurchaseOrder</t>
  </si>
  <si>
    <t>CIF_SAPAPO_IntegrationCheck_Material</t>
  </si>
  <si>
    <t>CIF_Genration_Activation_Of_integration_Models</t>
  </si>
  <si>
    <t>EDQA_Stock_Increment_for_BaseOrder</t>
  </si>
  <si>
    <t>EDQA_Stock_Increment_for_VLKOrder</t>
  </si>
  <si>
    <t>EDQA_Sales Order Cancellation</t>
  </si>
  <si>
    <t>EDQA_ChangeSalesOrder</t>
  </si>
  <si>
    <t>Attendee</t>
  </si>
  <si>
    <t>STS To Stock Purchasing E2E_Master 2</t>
  </si>
  <si>
    <t>STS Focused Sales Order Related Scenario_Master 2</t>
  </si>
  <si>
    <t>STS AIMS 8-5 10 Regression Script_MASTER</t>
  </si>
  <si>
    <t>945_ORDER_Ship Confirms- Split Order(AIMS 10.00)</t>
  </si>
  <si>
    <t>CTC_SalesOrder_CustomerExceededLimit_UnfilledNotificationsAreOnHold</t>
  </si>
  <si>
    <t>CTC_CustomerUnfilledReport</t>
  </si>
  <si>
    <t>CTC_SalesOrder_DeliveryBlock_WaitingForResolution</t>
  </si>
  <si>
    <t>CTC_SalesOrder_MultipleLines_AllLinesUnfilled</t>
  </si>
  <si>
    <t>CTC_CardinalStockGoesOnBODuringOrderCreation_PE</t>
  </si>
  <si>
    <t>CTC_SalesOrder_CardinalStockGoesOnBackorderDuringOrderCreation</t>
  </si>
  <si>
    <t>CTC_SalesOrder_NoStockForceT</t>
  </si>
  <si>
    <t>CTC_SalesOrder_NoStockLeaveOnBO</t>
  </si>
  <si>
    <t>CTC_SalesOrder_NoStock_BOResolutionRejected</t>
  </si>
  <si>
    <t>CTC_SalesOrder_PartialStockAvailable_LaterCSRAdjustedTheQuantity</t>
  </si>
  <si>
    <t>CTC_SalesOrder_RushOrder</t>
  </si>
  <si>
    <t>CTC_SalesOrder_VLKOrder</t>
  </si>
  <si>
    <t>CTC_SalesOrder_FillOrKillOrder_FakeOrder</t>
  </si>
  <si>
    <t>CTC_SalesOrder_DropShip</t>
  </si>
  <si>
    <t>CTC_SalesOrder_WithCreditCard</t>
  </si>
  <si>
    <t>CTC_CreateCreditForOrdersGreaterThan350</t>
  </si>
  <si>
    <t>CTC_CreateCreditForOrdersLessThan350</t>
  </si>
  <si>
    <t>CTC_CreateCRMComplaint_ReturnNoCredit_Part1</t>
  </si>
  <si>
    <t>CTC_CreateServiceIssueWithoutReferenceAndCreateDebit</t>
  </si>
  <si>
    <t>CTC_CreditNotApprovedForOrderGreaterThan350</t>
  </si>
  <si>
    <t>CTC_SalesOrder_Manual</t>
  </si>
  <si>
    <t>CTC_ServiceIssueProcessWithRE_WRT_Invoice</t>
  </si>
  <si>
    <t>CTC_ServiceIssueProcessWithDR_WRT_Invoice</t>
  </si>
  <si>
    <t>CTC_ServiceIssueProcessWithZRNC_ReturnNoCredit_WRT_Invoice</t>
  </si>
  <si>
    <t>CTC_ServiceIssueProcessWithZSS_FreeOfCharge_WRT_Invoice</t>
  </si>
  <si>
    <t>CTC_ServiceIssueProcessWithCR_WRT_SalesOrder</t>
  </si>
  <si>
    <t>CTC_ServiceIssueProcessWithRE_WRT_SalesOrder</t>
  </si>
  <si>
    <t>CTC_ServiceIssueProcessWithDR_WRT_SalesOrder</t>
  </si>
  <si>
    <t>CTC_ServiceIssueProcessWithZRNC_ReturnNoCredit_WRT_SalesOrder</t>
  </si>
  <si>
    <t>CTC_ServiceIssueProcessWithZSS_FreeOfCharge_WRT_SalesOrder</t>
  </si>
  <si>
    <t>CTC_SalesOrder_NoStockBackorderResolution_ForceT</t>
  </si>
  <si>
    <t>CTC_SalesOrder_ZeroQuantityAvailable_CustomerWillingToWait_Part1</t>
  </si>
  <si>
    <t>CTC_SalesOrder_MaterialNationallyDiscontinued</t>
  </si>
  <si>
    <t>CTC_InboxCategorySearch_MBTInteractionRecord</t>
  </si>
  <si>
    <t>CTC_InboxCategorySearch_ASOOrder</t>
  </si>
  <si>
    <t>CTC_InboxCategorySearch_ReturnOrder</t>
  </si>
  <si>
    <t>CTC_InboxCategorySearch_MBTFollow-up</t>
  </si>
  <si>
    <t>CTC_InboxCategorySearch_UnfilledTask</t>
  </si>
  <si>
    <t>CTC_InboxCategorySearch_EmergencyOrder</t>
  </si>
  <si>
    <t>CTC_InboxCategorySearch_ServiceIssue</t>
  </si>
  <si>
    <t>CTC_InboxCategorySearch_SalesOrder</t>
  </si>
  <si>
    <t>CTC_InboxCategorySearch_ValueLinkOrder</t>
  </si>
  <si>
    <t>CTC_InboxCategorySearch_RushOrder</t>
  </si>
  <si>
    <t>CTC_InboxCategorySearch_SampleCenterOrder</t>
  </si>
  <si>
    <t>CTC_InboxCategorySearch_SampleOrder</t>
  </si>
  <si>
    <t>CTC_InboxCategorySearch_PRMSPreshipOrder</t>
  </si>
  <si>
    <t>CTC_CreateCreditForOrdersLessThan50_NON_DMG</t>
  </si>
  <si>
    <t>CTC_CreateCreditForOrdersGreaterThan50_NON_DMG</t>
  </si>
  <si>
    <t>RN2.2_.Com_0001_Amb_withcreditcard</t>
  </si>
  <si>
    <t>RN2.2_.Com_0002_Amb_without credit card</t>
  </si>
  <si>
    <t>RN2.2_.Com_0046_REG_VL_Availability</t>
  </si>
  <si>
    <t>RN2.2_.Com_0041_REG_BASE_Pricing</t>
  </si>
  <si>
    <t>RN2.2_.Com_0012_BO creation and cancellation</t>
  </si>
  <si>
    <t>RN2.2_.Com_0015_BO_SHIPPING</t>
  </si>
  <si>
    <t>RN2.2_.Com_0031_InvoiceSrch_valid</t>
  </si>
  <si>
    <t>RN2.2_.Com_0032_Order_Search</t>
  </si>
  <si>
    <t>RN2.2_.Com_0010_Base_without credit card</t>
  </si>
  <si>
    <t>RN2.2_.Com_0013_BO_partial_order</t>
  </si>
  <si>
    <t>RN2.2_.Com_0051_Shipment Tracking non-UPS</t>
  </si>
  <si>
    <t>RN2.2_.Com_0034_Pending_create_approve_delete</t>
  </si>
  <si>
    <t>RN2.2_.Com_0053_Sys_Con_Upload_VLX</t>
  </si>
  <si>
    <t>RN2.2_.Com_0031_InvoiceSrch_valid_1</t>
  </si>
  <si>
    <t>RN2.2_.Com_0031_InvoiceSrch_valid_2</t>
  </si>
  <si>
    <t>RN2.2_GEN_R.0001_-_Verify_the_CTI_tool_bar_buttons_are_displayed_properly_exe</t>
  </si>
  <si>
    <t>RN2.2_GEN_R.0002-__Validate_the_Accept_and_Hang-up_buttons_functionality_exe</t>
  </si>
  <si>
    <t>RN2.2_GEN_R.0003_Verify_the_SAP_screen_by_answering_the_call_through_Cisco_phone_exe</t>
  </si>
  <si>
    <t>RN2.2_GEN_R.0004_-_Verify_the_Hold_and_Retrieve_functionality_exe</t>
  </si>
  <si>
    <t>RN2.2_GEN_R.0005_-_Agent_1_makes_and_internal_call_with_Agent_2_exe</t>
  </si>
  <si>
    <t>RN2.2_GEN_R.0012_Perform_Warm_Transfer_to_agents_extension_within_the_same_site_exe</t>
  </si>
  <si>
    <t>RN2.2_GEN_R.0034_-_Verify_that_appropriate_reason_codes_are_displayed_in_the_dropdown_exe</t>
  </si>
  <si>
    <t>RN2.2_GEN_R.0111_-_Verify_the_RONA_functionality_of_the_MPS_VL_W2_queue_SWD_exe</t>
  </si>
  <si>
    <t>RN2.2_GEN_R.0014_-_Perform_Warm_Transfer_to_team_extension_within_the_same_site_exe</t>
  </si>
  <si>
    <t>RN2.2_GEN_R.0007_-_Verify_the_Outbound_call_functionality_and_validate_the_CAD_window_exe</t>
  </si>
  <si>
    <t>Return_Order</t>
  </si>
  <si>
    <t>Base order with KIT</t>
  </si>
  <si>
    <t>Base order with Auto Sub</t>
  </si>
  <si>
    <t>Leasing order</t>
  </si>
  <si>
    <t>Create Standing Orders</t>
  </si>
  <si>
    <t>Credit memo</t>
  </si>
  <si>
    <t>ASO orders</t>
  </si>
  <si>
    <t>Emergency order</t>
  </si>
  <si>
    <t>Value link order  Split with EDI</t>
  </si>
  <si>
    <t>Rush order</t>
  </si>
  <si>
    <t>Base order with Drop ship</t>
  </si>
  <si>
    <t>Base order with In &amp; Out</t>
  </si>
  <si>
    <t>Value link Order with EDI</t>
  </si>
  <si>
    <t>Base order with credit card</t>
  </si>
  <si>
    <t>Base Order with EDI</t>
  </si>
  <si>
    <t>Base order with Force T</t>
  </si>
  <si>
    <t>quotation for gov customer</t>
  </si>
  <si>
    <t>dropship order with plant issue</t>
  </si>
  <si>
    <t>Pick exeception</t>
  </si>
  <si>
    <t>vendor minimum</t>
  </si>
  <si>
    <t>Fill Or Kill</t>
  </si>
  <si>
    <t>Return With Reference</t>
  </si>
  <si>
    <t>Plant License</t>
  </si>
  <si>
    <t>Customer License</t>
  </si>
  <si>
    <t>Debit memo</t>
  </si>
  <si>
    <t>MT_ZATM_Maintain Agreements with Mass Maintenance</t>
  </si>
  <si>
    <t>MT_ZCAH_Maintain Agreements with Mass Maintenance</t>
  </si>
  <si>
    <t>MT_ZSCA_Maintain Agreements with Mass Maintenance</t>
  </si>
  <si>
    <t>Strategic_maintain ECC condition record manually-Create</t>
  </si>
  <si>
    <t>Logistic_maintain ECC condition</t>
  </si>
  <si>
    <t>Govt_maintain ECC condition record manually-Create</t>
  </si>
  <si>
    <t>Finance_maintain ECC condition</t>
  </si>
  <si>
    <t>C&amp;P_maintain ECC condition record manually-Create</t>
  </si>
  <si>
    <t>ASO_maintain ECC condition record manually-Create</t>
  </si>
  <si>
    <t>C&amp;P_Maintain ECC Conditions with Mass Maintenance</t>
  </si>
  <si>
    <t>DMG_Maintain ECC Conditions with Mass Maintenance</t>
  </si>
  <si>
    <t>Govt_Maintain ECC Conditions with Mass Maintenance</t>
  </si>
  <si>
    <t>Logistic_Maintain ECC Conditions with Mass Maintenance</t>
  </si>
  <si>
    <t>Strategic Pricing_ ECC Conditions with Mass Maintenance</t>
  </si>
  <si>
    <t>All Access Maintain Memberships with Mass Maintenance</t>
  </si>
  <si>
    <t>Price Quoter Batch_Import data_Manual Script</t>
  </si>
  <si>
    <t>Price Quoter Batch_Manual Input_Manual Script</t>
  </si>
  <si>
    <t>Pricing_PriceQuoter_Online_Import_ItemsWithPriceLinkOverride</t>
  </si>
  <si>
    <t>Pricing_PriceQuoter_Online_Import_LeaseReagentPricingOverride</t>
  </si>
  <si>
    <t>Create_Chargebacks_ManualScript_Modified</t>
  </si>
  <si>
    <t>Maintain Memberships Manually_ManualScript</t>
  </si>
  <si>
    <t>PCH_PCN_Manual Script</t>
  </si>
  <si>
    <t>SupplierSales_Trace_Daily Transmission Frequency Manual Script</t>
  </si>
  <si>
    <t>Sync Report for ZLOI Membership List</t>
  </si>
  <si>
    <t>Pricing_PriceQuoter_Online_Import_ContractAndLocalPricing</t>
  </si>
  <si>
    <t>Pricing_PriceQuoter_Online_Import_Valid_Invalid_Check</t>
  </si>
  <si>
    <t>Pricing_PriceQuoter_Online_Manual_ItemsWithPriceLinkOverride</t>
  </si>
  <si>
    <t>Pricing_PriceQuoter_Online_Manual_LeaseReagentPricingOverride</t>
  </si>
  <si>
    <t>Pricing_PriceQuoter_Online_Manual_ContractAndLocalPricing</t>
  </si>
  <si>
    <t>Pricing_PriceQuoter_Online_Manual_Valid_Invalid_Check</t>
  </si>
  <si>
    <t>Pricing_PriceQuoter_Online_Clipboard_ValidItemsCheck</t>
  </si>
  <si>
    <t>ZDMG_MembershipMassMaintenance</t>
  </si>
  <si>
    <t>ZGPO_MembershipMassMaintenance</t>
  </si>
  <si>
    <t>ZLOC_MembershipMassMaintenance</t>
  </si>
  <si>
    <t>ZLOI_MembershipMassMaintenance</t>
  </si>
  <si>
    <t>ZMIS_MembershipMassMaintenance</t>
  </si>
  <si>
    <t>STS_Create_Header_OA</t>
  </si>
  <si>
    <t>STS_Copy_OA_Terms_from_Existing_OA</t>
  </si>
  <si>
    <t>STS_Other_Changes_to_OA</t>
  </si>
  <si>
    <t>STS_Upload_New_Items_to_Existing_OA</t>
  </si>
  <si>
    <t>STS_Add_New_Line_OA</t>
  </si>
  <si>
    <t>STS_Focussed Regression CRP</t>
  </si>
  <si>
    <t>STS_Focused_Reg_Sales_Order_Convert_InOut_PR_to_PO</t>
  </si>
  <si>
    <t>STS_Stock Purchasing_PO Creation_Manual_2</t>
  </si>
  <si>
    <t>STS_Stock Purchasing_Release PO if Reqd_3</t>
  </si>
  <si>
    <t>STS_Stock Purchasing_Verify EDI 850_4</t>
  </si>
  <si>
    <t>STS_Stock Purchasing_Missing Supplier Confirmation_5</t>
  </si>
  <si>
    <t>STS_Stock Purchasing_Receiving EDI 855 and 856_8.1 and  8.2</t>
  </si>
  <si>
    <t>STS_Stock Purchasing_GR Posting and EDI_861_9.1 and 9.2</t>
  </si>
  <si>
    <t>Data Prep</t>
  </si>
  <si>
    <t>Log_Recons</t>
  </si>
  <si>
    <t>Log_MATMAS</t>
  </si>
  <si>
    <t>Log_Custom_Tcodes</t>
  </si>
  <si>
    <t>Log_3PL_Portal</t>
  </si>
  <si>
    <t>Log_STAT_Idocs</t>
  </si>
  <si>
    <t>DP_Distribution Forecast Tab_Part1</t>
  </si>
  <si>
    <t>DP_Distribution Forecast Tab_Part2</t>
  </si>
  <si>
    <t>DP_Distribution Forecast Tab_Part3</t>
  </si>
  <si>
    <t>DP_History Adjustment Tab</t>
  </si>
  <si>
    <t>DP_Presource Forecast Tab</t>
  </si>
  <si>
    <t>Delete Purchase Requisitions</t>
  </si>
  <si>
    <t>Heuristic Run</t>
  </si>
  <si>
    <t>Deployment Run</t>
  </si>
  <si>
    <t>Manual TLB</t>
  </si>
  <si>
    <t>DP_Alerts Tab</t>
  </si>
  <si>
    <t>DP Others Tab</t>
  </si>
  <si>
    <t>CPC Pricing</t>
  </si>
  <si>
    <t>CPC Partial Backorder</t>
  </si>
  <si>
    <t>CPC Cancel Backorder</t>
  </si>
  <si>
    <t>EDI852_VendorSendingIDOCs</t>
  </si>
  <si>
    <t>EDI852_Vendor_Deleting IDocs</t>
  </si>
  <si>
    <t>Quotation</t>
  </si>
  <si>
    <t>Create Quotation Follow Up</t>
  </si>
  <si>
    <t>Middleware - Product download from ECC to CRM</t>
  </si>
  <si>
    <t>Sales Order Template</t>
  </si>
  <si>
    <t>Sales Order Tools 1</t>
  </si>
  <si>
    <t>Sales Order Tools 2</t>
  </si>
  <si>
    <t>Sales Order Tools 3</t>
  </si>
  <si>
    <t>Inventory Tools 1</t>
  </si>
  <si>
    <t>Customer Research tools</t>
  </si>
  <si>
    <t>Sales Order Status Report</t>
  </si>
  <si>
    <t>Cumulative ZCUR Report</t>
  </si>
  <si>
    <t>CPA mismatch Report for ZCUR</t>
  </si>
  <si>
    <t>WebLinks 1</t>
  </si>
  <si>
    <t>WebLinks 2</t>
  </si>
  <si>
    <t>Middleware - IDN number in SAP CRM Marketing attributes</t>
  </si>
  <si>
    <t>Middleware - Credit Block checkmark in CRM</t>
  </si>
  <si>
    <t>Middleware - Credit Risk Category value in CRM</t>
  </si>
  <si>
    <t>Middleware - Payment methods in CRM</t>
  </si>
  <si>
    <t>Middleware - Payment method supplement in CRM</t>
  </si>
  <si>
    <t>Middleware - MOC value in CRM</t>
  </si>
  <si>
    <t>Middleware - Substitution requirements in CRM Marketing Attributes</t>
  </si>
  <si>
    <t>Middleware - HIN number in Marketing</t>
  </si>
  <si>
    <t>Personalize</t>
  </si>
  <si>
    <t>Help Center</t>
  </si>
  <si>
    <t>Sales order search</t>
  </si>
  <si>
    <t>Modify Standing Order</t>
  </si>
  <si>
    <t>CRM Customer Master Search</t>
  </si>
  <si>
    <t>Vendor search - General Data</t>
  </si>
  <si>
    <t>Vendor search - Purchasing Organization Data</t>
  </si>
  <si>
    <t>Product search</t>
  </si>
  <si>
    <t>Interaction history</t>
  </si>
  <si>
    <t>PRI_6.1314_DM_Variance Report.xls</t>
  </si>
  <si>
    <t>PRI_6.1315_DM_Customer Settlement Parameters.xls</t>
  </si>
  <si>
    <t>File_Validation.docx</t>
  </si>
  <si>
    <t>PRI 6.0379 - Chargebacks Validation Reports.xls</t>
  </si>
  <si>
    <t>RH2.0_PRI_HUB_5_1 Material Change Trigger E2E Change Material Source Type.xlsx</t>
  </si>
  <si>
    <t>RH2.0_PRI_HUB_6_1_1 Condition Record Create Trigger E2E V2 ZCDL.xls</t>
  </si>
  <si>
    <t>RH2.0_PRI_HUB_6_2_1 Condition Record Change Trigger E2E V2.xls</t>
  </si>
  <si>
    <t>RH2.0_PRI_HUB_6_3_29 Condition Record Delete Trigger E2E V2.xls</t>
  </si>
  <si>
    <t>RH2.0_PRI_HUB_7_1 Leasing Contract Creation Trigger E2E V1.xls</t>
  </si>
  <si>
    <t>RH1.2_PRI 4A.0114B_Price Quoter Online Import.xls</t>
  </si>
  <si>
    <t>RH1.2_PRI 4A.0116A Price Quoter Local.xls</t>
  </si>
  <si>
    <t>Pricebooks.xls</t>
  </si>
  <si>
    <t>Repricing_Test_Script.docx</t>
  </si>
  <si>
    <t>1.027 Charge Recovery Scenarios for Incremental</t>
  </si>
  <si>
    <t>1.028 Chargeback Recovery Scenarios for Retro</t>
  </si>
  <si>
    <t>1.010 Validate billing documents based on the records captured on the events table</t>
  </si>
  <si>
    <t>1.015 User approval test to select mass select the records from the work list and change the status to approved review</t>
  </si>
  <si>
    <t>OTC_Jobs</t>
  </si>
  <si>
    <t>OTC_RFC Test for XIPay Authorisation</t>
  </si>
  <si>
    <t>OTC_RFC Test for XIPay Settlement</t>
  </si>
  <si>
    <t>OTC_RFC Test for Vertex</t>
  </si>
  <si>
    <t>OTC_WorkFlow</t>
  </si>
  <si>
    <t>OTC_Output Verification for Order Confirmation</t>
  </si>
  <si>
    <t>OTC_Output for Billing</t>
  </si>
  <si>
    <t>OTC_Output Verification for Invoice Confirmation</t>
  </si>
  <si>
    <t>OTC_Sales Order Status Report</t>
  </si>
  <si>
    <t>OTC_SD Document for Blocked for Billing Report</t>
  </si>
  <si>
    <t>OTC_Incomplete SD documents Report</t>
  </si>
  <si>
    <t>OTC_Relesae Billing Document for Accounting Report</t>
  </si>
  <si>
    <t>OTC_Archived Invoices for Printing</t>
  </si>
  <si>
    <t>UAT Scenario 1_Price Quoter_Batch job selection</t>
  </si>
  <si>
    <t>UAT Scenario 2_Mass Release of CPA lines</t>
  </si>
  <si>
    <t>UAT Scenario 3_Upload Product list</t>
  </si>
  <si>
    <t>Post Production 1_CustLink_Workbench</t>
  </si>
  <si>
    <t>Post Production 4_Change Condition Record_Repricing</t>
  </si>
  <si>
    <t>Product List_Add New Item_script</t>
  </si>
  <si>
    <t>Create Rush Order with Header Note</t>
  </si>
  <si>
    <t>Search Knowledge articles</t>
  </si>
  <si>
    <t>EDI 845-Mass maintenance Agreements-Creation of agreement</t>
  </si>
  <si>
    <t>EDI 845 Mass Maintenance Agreements - Change in the price, rate of the material</t>
  </si>
  <si>
    <t>BusinessRole MBT CRDR Approver</t>
  </si>
  <si>
    <t>BusinessRole MBT Equipment Agent</t>
  </si>
  <si>
    <t>BusinessRole MBT InteractionCenter Agent</t>
  </si>
  <si>
    <t>BusinessRole MBT IC Manager</t>
  </si>
  <si>
    <t>BusinessRole MBT InsideSales Agent</t>
  </si>
  <si>
    <t>BusinessRole MBT PresourceMis Agent</t>
  </si>
  <si>
    <t>BusinessRole MBT QIC Agent</t>
  </si>
  <si>
    <t>BusinessRole MBT QRA Agent</t>
  </si>
  <si>
    <t>Sales Order No Hard Stop</t>
  </si>
  <si>
    <t>EDI 845 Mass Maintenance Agreements - Extension or termination of  the agreements</t>
  </si>
  <si>
    <t>EDI 845 Mass Maintenance Agreements - Split of line item with different rates and validity periods</t>
  </si>
  <si>
    <t>CPA Report Scenario 1 - Releasing at CAH Price when CAH Price is greater than Customer Expected Price</t>
  </si>
  <si>
    <t>CPA Report Scenario 2 - Releasing at CAH Price when Customer Expected Price is greater than CAH Price</t>
  </si>
  <si>
    <t>ComboContract_Scenario_3 - ZCBK Cost from Primary Group Cost Contract and ZMMN, ZDL2 from Primary Group Distribution Price Agreement</t>
  </si>
  <si>
    <t>ComboContract_Scenario_4 - ZCBK Cost from Local Cost Contract and ZPFM, ZFFC,ZDEL and ZMMU from Primary group</t>
  </si>
  <si>
    <t>ComboContract_Scenario_5 - ZCBK Cost from Alternate group and ZPF1 Firm Price from Local  Price Agreement, ZMMA from Primary group agreement</t>
  </si>
  <si>
    <t>CPA Report Scenario 4 - Releasing at Customer Expected Price when Customer Expected Price is greater than CAH Price</t>
  </si>
  <si>
    <t>CPA Report Scenario 3 - Releasing at Customer Expected Price when CAH Price is greater than Customer Expected Price</t>
  </si>
  <si>
    <t>CPA Report Scenario 5 - Releasing at CAH Price when CAH Price is greater than Hard Floor greater than Customer Expected Price</t>
  </si>
  <si>
    <t>OTC_Lease Report</t>
  </si>
  <si>
    <t>Middleware_DeliveryPlant</t>
  </si>
  <si>
    <t>Path</t>
  </si>
  <si>
    <t>Item Type</t>
  </si>
  <si>
    <t>Item</t>
  </si>
  <si>
    <t>For Any issues mark G-WIPRO-OTC-EIT &lt;G-WIPRO-OTC-EIT@cardinalhealth.com&gt;. internal group mail ID:  G-WIPRO-OTC-EIT to get response’s as both on-site /off-shore team would be aware of ongoing activity and issue.</t>
  </si>
  <si>
    <t>IssueRef</t>
  </si>
  <si>
    <t>Impact</t>
  </si>
  <si>
    <t>Detected in Release</t>
  </si>
  <si>
    <t>TR</t>
  </si>
  <si>
    <t>Script</t>
  </si>
  <si>
    <t>MultipleXD_Inbound_MultipleXD_Outbound</t>
  </si>
  <si>
    <t>SingleXD_Inbound_SingleXD_Outbound</t>
  </si>
  <si>
    <t>Pricing_MaintainMembershipsManually_ManualScript</t>
  </si>
  <si>
    <t>WM_832_Material_master</t>
  </si>
  <si>
    <t>R2.2_.Com_0061_E2E_PartialStock_Base_Amb</t>
  </si>
  <si>
    <t>R2.2_.Com_0064_E2E_NoStock_Base_Amb</t>
  </si>
  <si>
    <t>856_PO - (AIMS) 10</t>
  </si>
  <si>
    <t>Affected/Assigned</t>
  </si>
  <si>
    <t>SCS Team</t>
  </si>
  <si>
    <t>Quality Team</t>
  </si>
  <si>
    <t>Run Team</t>
  </si>
  <si>
    <t>T-16</t>
  </si>
  <si>
    <t>T-15</t>
  </si>
  <si>
    <t>T-12</t>
  </si>
  <si>
    <t xml:space="preserve">Transports are moved to stage </t>
  </si>
  <si>
    <t>Date</t>
  </si>
  <si>
    <t># scripts impacted</t>
  </si>
  <si>
    <t>Known Failures</t>
  </si>
  <si>
    <t>RN2.2_DotCom_0006_UMDNJ</t>
  </si>
  <si>
    <t>SAA_Manual Upload</t>
  </si>
  <si>
    <t>SAA_Workflow</t>
  </si>
  <si>
    <t>SAA_EDI</t>
  </si>
  <si>
    <t>SAA_Manual Customer Mismatch</t>
  </si>
  <si>
    <r>
      <rPr>
        <b/>
        <u/>
        <sz val="11"/>
        <color theme="1"/>
        <rFont val="Calibri"/>
        <family val="2"/>
        <scheme val="minor"/>
      </rPr>
      <t>Legend :</t>
    </r>
    <r>
      <rPr>
        <sz val="11"/>
        <color theme="1"/>
        <rFont val="Calibri"/>
        <family val="2"/>
      </rPr>
      <t xml:space="preserve">
</t>
    </r>
    <r>
      <rPr>
        <b/>
        <i/>
        <sz val="11"/>
        <color theme="1"/>
        <rFont val="Calibri"/>
        <family val="2"/>
        <scheme val="minor"/>
      </rPr>
      <t>Run Team</t>
    </r>
    <r>
      <rPr>
        <sz val="11"/>
        <color theme="1"/>
        <rFont val="Calibri"/>
        <family val="2"/>
      </rPr>
      <t xml:space="preserve"> - Any person that has an enhancement or defect assigned to them
</t>
    </r>
    <r>
      <rPr>
        <b/>
        <i/>
        <sz val="11"/>
        <color theme="1"/>
        <rFont val="Calibri"/>
        <family val="2"/>
        <scheme val="minor"/>
      </rPr>
      <t>Run Team Release Manager</t>
    </r>
    <r>
      <rPr>
        <sz val="11"/>
        <color theme="1"/>
        <rFont val="Calibri"/>
        <family val="2"/>
      </rPr>
      <t xml:space="preserve"> - person responsible for the ServiceNow release record and release coordination within their respective area
</t>
    </r>
    <r>
      <rPr>
        <b/>
        <i/>
        <sz val="11"/>
        <color theme="1"/>
        <rFont val="Calibri"/>
        <family val="2"/>
        <scheme val="minor"/>
      </rPr>
      <t>Release Coordinator</t>
    </r>
    <r>
      <rPr>
        <sz val="11"/>
        <color theme="1"/>
        <rFont val="Calibri"/>
        <family val="2"/>
      </rPr>
      <t xml:space="preserve"> -person responsible for the umbrella change and overall t-minus plan</t>
    </r>
  </si>
  <si>
    <t xml:space="preserve">T-Minus </t>
  </si>
  <si>
    <t>Task</t>
  </si>
  <si>
    <t>PreWork</t>
  </si>
  <si>
    <t xml:space="preserve">Umbrella Change Request is created </t>
  </si>
  <si>
    <t>T-31</t>
  </si>
  <si>
    <t xml:space="preserve">Service Now Release ticket should be created 
</t>
  </si>
  <si>
    <t>T-31
 (by 5:00 PM ET)</t>
  </si>
  <si>
    <r>
      <t xml:space="preserve">Deployment Worksheets used for Release Notes are due to group mailbox </t>
    </r>
    <r>
      <rPr>
        <b/>
        <i/>
        <sz val="10"/>
        <color rgb="FF0070C0"/>
        <rFont val="Arial"/>
        <family val="2"/>
      </rPr>
      <t xml:space="preserve">GMB-EIT-Med Release Mgmt and Process Gvence </t>
    </r>
    <r>
      <rPr>
        <i/>
        <sz val="10"/>
        <color rgb="FF000000"/>
        <rFont val="Arial"/>
        <family val="2"/>
      </rPr>
      <t xml:space="preserve">by </t>
    </r>
    <r>
      <rPr>
        <sz val="10"/>
        <color rgb="FFFF0000"/>
        <rFont val="Arial"/>
        <family val="2"/>
      </rPr>
      <t>5:00PM (ET)</t>
    </r>
    <r>
      <rPr>
        <b/>
        <i/>
        <sz val="10"/>
        <color rgb="FFFF0000"/>
        <rFont val="Arial"/>
        <family val="2"/>
      </rPr>
      <t xml:space="preserve">
</t>
    </r>
    <r>
      <rPr>
        <sz val="10"/>
        <rFont val="Arial"/>
        <family val="2"/>
      </rPr>
      <t xml:space="preserve">Columns A-E of the deployment worksheet at a minimum should be completed
</t>
    </r>
    <r>
      <rPr>
        <b/>
        <sz val="10"/>
        <rFont val="Arial"/>
        <family val="2"/>
      </rPr>
      <t>Note</t>
    </r>
    <r>
      <rPr>
        <sz val="10"/>
        <rFont val="Arial"/>
        <family val="2"/>
      </rPr>
      <t xml:space="preserve">: Column E should be written in terms the business will understand.  </t>
    </r>
  </si>
  <si>
    <t>T-30</t>
  </si>
  <si>
    <t xml:space="preserve">Deployment worksheets are consolidated and copied into PowerPoint. </t>
  </si>
  <si>
    <r>
      <t xml:space="preserve">Release Notes are published using the invitees from the </t>
    </r>
    <r>
      <rPr>
        <b/>
        <i/>
        <sz val="10"/>
        <color rgb="FF000000"/>
        <rFont val="Arial"/>
        <family val="2"/>
      </rPr>
      <t>TPM - Cross-Fnctnl Case ID and Mgmt (CFCIM)</t>
    </r>
    <r>
      <rPr>
        <sz val="10"/>
        <color rgb="FF000000"/>
        <rFont val="Arial"/>
        <family val="2"/>
      </rPr>
      <t xml:space="preserve"> meeting </t>
    </r>
  </si>
  <si>
    <t>T-18 
(by 5:00 PM ET)</t>
  </si>
  <si>
    <r>
      <t xml:space="preserve">All TUT and FUT in D*2 and  Q*2 for Functional Release must be completed by </t>
    </r>
    <r>
      <rPr>
        <sz val="10"/>
        <color rgb="FFFF0000"/>
        <rFont val="Arial"/>
        <family val="2"/>
      </rPr>
      <t>5:00 PM (ET)</t>
    </r>
  </si>
  <si>
    <t>T-17
 (by noon ET)</t>
  </si>
  <si>
    <r>
      <t xml:space="preserve">Deployment Worksheets used for Stage are due to group mailbox </t>
    </r>
    <r>
      <rPr>
        <b/>
        <i/>
        <sz val="10"/>
        <color rgb="FF0070C0"/>
        <rFont val="Arial"/>
        <family val="2"/>
      </rPr>
      <t>GMB-EIT-Med Release Mgmt and Process Gvence</t>
    </r>
    <r>
      <rPr>
        <sz val="10"/>
        <color rgb="FF000000"/>
        <rFont val="Arial"/>
        <family val="2"/>
      </rPr>
      <t xml:space="preserve"> by </t>
    </r>
    <r>
      <rPr>
        <sz val="10"/>
        <color rgb="FFFF0000"/>
        <rFont val="Arial"/>
        <family val="2"/>
      </rPr>
      <t>noon (ET)</t>
    </r>
    <r>
      <rPr>
        <b/>
        <sz val="10"/>
        <color rgb="FFFF0000"/>
        <rFont val="Arial"/>
        <family val="2"/>
      </rPr>
      <t xml:space="preserve">
Important: </t>
    </r>
    <r>
      <rPr>
        <sz val="10"/>
        <rFont val="Arial"/>
        <family val="2"/>
      </rPr>
      <t xml:space="preserve">Failure to meet this timeline has adverse effects on the team that reviews the transports. This may also result in your change not being included in the release. 
</t>
    </r>
    <r>
      <rPr>
        <b/>
        <sz val="10"/>
        <rFont val="Arial"/>
        <family val="2"/>
      </rPr>
      <t>Note:</t>
    </r>
    <r>
      <rPr>
        <sz val="10"/>
        <rFont val="Arial"/>
        <family val="2"/>
      </rPr>
      <t xml:space="preserve"> Defects and Enhancements that were reported on the Release Notes worksheet should not be removed. Instead if something is pulled column "B" dropdowns should be utilized. </t>
    </r>
  </si>
  <si>
    <t>T-17</t>
  </si>
  <si>
    <t xml:space="preserve">
Deployment worksheets are consolidated and transport text files are created for the SCS team. </t>
  </si>
  <si>
    <t>T-17 
(by 5:00 PM ET)</t>
  </si>
  <si>
    <r>
      <t xml:space="preserve">Consolidated worksheets and transport text files are sent to Run Managers and Run Release Managers by </t>
    </r>
    <r>
      <rPr>
        <sz val="10"/>
        <color rgb="FFFF0000"/>
        <rFont val="Arial"/>
        <family val="2"/>
      </rPr>
      <t xml:space="preserve">5:00 PM (ET). 
</t>
    </r>
    <r>
      <rPr>
        <b/>
        <sz val="10"/>
        <rFont val="Arial"/>
        <family val="2"/>
      </rPr>
      <t>Cc'd:</t>
    </r>
    <r>
      <rPr>
        <sz val="10"/>
        <color rgb="FFFF0000"/>
        <rFont val="Arial"/>
        <family val="2"/>
      </rPr>
      <t xml:space="preserve"> Arnie Weller, Chuck Gemereth and G-EIT-MED-SAP Transport Request</t>
    </r>
  </si>
  <si>
    <t>T-16
 (by noon ET)</t>
  </si>
  <si>
    <r>
      <t>Sends confirmation email to the group mailbox</t>
    </r>
    <r>
      <rPr>
        <b/>
        <i/>
        <sz val="10"/>
        <color rgb="FF0070C0"/>
        <rFont val="Arial"/>
        <family val="2"/>
      </rPr>
      <t xml:space="preserve"> GMB-EIT-Med Release Mgmt and Process Gvence</t>
    </r>
    <r>
      <rPr>
        <sz val="10"/>
        <color rgb="FF000000"/>
        <rFont val="Arial"/>
        <family val="2"/>
      </rPr>
      <t xml:space="preserve"> by </t>
    </r>
    <r>
      <rPr>
        <sz val="10"/>
        <color rgb="FFFF0000"/>
        <rFont val="Arial"/>
        <family val="2"/>
      </rPr>
      <t xml:space="preserve">noon (ET) </t>
    </r>
    <r>
      <rPr>
        <sz val="10"/>
        <color rgb="FF000000"/>
        <rFont val="Arial"/>
        <family val="2"/>
      </rPr>
      <t xml:space="preserve"> that text files have accurately reflected the transports for their team.</t>
    </r>
  </si>
  <si>
    <t>T-16
 (by 12:30 PM ET)</t>
  </si>
  <si>
    <r>
      <t xml:space="preserve">After all validation emails are received from the Run Teams the Release Coordinator sends a final email to Hemanth Mekala and Sriram GopalaKrishnan with the transport text files and consolidated workbook attached. 
</t>
    </r>
    <r>
      <rPr>
        <b/>
        <sz val="10"/>
        <color rgb="FF000000"/>
        <rFont val="Arial"/>
        <family val="2"/>
      </rPr>
      <t>Note:</t>
    </r>
    <r>
      <rPr>
        <sz val="10"/>
        <color rgb="FF000000"/>
        <rFont val="Arial"/>
        <family val="2"/>
      </rPr>
      <t xml:space="preserve"> These are the files that they will use to send to the SCS team.</t>
    </r>
  </si>
  <si>
    <t xml:space="preserve">Notification that transports have been moved to stage is sent to Run Managers and Run Release Managers by Quality Team. </t>
  </si>
  <si>
    <r>
      <t>If additional defects or enhancements are added to the scope of the Functional Release after transports have been moved to stage then the "</t>
    </r>
    <r>
      <rPr>
        <b/>
        <i/>
        <sz val="10"/>
        <color rgb="FF0070C0"/>
        <rFont val="Arial"/>
        <family val="2"/>
      </rPr>
      <t>exception process"</t>
    </r>
    <r>
      <rPr>
        <sz val="10"/>
        <color rgb="FF000000"/>
        <rFont val="Arial"/>
        <family val="2"/>
      </rPr>
      <t xml:space="preserve"> must be followed.
Exception process document: </t>
    </r>
    <r>
      <rPr>
        <b/>
        <i/>
        <sz val="10"/>
        <color rgb="FF0070C0"/>
        <rFont val="Arial"/>
        <family val="2"/>
      </rPr>
      <t>http://collab.cardinalhealth.net/sites/tpmplatform/Shared%20Documents/Medical%20Process%20Documentation/Medical%20Release%20Management%20Processes/Medical%20Release%20Exception%20Process%20v1.1.pptx</t>
    </r>
    <r>
      <rPr>
        <sz val="10"/>
        <color rgb="FF000000"/>
        <rFont val="Arial"/>
        <family val="2"/>
      </rPr>
      <t xml:space="preserve">
</t>
    </r>
    <r>
      <rPr>
        <b/>
        <sz val="10"/>
        <color rgb="FF000000"/>
        <rFont val="Arial"/>
        <family val="2"/>
      </rPr>
      <t>Note</t>
    </r>
    <r>
      <rPr>
        <sz val="10"/>
        <color rgb="FF000000"/>
        <rFont val="Arial"/>
        <family val="2"/>
      </rPr>
      <t xml:space="preserve">: The exception process does not need to be followed if during testing an issue with a transport has been found and the new transport is to fix the issue found during testing. </t>
    </r>
  </si>
  <si>
    <r>
      <t xml:space="preserve">Prior to starting the Testing tasks listed below the ServiceNow enhancements, defects and release should be in the Testing/QA status. 
</t>
    </r>
    <r>
      <rPr>
        <b/>
        <sz val="10"/>
        <color rgb="FF000000"/>
        <rFont val="Arial"/>
        <family val="2"/>
      </rPr>
      <t>Note:</t>
    </r>
    <r>
      <rPr>
        <sz val="10"/>
        <color rgb="FF000000"/>
        <rFont val="Arial"/>
        <family val="2"/>
      </rPr>
      <t xml:space="preserve"> You should be updating your testing task in ServiceNow with any documentation and results that are pertinent to the testing that is completed. </t>
    </r>
  </si>
  <si>
    <t>T-12 thru T-8</t>
  </si>
  <si>
    <r>
      <t xml:space="preserve">Regression Testing begins at T-12 and ends no later than T-8
</t>
    </r>
    <r>
      <rPr>
        <b/>
        <sz val="10"/>
        <color rgb="FF000000"/>
        <rFont val="Arial"/>
        <family val="2"/>
      </rPr>
      <t>Note:</t>
    </r>
    <r>
      <rPr>
        <sz val="10"/>
        <color rgb="FF000000"/>
        <rFont val="Arial"/>
        <family val="2"/>
      </rPr>
      <t xml:space="preserve"> You should be updating your testing task in ServiceNow with any documentation and results that are pertinent to the testing that is completed. </t>
    </r>
  </si>
  <si>
    <t>T-8</t>
  </si>
  <si>
    <r>
      <t xml:space="preserve">End UAT in S*2
End FUT in S*2
End Integration System Testing in S*2
End Regression Testing in S*2
</t>
    </r>
    <r>
      <rPr>
        <b/>
        <sz val="10"/>
        <color rgb="FF000000"/>
        <rFont val="Arial"/>
        <family val="2"/>
      </rPr>
      <t>Note:</t>
    </r>
    <r>
      <rPr>
        <sz val="10"/>
        <color rgb="FF000000"/>
        <rFont val="Arial"/>
        <family val="2"/>
      </rPr>
      <t xml:space="preserve"> You should be updating your testing task in ServiceNow with any documentation and results that are pertinent to the testing that is completed. </t>
    </r>
  </si>
  <si>
    <r>
      <t xml:space="preserve">The date specific version of the </t>
    </r>
    <r>
      <rPr>
        <b/>
        <i/>
        <sz val="10"/>
        <color rgb="FF0070C0"/>
        <rFont val="Arial"/>
        <family val="2"/>
      </rPr>
      <t>"TPM - SAP Dplymt Ldrs Prep Checklist master"</t>
    </r>
    <r>
      <rPr>
        <sz val="10"/>
        <color rgb="FF000000"/>
        <rFont val="Arial"/>
        <family val="2"/>
      </rPr>
      <t xml:space="preserve">  will be sent to the three leaders of the Functional Release along with these other documents needed to assist them.
</t>
    </r>
    <r>
      <rPr>
        <b/>
        <i/>
        <sz val="10"/>
        <color rgb="FF0070C0"/>
        <rFont val="Arial"/>
        <family val="2"/>
      </rPr>
      <t xml:space="preserve">TPM-Release-Deployment-Advance Notice-master-fy15-v1.docx
TPM-Release-Deployment-Begin Quiesce Notice-master-fy15-v1.docx
TPM-Release-Deployment-System Restoration Notice-master-fy15-v1.docx
TPM-Release-Deployment-Order-Flow-Only Restoration Notice-master-fy15-v1
</t>
    </r>
  </si>
  <si>
    <t>T-5 thru T-3</t>
  </si>
  <si>
    <r>
      <t xml:space="preserve">Performance Testing begins at T-5 and ends no later than T-3. 
</t>
    </r>
    <r>
      <rPr>
        <b/>
        <sz val="10"/>
        <color rgb="FF000000"/>
        <rFont val="Arial"/>
        <family val="2"/>
      </rPr>
      <t>Note:</t>
    </r>
    <r>
      <rPr>
        <sz val="10"/>
        <color rgb="FF000000"/>
        <rFont val="Arial"/>
        <family val="2"/>
      </rPr>
      <t xml:space="preserve"> You should be updating your testing task in ServiceNow with any documentation and results that are pertinent to the testing that is completed. </t>
    </r>
  </si>
  <si>
    <t>T-5 
(by 5:00 PM ET)</t>
  </si>
  <si>
    <r>
      <t xml:space="preserve">The completed Deployment Worksheets are due to the group mailbox </t>
    </r>
    <r>
      <rPr>
        <b/>
        <i/>
        <sz val="10"/>
        <color rgb="FF0070C0"/>
        <rFont val="Arial"/>
        <family val="2"/>
      </rPr>
      <t>GMB-EIT-Med Release Mgmt and Process Gvence</t>
    </r>
    <r>
      <rPr>
        <sz val="10"/>
        <color rgb="FF000000"/>
        <rFont val="Arial"/>
        <family val="2"/>
      </rPr>
      <t xml:space="preserve"> by </t>
    </r>
    <r>
      <rPr>
        <b/>
        <sz val="10"/>
        <color rgb="FFFF0000"/>
        <rFont val="Arial"/>
        <family val="2"/>
      </rPr>
      <t xml:space="preserve">5:00PM (ET)
</t>
    </r>
    <r>
      <rPr>
        <b/>
        <sz val="10"/>
        <rFont val="Arial"/>
        <family val="2"/>
      </rPr>
      <t>Note:</t>
    </r>
    <r>
      <rPr>
        <b/>
        <sz val="10"/>
        <color rgb="FFFF0000"/>
        <rFont val="Arial"/>
        <family val="2"/>
      </rPr>
      <t xml:space="preserve"> </t>
    </r>
    <r>
      <rPr>
        <b/>
        <u/>
        <sz val="10"/>
        <rFont val="Arial"/>
        <family val="2"/>
      </rPr>
      <t>All columns</t>
    </r>
    <r>
      <rPr>
        <sz val="10"/>
        <rFont val="Arial"/>
        <family val="2"/>
      </rPr>
      <t xml:space="preserve"> in the deployment worksheet should be completed and finalized. 
</t>
    </r>
    <r>
      <rPr>
        <b/>
        <sz val="10"/>
        <color rgb="FFFF0000"/>
        <rFont val="Arial"/>
        <family val="2"/>
      </rPr>
      <t xml:space="preserve">Important: </t>
    </r>
    <r>
      <rPr>
        <sz val="10"/>
        <rFont val="Arial"/>
        <family val="2"/>
      </rPr>
      <t xml:space="preserve">Failure to meet this timeline has adverse effects on teams that have other work that needs to be completed before the weekend deployment. This could also result in your changes being pulled from the release. </t>
    </r>
  </si>
  <si>
    <t>T-5</t>
  </si>
  <si>
    <r>
      <t xml:space="preserve">Testing tasks within the Defect/Enhancement ticket(s) should be completed. 
</t>
    </r>
    <r>
      <rPr>
        <b/>
        <sz val="10"/>
        <color rgb="FF000000"/>
        <rFont val="Arial"/>
        <family val="2"/>
      </rPr>
      <t xml:space="preserve">Note: </t>
    </r>
    <r>
      <rPr>
        <sz val="10"/>
        <color rgb="FF000000"/>
        <rFont val="Arial"/>
        <family val="2"/>
      </rPr>
      <t xml:space="preserve">All Testing Tasks within ServiceNow should be documented and either closed or cancelled depending on whether or not the specific type of testing was performed. </t>
    </r>
  </si>
  <si>
    <t xml:space="preserve">The Deployment Worksheets are consolidated into one workbook. </t>
  </si>
  <si>
    <t>T-4</t>
  </si>
  <si>
    <t xml:space="preserve">During the Change/Release Review Meeting the run teams will review any specials steps that are listed in the Deployment Worksheet so the t-minus plan can be finalized. </t>
  </si>
  <si>
    <t>Create initial/draft T-minus plan.
Note: Post to Medical Release Management SharePoint in the appropriate folder.</t>
  </si>
  <si>
    <r>
      <t xml:space="preserve">Send reminder e-mail to T-Minus Leader to use the new </t>
    </r>
    <r>
      <rPr>
        <b/>
        <i/>
        <sz val="10"/>
        <color rgb="FF0070C0"/>
        <rFont val="Arial"/>
        <family val="2"/>
      </rPr>
      <t xml:space="preserve">G-EIT-TPM-Release-Meeting-Invite group </t>
    </r>
    <r>
      <rPr>
        <sz val="10"/>
        <color rgb="FF000000"/>
        <rFont val="Arial"/>
        <family val="2"/>
      </rPr>
      <t>distribution list and then add any individuals known to be performing the work.</t>
    </r>
  </si>
  <si>
    <t>T-3</t>
  </si>
  <si>
    <t xml:space="preserve">
Transport text files are created for the SCS team using the consolidated workbook created for the Change/Release Review Meeting. </t>
  </si>
  <si>
    <t>T-3
(by noon ET)</t>
  </si>
  <si>
    <r>
      <t xml:space="preserve">Release Coordinator sends consolidated deployment workbook and  transport text files to the Quality Team (G-EIT-MED-SAP Transport Request), Run Managers and Run Release Managersby </t>
    </r>
    <r>
      <rPr>
        <b/>
        <sz val="10"/>
        <color rgb="FFFF0000"/>
        <rFont val="Arial"/>
        <family val="2"/>
      </rPr>
      <t>noon (ET</t>
    </r>
    <r>
      <rPr>
        <sz val="10"/>
        <color rgb="FF000000"/>
        <rFont val="Arial"/>
        <family val="2"/>
      </rPr>
      <t xml:space="preserve">) so they can start their transport validation process and the run teams can validate transports are accurately reflected in the text files.  
</t>
    </r>
    <r>
      <rPr>
        <b/>
        <sz val="10"/>
        <color rgb="FF000000"/>
        <rFont val="Arial"/>
        <family val="2"/>
      </rPr>
      <t>CC'd:</t>
    </r>
    <r>
      <rPr>
        <sz val="10"/>
        <color rgb="FF000000"/>
        <rFont val="Arial"/>
        <family val="2"/>
      </rPr>
      <t xml:space="preserve"> Arnie Weller and Chuck Gemereth</t>
    </r>
  </si>
  <si>
    <t>T-3
(by 5:00 PM ET)</t>
  </si>
  <si>
    <t xml:space="preserve">Quality team sends listing of all index transports (along with their respective indexes and table names) to Release Coordinator. They should also send confirmation if VBAP structure is being impacted. </t>
  </si>
  <si>
    <t>Send initial/draft T-minus plan to Release Leaders</t>
  </si>
  <si>
    <t>T-2</t>
  </si>
  <si>
    <r>
      <t xml:space="preserve">The ServiceNow release should be in the Deployment stage and the umbrella change request should be associated to the release ticket. 
</t>
    </r>
    <r>
      <rPr>
        <b/>
        <sz val="10"/>
        <color rgb="FF000000"/>
        <rFont val="Arial"/>
        <family val="2"/>
      </rPr>
      <t>Note:</t>
    </r>
    <r>
      <rPr>
        <sz val="10"/>
        <color rgb="FF000000"/>
        <rFont val="Arial"/>
        <family val="2"/>
      </rPr>
      <t xml:space="preserve"> You can obtain the change request number by using the "</t>
    </r>
    <r>
      <rPr>
        <i/>
        <sz val="10"/>
        <color rgb="FF000000"/>
        <rFont val="Arial"/>
        <family val="2"/>
      </rPr>
      <t>Release Management FY15 worksheet"</t>
    </r>
    <r>
      <rPr>
        <sz val="10"/>
        <color rgb="FF000000"/>
        <rFont val="Arial"/>
        <family val="2"/>
      </rPr>
      <t xml:space="preserve"> or by contacting Terri Bittner. 
</t>
    </r>
  </si>
  <si>
    <t>T-2
(by noon ET)</t>
  </si>
  <si>
    <r>
      <t>Confirmation email should be sent back to group mailbox</t>
    </r>
    <r>
      <rPr>
        <b/>
        <i/>
        <sz val="10"/>
        <color rgb="FF00B0F0"/>
        <rFont val="Arial"/>
        <family val="2"/>
      </rPr>
      <t xml:space="preserve"> </t>
    </r>
    <r>
      <rPr>
        <b/>
        <i/>
        <sz val="10"/>
        <color rgb="FF0070C0"/>
        <rFont val="Arial"/>
        <family val="2"/>
      </rPr>
      <t>GMB-EIT-Med Release Mgmt and Process Gvence</t>
    </r>
    <r>
      <rPr>
        <sz val="10"/>
        <color rgb="FF000000"/>
        <rFont val="Arial"/>
        <family val="2"/>
      </rPr>
      <t xml:space="preserve"> by </t>
    </r>
    <r>
      <rPr>
        <b/>
        <sz val="10"/>
        <color rgb="FFFF0000"/>
        <rFont val="Arial"/>
        <family val="2"/>
      </rPr>
      <t xml:space="preserve">noon (ET)
</t>
    </r>
    <r>
      <rPr>
        <b/>
        <sz val="10"/>
        <rFont val="Arial"/>
        <family val="2"/>
      </rPr>
      <t>Note:</t>
    </r>
    <r>
      <rPr>
        <b/>
        <sz val="10"/>
        <color rgb="FFFF0000"/>
        <rFont val="Arial"/>
        <family val="2"/>
      </rPr>
      <t xml:space="preserve"> </t>
    </r>
    <r>
      <rPr>
        <sz val="10"/>
        <rFont val="Arial"/>
        <family val="2"/>
      </rPr>
      <t xml:space="preserve">Teams are validating that their transports are properly reflected in the transport text files sent at T-3. </t>
    </r>
    <r>
      <rPr>
        <b/>
        <sz val="10"/>
        <color rgb="FFFF0000"/>
        <rFont val="Arial"/>
        <family val="2"/>
      </rPr>
      <t xml:space="preserve">
</t>
    </r>
  </si>
  <si>
    <t>Conduct T-minus Review meeting with the Release Leaders</t>
  </si>
  <si>
    <r>
      <t xml:space="preserve">Create final T-minus plan.
</t>
    </r>
    <r>
      <rPr>
        <b/>
        <sz val="10"/>
        <color rgb="FF000000"/>
        <rFont val="Arial"/>
        <family val="2"/>
      </rPr>
      <t>Note:</t>
    </r>
    <r>
      <rPr>
        <sz val="10"/>
        <color rgb="FF000000"/>
        <rFont val="Arial"/>
        <family val="2"/>
      </rPr>
      <t xml:space="preserve"> Post to Medical Release Management SharePoint in the appropriate folder.</t>
    </r>
  </si>
  <si>
    <t>Send final T-minus plan to Leadership</t>
  </si>
  <si>
    <r>
      <t xml:space="preserve">Send high level summary email to Senior leadership team. 
</t>
    </r>
    <r>
      <rPr>
        <b/>
        <sz val="10"/>
        <color rgb="FFFF0000"/>
        <rFont val="Arial"/>
        <family val="2"/>
      </rPr>
      <t xml:space="preserve">
</t>
    </r>
  </si>
  <si>
    <t>T-1</t>
  </si>
  <si>
    <r>
      <t xml:space="preserve">Release Coordinator sends final transport list and transport text files to Deployment leads and Quality Team (G-EIT-MED-SAP Transport Request)
</t>
    </r>
    <r>
      <rPr>
        <b/>
        <sz val="10"/>
        <color rgb="FF000000"/>
        <rFont val="Arial"/>
        <family val="2"/>
      </rPr>
      <t>CC'd:</t>
    </r>
    <r>
      <rPr>
        <sz val="10"/>
        <color rgb="FF000000"/>
        <rFont val="Arial"/>
        <family val="2"/>
      </rPr>
      <t xml:space="preserve"> Arnie Weller and Chuck Gemereth</t>
    </r>
  </si>
  <si>
    <t xml:space="preserve">Final release documentation is posted to SharePoint, attached to the umbrella change request in ServiceNow. </t>
  </si>
  <si>
    <t>T-0</t>
  </si>
  <si>
    <t>Functional Release Deployment</t>
  </si>
  <si>
    <t>Responsible</t>
  </si>
  <si>
    <t>Deployment Date
 July 11-12,  2015</t>
  </si>
  <si>
    <t>Deployment Date
August 8-9, 2015</t>
  </si>
  <si>
    <t>Deployment Date
 September 12-13, 2015</t>
  </si>
  <si>
    <t>Deployment Date
October 10-11, 2015</t>
  </si>
  <si>
    <t>Deployment Date
November 14- 15, 2015</t>
  </si>
  <si>
    <t>Deployment Date
December 5-6, 2015</t>
  </si>
  <si>
    <t>Deployment Date
January 9-10, 2016</t>
  </si>
  <si>
    <t>Deployment Date
February 13-14, 2016</t>
  </si>
  <si>
    <t>Deployment Date
March 12-13, 2016</t>
  </si>
  <si>
    <t>Deployment Date
April 9-10, 2016</t>
  </si>
  <si>
    <t>Deployment Date
May 14-15, 2016</t>
  </si>
  <si>
    <t>Deployment Date
June 11-12, 2016</t>
  </si>
  <si>
    <t>Task Due Date</t>
  </si>
  <si>
    <t>Release Coordinator</t>
  </si>
  <si>
    <t>Run Team Release Manager</t>
  </si>
  <si>
    <t>No Functional Release - Fiscal Year End Freeze</t>
  </si>
  <si>
    <t>No functional release due to the migration of Monthly--&gt;Bi-Monthly--&gt;Quarterly functional releases being in process.</t>
  </si>
  <si>
    <t>No functional release.  Migration of Monthly--&gt;Bi-Monthly--&gt;Quarterly functional releases is now complete.</t>
  </si>
  <si>
    <t>No infrastructure release planned due to sensitivity around fiscal year-end</t>
  </si>
  <si>
    <t>7/27-7/31/2015</t>
  </si>
  <si>
    <t>9/28-10/2/2015</t>
  </si>
  <si>
    <t>11/23 - 11/27/2015</t>
  </si>
  <si>
    <t>2/29 - 3/4/2016</t>
  </si>
  <si>
    <t>8/3-8/5/2015</t>
  </si>
  <si>
    <t>10/5-10/7/2015</t>
  </si>
  <si>
    <t>11/30 -12/2/2015</t>
  </si>
  <si>
    <t>3/7 - 3/9/2016</t>
  </si>
  <si>
    <t>8/5/015</t>
  </si>
  <si>
    <t>Run Teams and  Release Leaders</t>
  </si>
  <si>
    <t>Sl</t>
  </si>
  <si>
    <t>Notes</t>
  </si>
  <si>
    <t>TPM August'08-09 2015</t>
  </si>
  <si>
    <t>Aravamudhan, Yamini</t>
  </si>
  <si>
    <t>yamini.aravamudhan01@cardinalhealth.com</t>
  </si>
  <si>
    <t xml:space="preserve"> Bandiatmakur, Kiran</t>
  </si>
  <si>
    <t>kiran.bandiatmakur@cardinalhealth.com</t>
  </si>
  <si>
    <t xml:space="preserve"> Burke, Jenna</t>
  </si>
  <si>
    <t>Jenna.Burke@cardinalhealth.com</t>
  </si>
  <si>
    <t xml:space="preserve"> Charugundla,AnilKumar</t>
  </si>
  <si>
    <t>anilKumar.charugundla@cardinalhealth.com</t>
  </si>
  <si>
    <t xml:space="preserve"> Das, Silky</t>
  </si>
  <si>
    <t>silky.das@cardinalhealth.com</t>
  </si>
  <si>
    <t xml:space="preserve"> Fausnaugh, Maggie</t>
  </si>
  <si>
    <t>Maggie.Fausnaugh@cardinalhealth.com</t>
  </si>
  <si>
    <t xml:space="preserve"> Jha, Vishal</t>
  </si>
  <si>
    <t>vishal.jha@cardinalhealth.com</t>
  </si>
  <si>
    <t xml:space="preserve"> Mazzarisi, Regina</t>
  </si>
  <si>
    <t>regina.mazzarisi@cardinalhealth.com</t>
  </si>
  <si>
    <t xml:space="preserve"> Nagesh, Shobha</t>
  </si>
  <si>
    <t>shobha.nagesh@cardinalhealth.com</t>
  </si>
  <si>
    <t xml:space="preserve"> Popli, Siddhartha</t>
  </si>
  <si>
    <t>siddhartha.popli@cardinalhealth.com</t>
  </si>
  <si>
    <t xml:space="preserve"> Quackenbush, Scott</t>
  </si>
  <si>
    <t>scott.quackenbush@cardinalhealth.com</t>
  </si>
  <si>
    <t xml:space="preserve"> Satyanarayana, Navaneeth</t>
  </si>
  <si>
    <t>navaneeth.satyanarayana@cardinalhealth.com</t>
  </si>
  <si>
    <t xml:space="preserve"> Bacevicius, Irene</t>
  </si>
  <si>
    <t>irene.bacevicius01@cardinalhealth.com</t>
  </si>
  <si>
    <t xml:space="preserve"> Chansarkar, Parag</t>
  </si>
  <si>
    <t>parag.chansarkar@cardinalhealth.com</t>
  </si>
  <si>
    <t xml:space="preserve"> Chhawchharia, Ayush</t>
  </si>
  <si>
    <t>ayush.chhawchharia@cardinalhealth.com</t>
  </si>
  <si>
    <t xml:space="preserve"> Gupta, Vishal</t>
  </si>
  <si>
    <t>Vishal.Gupta@cardinalhealth.com</t>
  </si>
  <si>
    <t xml:space="preserve"> Kethineedi, Apparao</t>
  </si>
  <si>
    <t>apparao.kethineedi@cardinalhealth.com</t>
  </si>
  <si>
    <t xml:space="preserve"> Muthuvadivelu, Sivaprakasam</t>
  </si>
  <si>
    <t>sivaprakasam.muthuvadivelu@cardinalhealth.com</t>
  </si>
  <si>
    <t xml:space="preserve"> Patil, Chetan</t>
  </si>
  <si>
    <t>chetan.patil@cardinalhealth.com</t>
  </si>
  <si>
    <t xml:space="preserve"> Reddy, Yashwanth</t>
  </si>
  <si>
    <t>yashwanth.reddy@cardinalhealth.com</t>
  </si>
  <si>
    <t xml:space="preserve"> Srirangam, Sekhar</t>
  </si>
  <si>
    <t>sekhar.srirangam@cardinalhealth.com</t>
  </si>
  <si>
    <t xml:space="preserve"> Gonsalves, Margaret</t>
  </si>
  <si>
    <t>margaret.gonsalves@cardinalhealth.com</t>
  </si>
  <si>
    <t xml:space="preserve"> Sengupta, Sagarnil</t>
  </si>
  <si>
    <t>sagarnil.sengupta@cardinalhealth.com</t>
  </si>
  <si>
    <t xml:space="preserve"> Beyrer, Doug</t>
  </si>
  <si>
    <t>Doug.Beyrer@cardinalhealth.com</t>
  </si>
  <si>
    <t xml:space="preserve"> Jagadeeshan, Lavanya</t>
  </si>
  <si>
    <t>lavanya.jagadeeshan@cardinalhealth.com</t>
  </si>
  <si>
    <t xml:space="preserve"> Sankar, Anoop</t>
  </si>
  <si>
    <t>anoop.sankar@cardinalhealth.com</t>
  </si>
  <si>
    <t xml:space="preserve"> Agarwal, Amit</t>
  </si>
  <si>
    <t>amit.agarwal@cardinalhealth.com</t>
  </si>
  <si>
    <t xml:space="preserve"> Jha, RajanKumar</t>
  </si>
  <si>
    <t>rajankumar.jha@cardinalhealth.com</t>
  </si>
  <si>
    <t xml:space="preserve"> Panda, Suvakanta</t>
  </si>
  <si>
    <t>suvakanta.panda@cardinalhealth.com</t>
  </si>
  <si>
    <t xml:space="preserve"> Pandey, ArunKumar</t>
  </si>
  <si>
    <t>arunkumar.pandey@cardinalhealth.com</t>
  </si>
  <si>
    <t xml:space="preserve"> Reddy, Jaganmohan</t>
  </si>
  <si>
    <t>jaganmohan.reddy@cardinalhealth.com</t>
  </si>
  <si>
    <t xml:space="preserve"> Reddy, Sudhakara</t>
  </si>
  <si>
    <t>sudhakara.reddy02@cardinalhealth.com</t>
  </si>
  <si>
    <t xml:space="preserve"> Sajjala, SrinivasaReddy</t>
  </si>
  <si>
    <t>srinivasareddy.sajjala@cardinalhealth.com</t>
  </si>
  <si>
    <t xml:space="preserve"> Vancooney, Mike</t>
  </si>
  <si>
    <t>Mike.Vancooney@cardinalhealth.com</t>
  </si>
  <si>
    <t xml:space="preserve"> Varney, Melody</t>
  </si>
  <si>
    <t>Melody.Varney@cardinalhealth.com</t>
  </si>
  <si>
    <t xml:space="preserve"> Baburavishankar, Karthik</t>
  </si>
  <si>
    <t>karthik.baburavishankar@cardinalhealth.com</t>
  </si>
  <si>
    <t xml:space="preserve"> Hari, Arindam</t>
  </si>
  <si>
    <t>arindam.hari@cardinalhealth.com</t>
  </si>
  <si>
    <t xml:space="preserve"> Raveendran, Retheeshkumar</t>
  </si>
  <si>
    <t>retheesh.kumar@cardinalhealth.com</t>
  </si>
  <si>
    <t xml:space="preserve"> Voruganti, Srilaxmi</t>
  </si>
  <si>
    <t>srilaxmi.voruganti@cardinalhealth.com</t>
  </si>
  <si>
    <t xml:space="preserve"> Akkineni, Sairam</t>
  </si>
  <si>
    <t>sairam.akkineni@cardinalhealth.com</t>
  </si>
  <si>
    <t xml:space="preserve"> Balaji, Karthik</t>
  </si>
  <si>
    <t>karthik.balaji@cardinalhealth.com</t>
  </si>
  <si>
    <t xml:space="preserve"> Ecklund, Julie</t>
  </si>
  <si>
    <t>Julie.Ecklund@cardinalhealth.com</t>
  </si>
  <si>
    <t xml:space="preserve"> Gore, Samir</t>
  </si>
  <si>
    <t>Samir.Gore@cardinalhealth.com</t>
  </si>
  <si>
    <t xml:space="preserve"> Goswami, Prateek</t>
  </si>
  <si>
    <t>prateek.goswami@cardinalhealth.com</t>
  </si>
  <si>
    <t xml:space="preserve"> Howitt, Oliver</t>
  </si>
  <si>
    <t>Oliver.Howitt@cardinalhealth.com</t>
  </si>
  <si>
    <t xml:space="preserve"> Karuppusamy, Gautham</t>
  </si>
  <si>
    <t>gautham.karuppusamy@cardinalhealth.com</t>
  </si>
  <si>
    <t xml:space="preserve"> Khanna, Vaibhav</t>
  </si>
  <si>
    <t>vaibhav.khanna@cardinalhealth.com</t>
  </si>
  <si>
    <t xml:space="preserve"> Kovvuri, Subba Reddy</t>
  </si>
  <si>
    <t>SubbaReddy.Kovvuri@cardinalhealth.com</t>
  </si>
  <si>
    <t xml:space="preserve"> Kumar, Rakesh (Bangalore)</t>
  </si>
  <si>
    <t>rakesh.kumar01@cardinalhealth.com</t>
  </si>
  <si>
    <t xml:space="preserve"> Mathews, Jessy</t>
  </si>
  <si>
    <t>Jessy.Mathews@cardinalhealth.com</t>
  </si>
  <si>
    <t xml:space="preserve"> Myers, Matt</t>
  </si>
  <si>
    <t>matt.myers01@cardinalhealth.com</t>
  </si>
  <si>
    <t xml:space="preserve"> Perina, Anil</t>
  </si>
  <si>
    <t>anil.perina@cardinalhealth.com</t>
  </si>
  <si>
    <t xml:space="preserve"> Ravichandran, Prasanna</t>
  </si>
  <si>
    <t>prasanna.ravichandran@cardinalhealth.com</t>
  </si>
  <si>
    <t xml:space="preserve"> Sabat, SaritaKumari</t>
  </si>
  <si>
    <t>saritakumari.sabat@cardinalhealth.com</t>
  </si>
  <si>
    <t xml:space="preserve"> Sanapala, Rajesh</t>
  </si>
  <si>
    <t>rajesh.sanapala@cardinalhealth.com</t>
  </si>
  <si>
    <t xml:space="preserve"> Sangisetty, Chandrasekhar</t>
  </si>
  <si>
    <t>chandrasekhar.sangisetty@cardinalhealth.com</t>
  </si>
  <si>
    <t xml:space="preserve"> Kapoor, Sachin</t>
  </si>
  <si>
    <t>sachin.kapoor@cardinalhealth.com</t>
  </si>
  <si>
    <t xml:space="preserve"> Kumar, Shreekant</t>
  </si>
  <si>
    <t>shreekant.kumar@cardinalhealth.com</t>
  </si>
  <si>
    <t xml:space="preserve"> LaCava, Vincent</t>
  </si>
  <si>
    <t>vincent.lacava@cardinalhealth.com</t>
  </si>
  <si>
    <t xml:space="preserve"> Sareen, Saurabh</t>
  </si>
  <si>
    <t>saurabh.sareen@cardinalhealth.com</t>
  </si>
  <si>
    <t xml:space="preserve"> Singh, Siddharth</t>
  </si>
  <si>
    <t>siddharth.singh@cardinalhealth.com</t>
  </si>
  <si>
    <t xml:space="preserve"> Uppalapati, Raghavan</t>
  </si>
  <si>
    <t>raghavan.uppalapati@cardinalhealth.com</t>
  </si>
  <si>
    <t xml:space="preserve"> Vanga, Naresh</t>
  </si>
  <si>
    <t>Naresh.Vanga@cardinalhealth.com</t>
  </si>
  <si>
    <t xml:space="preserve"> Vij, Harshita</t>
  </si>
  <si>
    <t>harshita.vij@cardinalhealth.com</t>
  </si>
  <si>
    <t xml:space="preserve"> Donovan, Chris</t>
  </si>
  <si>
    <t>chris.donovan@cardinalhealth.com</t>
  </si>
  <si>
    <t xml:space="preserve"> Agarwal, Vaibhav</t>
  </si>
  <si>
    <t>vaibhav.agarwal@cardinalhealth.com</t>
  </si>
  <si>
    <t xml:space="preserve"> Gauniyal, Swati</t>
  </si>
  <si>
    <t>swati.gauniyal@cardinalhealth.com</t>
  </si>
  <si>
    <t xml:space="preserve"> Kataria, Dimple</t>
  </si>
  <si>
    <t>dimple.kataria@cardinalhealth.com</t>
  </si>
  <si>
    <t xml:space="preserve"> Samad, Abdus</t>
  </si>
  <si>
    <t>abdus.samad01@cardinalhealth.com</t>
  </si>
  <si>
    <t xml:space="preserve"> Buechner, Rick</t>
  </si>
  <si>
    <t>Rick.Buechner@cardinalhealth.com</t>
  </si>
  <si>
    <t xml:space="preserve"> Dastider, Abhijit</t>
  </si>
  <si>
    <t>abhijit.dastider@cardinalhealth.com</t>
  </si>
  <si>
    <t xml:space="preserve"> Maharana, Anand</t>
  </si>
  <si>
    <t>anand.maharana@cardinalhealth.com</t>
  </si>
  <si>
    <t xml:space="preserve"> Pal, Debanjana</t>
  </si>
  <si>
    <t>debanjana.pal@cardinalhealth.com</t>
  </si>
  <si>
    <t xml:space="preserve"> Post, Daniel</t>
  </si>
  <si>
    <t>Daniel.Post@cardinalhealth.com</t>
  </si>
  <si>
    <t>Contacts</t>
  </si>
  <si>
    <t>Email IDs</t>
  </si>
  <si>
    <t>Bhayani, Siddharth</t>
  </si>
  <si>
    <t>Siddharth.Bhayani@cardinalhealth.com</t>
  </si>
  <si>
    <t xml:space="preserve"> Das, Madhurjya</t>
  </si>
  <si>
    <t>Madhurjya.Das@cardinalhealth.com</t>
  </si>
  <si>
    <t xml:space="preserve"> Pratikantam, Bhaskar</t>
  </si>
  <si>
    <t>Bhaskar.Pratikantam@cardinalhealth.com</t>
  </si>
  <si>
    <t xml:space="preserve"> Gemereth, Chuck</t>
  </si>
  <si>
    <t>Chuck.Gemereth@cardinalhealth.com</t>
  </si>
  <si>
    <t xml:space="preserve"> Weller, Arnie</t>
  </si>
  <si>
    <t>Arnie.Weller@cardinalhealth.com</t>
  </si>
  <si>
    <t xml:space="preserve"> Lamba, Hitesh</t>
  </si>
  <si>
    <t>hitesh.lamba@cardinalhealth.com</t>
  </si>
  <si>
    <t xml:space="preserve"> Natarajan, Nirmala</t>
  </si>
  <si>
    <t>nirmala.natarajan@cardinalhealth.com</t>
  </si>
  <si>
    <t xml:space="preserve"> Muhlbaier, Chris</t>
  </si>
  <si>
    <t>chris.muhlbaier@cardinalhealth.com</t>
  </si>
  <si>
    <t xml:space="preserve"> Nadella, Prasanna</t>
  </si>
  <si>
    <t>prasanna.nadella@cardinalhealth.com</t>
  </si>
  <si>
    <t xml:space="preserve"> Alagappan, Muthappan</t>
  </si>
  <si>
    <t>muthappan.alagappan@cardinalhealth.com</t>
  </si>
  <si>
    <t xml:space="preserve"> Chawla, Amit</t>
  </si>
  <si>
    <t>Amit.Chawla@cardinalhealth.com</t>
  </si>
  <si>
    <t xml:space="preserve"> Spitale, John</t>
  </si>
  <si>
    <t>john.spitale@cardinalhealth.com</t>
  </si>
  <si>
    <t xml:space="preserve"> Mekala, Hemanth</t>
  </si>
  <si>
    <t>Hemanth.Mekala@cardinalhealth.com</t>
  </si>
  <si>
    <t xml:space="preserve"> Datta, Sushovan</t>
  </si>
  <si>
    <t>sushovan.datta@cardinalhealth.com</t>
  </si>
  <si>
    <t xml:space="preserve"> Dattani, Jatin</t>
  </si>
  <si>
    <t>jatin.dattani@cardinalhealth.com</t>
  </si>
  <si>
    <t xml:space="preserve"> Wells, Gregory</t>
  </si>
  <si>
    <t>Gregory.Wells@cardinalhealth.com</t>
  </si>
  <si>
    <t xml:space="preserve"> Debsarkar, Nabanita</t>
  </si>
  <si>
    <t>Nabanita.Debsarkar@cardinalhealth.com</t>
  </si>
  <si>
    <t xml:space="preserve"> Clawson, Gregory</t>
  </si>
  <si>
    <t>Gregory.Clawson@cardinalhealth.com</t>
  </si>
  <si>
    <t xml:space="preserve"> Benson, Chad</t>
  </si>
  <si>
    <t>chad.benson@cardinalhealth.com</t>
  </si>
  <si>
    <t xml:space="preserve"> Selvaraj, Bharathy</t>
  </si>
  <si>
    <t>bharathy.selvaraj@cardinalhealth.com</t>
  </si>
  <si>
    <t xml:space="preserve"> Lampinen, Michael</t>
  </si>
  <si>
    <t>Michael.Lampinen@cardinalhealth.com</t>
  </si>
  <si>
    <t xml:space="preserve"> Arnipalli, Srinivas</t>
  </si>
  <si>
    <t>srinivas.arnipalli@cardinalhealth.com</t>
  </si>
  <si>
    <t xml:space="preserve"> Paul, AnupKumar</t>
  </si>
  <si>
    <t>anupkumar.paul@cardinalhealth.com</t>
  </si>
  <si>
    <t xml:space="preserve"> Tran, Joey</t>
  </si>
  <si>
    <t>joey.tran@cardinalhealth.com</t>
  </si>
  <si>
    <t xml:space="preserve"> Goutam, Bishal</t>
  </si>
  <si>
    <t>bishal.goutam@cardinalhealth.com</t>
  </si>
  <si>
    <t xml:space="preserve"> Paliwal, Naveen</t>
  </si>
  <si>
    <t>naveen.paliwal@cardinalhealth.com</t>
  </si>
  <si>
    <t xml:space="preserve"> Singh, Umang</t>
  </si>
  <si>
    <t>umang.singh@cardinalhealth.com</t>
  </si>
  <si>
    <t xml:space="preserve"> Gulati, Neeru</t>
  </si>
  <si>
    <t>neeru.gulati@cardinalhealth.com</t>
  </si>
  <si>
    <t xml:space="preserve"> Habib, Maruthi</t>
  </si>
  <si>
    <t>maruthi.habib@cardinalhealth.com</t>
  </si>
  <si>
    <t xml:space="preserve"> Lulla, Mayuri</t>
  </si>
  <si>
    <t>mayuri.lulla@cardinalhealth.com</t>
  </si>
  <si>
    <t xml:space="preserve"> Vinokur, Irina</t>
  </si>
  <si>
    <t>Irina.Vinokur@cardinalhealth.com</t>
  </si>
  <si>
    <t xml:space="preserve"> McKearnan, Dan</t>
  </si>
  <si>
    <t>dan.mckearnan01@cardinalhealth.com</t>
  </si>
  <si>
    <t xml:space="preserve"> Amirthalingam, Rekha</t>
  </si>
  <si>
    <t>rekha.amirthalingam@cardinalhealth.com</t>
  </si>
  <si>
    <t xml:space="preserve"> Biswas, Koushik</t>
  </si>
  <si>
    <t>koushik.biswas@cardinalhealth.com</t>
  </si>
  <si>
    <t xml:space="preserve"> Katragadda, Vineela</t>
  </si>
  <si>
    <t>Vineela.Katragadda@cardinalhealth.com</t>
  </si>
  <si>
    <t xml:space="preserve"> Garcia, David</t>
  </si>
  <si>
    <t>david.garcia03@cardinalhealth.com</t>
  </si>
  <si>
    <t xml:space="preserve"> Franckowiak, Theresa</t>
  </si>
  <si>
    <t>Theresa.Franckowiak@cardinalhealth.com</t>
  </si>
  <si>
    <t xml:space="preserve"> Mandal, Neelanjana</t>
  </si>
  <si>
    <t>neelanjana.mandal@cardinalhealth.com</t>
  </si>
  <si>
    <t xml:space="preserve"> Kanungo, Abhisek</t>
  </si>
  <si>
    <t>abhisek.kanungo@cardinalhealth.com</t>
  </si>
  <si>
    <t xml:space="preserve"> Taylor, Kristin</t>
  </si>
  <si>
    <t>Kristin.Taylor@cardinalhealth.com</t>
  </si>
  <si>
    <t xml:space="preserve"> Tanneru, Aparna</t>
  </si>
  <si>
    <t>Aparna.Tanneru@cardinalhealth.com</t>
  </si>
  <si>
    <t xml:space="preserve"> Lindner, Michael</t>
  </si>
  <si>
    <t>michael.lindner@cardinalhealth.com</t>
  </si>
  <si>
    <t xml:space="preserve"> Saxena, Akshay</t>
  </si>
  <si>
    <t>akshay.saxena@cardinalhealth.com</t>
  </si>
  <si>
    <t xml:space="preserve"> Bittner, Terri</t>
  </si>
  <si>
    <t>terri.bittner@cardinalhealth.com</t>
  </si>
  <si>
    <t xml:space="preserve"> Shah, Nikhil</t>
  </si>
  <si>
    <t>Nikhil.Shah@cardinalhealth.com</t>
  </si>
  <si>
    <t xml:space="preserve"> Nayak, Shekharendu</t>
  </si>
  <si>
    <t>shekharendu.nayak@cardinalhealth.com</t>
  </si>
  <si>
    <t xml:space="preserve"> Ahmer, Sunny</t>
  </si>
  <si>
    <t>sunny.ahmer@cardinalhealth.com</t>
  </si>
  <si>
    <t>Agarwala, Mickey</t>
  </si>
  <si>
    <t>mickey.agarwala01@cardinalhealth.com</t>
  </si>
  <si>
    <t xml:space="preserve"> Mukherjee, Praloy</t>
  </si>
  <si>
    <t>praloy.mukherjee@cardinalhealth.com</t>
  </si>
  <si>
    <t xml:space="preserve"> Nagula, Bhaskara</t>
  </si>
  <si>
    <t>bhaskara.nagula@cardinalhealth.com</t>
  </si>
  <si>
    <t xml:space="preserve"> Ryan, William</t>
  </si>
  <si>
    <t>william.ryan@cardinalhealth.com</t>
  </si>
  <si>
    <t xml:space="preserve"> Sharma, Ajay</t>
  </si>
  <si>
    <t>ajay.sharma@cardinalhealth.com</t>
  </si>
  <si>
    <t xml:space="preserve"> Arakala, Dhruvakanth</t>
  </si>
  <si>
    <t>dhruvakanth.arakala01@cardinalhealth.com</t>
  </si>
  <si>
    <t xml:space="preserve"> Basu, Atanu</t>
  </si>
  <si>
    <t>atanu.basu@cardinalhealth.com</t>
  </si>
  <si>
    <t xml:space="preserve"> Byra, Gangadhar</t>
  </si>
  <si>
    <t>gangadhar.byra@cardinalhealth.com</t>
  </si>
  <si>
    <t xml:space="preserve"> Dwivedi, Saurav</t>
  </si>
  <si>
    <t>saurav.dwivedi@cardinalhealth.com</t>
  </si>
  <si>
    <t xml:space="preserve"> Natesan, Mahalakshmi</t>
  </si>
  <si>
    <t>mahalakshmi.natesan@cardinalhealth.com</t>
  </si>
  <si>
    <t xml:space="preserve"> BabuUppu, Naveen</t>
  </si>
  <si>
    <t>naveen.babuuppu@cardinalhealth.com</t>
  </si>
  <si>
    <t xml:space="preserve"> Guntha, RanjithKumar</t>
  </si>
  <si>
    <t>ranjithkumar.guntha01@cardinalhealth.com</t>
  </si>
  <si>
    <t xml:space="preserve"> Kulandaivel, Gowrisankar</t>
  </si>
  <si>
    <t>gowrisankar.kulandaivel@cardinalhealth.com</t>
  </si>
  <si>
    <t xml:space="preserve"> Kulkarni, Manoj</t>
  </si>
  <si>
    <t>Manoj.Kulkarni@cardinalhealth.com</t>
  </si>
  <si>
    <t xml:space="preserve"> Naidu, Seethala</t>
  </si>
  <si>
    <t>Seethala.Naidu@cardinalhealth.com</t>
  </si>
  <si>
    <t xml:space="preserve"> Tulasi, Narmada</t>
  </si>
  <si>
    <t>narmada.tulasi@cardinalhealth.com</t>
  </si>
  <si>
    <t xml:space="preserve"> Yip, William</t>
  </si>
  <si>
    <t>william.yip@cardinalhealth.com</t>
  </si>
  <si>
    <t xml:space="preserve"> Dastidar, Subhajit Ghosh</t>
  </si>
  <si>
    <t>subhajitghosh.dastidar@cardinalhealth.com</t>
  </si>
  <si>
    <t xml:space="preserve"> Ekram, Md</t>
  </si>
  <si>
    <t>md.ekram@cardinalhealth.com</t>
  </si>
  <si>
    <t xml:space="preserve"> Madhusudhan, Monisha</t>
  </si>
  <si>
    <t>monisha.madhusudhan@cardinalhealth.com</t>
  </si>
  <si>
    <t xml:space="preserve"> Birch, Craig</t>
  </si>
  <si>
    <t>Craig.D.Birch@cardinalhealth.com</t>
  </si>
  <si>
    <t xml:space="preserve"> Garg, Shubham</t>
  </si>
  <si>
    <t>shubham.garg01@cardinalhealth.com</t>
  </si>
  <si>
    <t xml:space="preserve"> Jain, Bhavya</t>
  </si>
  <si>
    <t>bhavya.jain@cardinalhealth.com</t>
  </si>
  <si>
    <t xml:space="preserve"> Katara, Vikas</t>
  </si>
  <si>
    <t>vikas.katara@cardinalhealth.com</t>
  </si>
  <si>
    <t xml:space="preserve"> Khan, Raziullah</t>
  </si>
  <si>
    <t>raziullah.khan@cardinalhealth.com</t>
  </si>
  <si>
    <t xml:space="preserve"> Mukundan, Vivek</t>
  </si>
  <si>
    <t>vivek.mukundan@cardinalhealth.com</t>
  </si>
  <si>
    <t xml:space="preserve"> Rekala, Jagan</t>
  </si>
  <si>
    <t>jagan.rekala@cardinalhealth.com</t>
  </si>
  <si>
    <t xml:space="preserve"> Schneider, John</t>
  </si>
  <si>
    <t>john.schneider@cardinalhealth.com</t>
  </si>
  <si>
    <t xml:space="preserve"> Singh, Pankaj</t>
  </si>
  <si>
    <t>pankaj.singh@cardinalhealth.com</t>
  </si>
  <si>
    <t xml:space="preserve"> Singh, Pawan Kumar</t>
  </si>
  <si>
    <t>pawankumar.singh@cardinalhealth.com</t>
  </si>
  <si>
    <t xml:space="preserve"> Sinha, Gyan</t>
  </si>
  <si>
    <t>gyan.sinha@cardinalhealth.com</t>
  </si>
  <si>
    <t>GMB-MCG-MPS-EDI-MAINT@cardinalhealth.com</t>
  </si>
  <si>
    <t xml:space="preserve"> Anand, Vishal</t>
  </si>
  <si>
    <t>vishal.anand@cardinalhealth.com</t>
  </si>
  <si>
    <t xml:space="preserve"> Guevara, Rene</t>
  </si>
  <si>
    <t>rene.guevara@cardinalhealth.com</t>
  </si>
  <si>
    <t xml:space="preserve"> Gupta, Sourabh</t>
  </si>
  <si>
    <t>sourabh.gupta@cardinalhealth.com</t>
  </si>
  <si>
    <t xml:space="preserve"> Kumar, Abhishek</t>
  </si>
  <si>
    <t>abhishek.kumar02@cardinalhealth.com</t>
  </si>
  <si>
    <t xml:space="preserve"> Kumar, Smriti</t>
  </si>
  <si>
    <t>smriti.kumar@cardinalhealth.com</t>
  </si>
  <si>
    <t>G-MPS-OTC &lt;G-MPS-OTC@cardinalhealth.com&gt;</t>
  </si>
  <si>
    <t>Group</t>
  </si>
  <si>
    <t>G-MPS-PTS &lt;G-MPS-PTS@cardinalhealth.com&gt;</t>
  </si>
  <si>
    <t>G-MPS-STS &lt;G-MPS-STS@cardinalhealth.com&gt;</t>
  </si>
  <si>
    <t>G-MPS-OBShip &lt;G-MPS-OBShip@cardinalhealth.com&gt;</t>
  </si>
  <si>
    <t>LOG</t>
  </si>
  <si>
    <t>g-mps-fi &lt;g-mps-fi@cardinalhealth.com&gt;</t>
  </si>
  <si>
    <t>G-EIT-CASEMGMT-SUPPORT &lt;G-EIT-CASEMGMT-SUPPORT@cardinalhealth.com&gt;</t>
  </si>
  <si>
    <t>G-EIT-MS-SAP-Pricing &lt;G-EIT-MS-SAP-Pricing@cardinalhealth.com&gt;</t>
  </si>
  <si>
    <t>G-DUB-Cardinal.com Support SCS-M &lt;G-DUB-Cardinal.comSupportSCS-M@cardinalhealth.com&gt;</t>
  </si>
  <si>
    <t>G-Med-eComm-RunTeam &lt;G-Med-eComm-RunTeam@cardinalhealth.com&gt;</t>
  </si>
  <si>
    <t>MedEcom</t>
  </si>
  <si>
    <t>G-DUB-MedEcomm-AccRun-Support</t>
  </si>
  <si>
    <t>G-MPS-DUB-WIL-RUN &lt;G-MPS-DUB-WIL-RUN@cardinalhealth.com&gt;</t>
  </si>
  <si>
    <t>WIL</t>
  </si>
  <si>
    <t>G-MPS-WORKFLOW &lt;G-MPS-WORKFLOW2@cardinalhealth.com&gt;</t>
  </si>
  <si>
    <t>Workflow</t>
  </si>
  <si>
    <t>G-MPS-Master-Data-CRUD &lt;G-MPS-Master-Data-CRUD@cardinalhealth.com&gt;</t>
  </si>
  <si>
    <t>MasterData</t>
  </si>
  <si>
    <t>G-EIT-MS-ADW-BO &lt;G-EIT-MS-ADW-BO@cardinalhealth.com&gt;</t>
  </si>
  <si>
    <t>ADW-BO</t>
  </si>
  <si>
    <t>G-EIT-MS-ADW-BW &lt;G-EIT-MS-ADW-BW@cardinalhealth.com&gt;</t>
  </si>
  <si>
    <t>ADW-BW</t>
  </si>
  <si>
    <t>G-EIT-MFT &lt;G-EIT-MFT@cardinalhealth.com&gt;</t>
  </si>
  <si>
    <t>richard.baluyut@cardinalhealth.com</t>
  </si>
  <si>
    <t>Baluyut, Richard</t>
  </si>
  <si>
    <t>G-EIT-OE-PE &lt;G-EIT-OE-PE@cardinalhealth.com&gt;</t>
  </si>
  <si>
    <t>OE-PE</t>
  </si>
  <si>
    <t>Delivery Manager, Wipro</t>
  </si>
  <si>
    <t>Mgr, Quality Control, Quality Ops - Testing &amp; SCS</t>
  </si>
  <si>
    <t>Details to be updated</t>
  </si>
  <si>
    <t>Mgr, Software Engineering, Cardinal Health</t>
  </si>
  <si>
    <t>Dir, Software Engineering, Cardinal Health</t>
  </si>
  <si>
    <t>Mgr, Quality Control, , Cardinal Health, Quality Ops - Testing &amp; SCS</t>
  </si>
  <si>
    <t>G-EIT-TES ONSITE WIPRO, G-EIT-TEST OFFSHORE WIPRO</t>
  </si>
  <si>
    <t>Sr Cnslt, IT Process Mgmt</t>
  </si>
  <si>
    <t>Mgr, Software Engineering, Ent Solutions - Supply Chain Department</t>
  </si>
  <si>
    <t>Mgr, Software/Info Plat, SAP CoE Technology Platform</t>
  </si>
  <si>
    <t>Sr Engr, Software Engineering, Ent Solutions - Supply Chain Department</t>
  </si>
  <si>
    <t>Engr, Software/Info Plat, SAP Basis-CMP</t>
  </si>
  <si>
    <t>Mgr, Software Engineering, Ent Solutions - Supply Chain</t>
  </si>
  <si>
    <t>Sr Engr, Software Engineering, Cardinal Health</t>
  </si>
  <si>
    <t>Senior Manager, Wipro</t>
  </si>
  <si>
    <t>Engr, Quality Control, Quality Ops</t>
  </si>
  <si>
    <t>Manager, Wipro</t>
  </si>
  <si>
    <t>G-MPS-DUB-AIMS-RUN</t>
  </si>
  <si>
    <t>G-QC-PE team</t>
  </si>
  <si>
    <t>G-EIT-OrderExpress-Build Requests</t>
  </si>
  <si>
    <t>G-EIT-OE-QC-Functional</t>
  </si>
  <si>
    <t>Pharma-ECom-TCoE-Group</t>
  </si>
  <si>
    <t>Program Mgr, IT Prog/Proj Mgmt</t>
  </si>
  <si>
    <t>Mgr, Software Engineering, Channel IT Department</t>
  </si>
  <si>
    <t>Supplier Agreement</t>
  </si>
  <si>
    <t>Cordis</t>
  </si>
  <si>
    <t>Sr Advisor, Data Analytics, TS AM&amp;S  HSCS-M &amp; MPT Singapor Department</t>
  </si>
  <si>
    <t>07/27 - Please copy Terri on release activities</t>
  </si>
  <si>
    <t>Mgr, Software Engineering, Quality Ops - Testing &amp; SCS</t>
  </si>
  <si>
    <t>Role/Team/Details</t>
  </si>
  <si>
    <t>C/I</t>
  </si>
  <si>
    <t>I</t>
  </si>
  <si>
    <t>RACI</t>
  </si>
  <si>
    <t>A</t>
  </si>
  <si>
    <t>R</t>
  </si>
  <si>
    <t>Gupta, Megha</t>
  </si>
  <si>
    <t>Automation COE</t>
  </si>
  <si>
    <t>All Processes in TPM</t>
  </si>
  <si>
    <t>QC-PE</t>
  </si>
  <si>
    <t>megha.gupta@cardinalhealth.com</t>
  </si>
  <si>
    <t>Wipro Testing</t>
  </si>
  <si>
    <t>Mukherjee, Avishek</t>
  </si>
  <si>
    <t>Avishek.mukherjee@cardinalhealth.com</t>
  </si>
  <si>
    <t>meagan.frank@cardinalhealth.com</t>
  </si>
  <si>
    <t>Gregg.Dillhoff@cardinalhealth.com</t>
  </si>
  <si>
    <t>Frank, Meagan</t>
  </si>
  <si>
    <t>Dillhoff, Gregg</t>
  </si>
  <si>
    <t>G-MED-AIMS10 TEAM</t>
  </si>
  <si>
    <t>Nogaye.Seck@cardinalhealth.com</t>
  </si>
  <si>
    <t>anandakumar.sundaramoorthy@cardinalhealth.com</t>
  </si>
  <si>
    <t>Deepa.Murthy@cardinalhealth.com</t>
  </si>
  <si>
    <t>CRM, Genesys</t>
  </si>
  <si>
    <t>Seck, Nogaye</t>
  </si>
  <si>
    <t>Sundaramoorthy Anandakumar</t>
  </si>
  <si>
    <t>Murthy, Deepa</t>
  </si>
  <si>
    <t>G-WIPRO-OTC-EIT@cardinalhealth.com</t>
  </si>
  <si>
    <t>G-WIPRO-OTC-EIT</t>
  </si>
  <si>
    <t>OTC-Offshore</t>
  </si>
  <si>
    <t>Contact</t>
  </si>
  <si>
    <t>Cell: 614-440-0781
Desk: 6147577164</t>
  </si>
  <si>
    <t>9778116827/9038029993</t>
  </si>
  <si>
    <t>CPC_UserAccountAdmin_E2EOrderFlow</t>
  </si>
  <si>
    <t>ZMDH_all single invoice items_Excel validation</t>
  </si>
  <si>
    <t>ZSIC_all single invoice items_Credit Rebill_Invoice Discrepancy-Pricing Issues - PI</t>
  </si>
  <si>
    <t>ZSIC_all single invoice items_Ordering Error CAH-Wrong Product-CR_v1</t>
  </si>
  <si>
    <t>ZSIC_all single invoice items_Ordering Error Customer-Wrong Product-CR v1</t>
  </si>
  <si>
    <t>ZSIC_all single invoice items_Shipping Discrepancy-Overage-DR</t>
  </si>
  <si>
    <t>ZSIC_all single invoice items_Shipping Discrepancy-Shortage-CR</t>
  </si>
  <si>
    <t>ZSIC_multiple items and invoices with same excel code (Categories) and status_Ordering Error CAH-Wrong Product-RE_1_v1</t>
  </si>
  <si>
    <t>ZSIC_multiple items and invoices with same excel code (Categories) and status_Ordering Error CAH-Wrong Product-RE_2_v1</t>
  </si>
  <si>
    <t>ZSIC_multiple items and invoices with same excel code (Categories) and status_Ordering Error Customer-Wrong Product-RE_v1</t>
  </si>
  <si>
    <t>ZSIC_multiple items and invoices with Same excel code (Categories) but different status_Shipping Discrepancy-Overage-ZRNC</t>
  </si>
  <si>
    <t>ZSIC_multiple items and invoices with Same excel code but different status_Shipping Discrepancy-DC override</t>
  </si>
  <si>
    <t>ZSIC_multiple items and invoices_Shipping discrepancy expired product _ZSS_v1</t>
  </si>
  <si>
    <t>ZMDH_all single invoice items_Credit Rebill</t>
  </si>
  <si>
    <t>ZMDH_all single invoice items_Debit</t>
  </si>
  <si>
    <t>ZMDH_multiple items and invoices with diff excel code (Categories) but same statuses_Credit_v1</t>
  </si>
  <si>
    <t>ZMDH_multiple items and invoices with same excel code (Categories) and status_Return with Credit_v1</t>
  </si>
  <si>
    <t>ZMDH_multiple items and invoices_Shipping descrpenacy-overage-ZRNC</t>
  </si>
  <si>
    <t>ZSIC_all single invoice items_Shipping Discrepancy-Overage-DR_service product</t>
  </si>
  <si>
    <t>WM_832_Material_master(AIMS 10.0)</t>
  </si>
  <si>
    <t>QC#616</t>
  </si>
  <si>
    <t>QC#617</t>
  </si>
  <si>
    <t>QC#618</t>
  </si>
  <si>
    <t>STS_StockPurchasingReceivingEDI861</t>
  </si>
  <si>
    <t>known issue
Unfilled task created with description Partial Back order when the line item is zero confirmed</t>
  </si>
  <si>
    <t>Known Issue.
Unfilled task not getting created with Unfilled reason Presource item</t>
  </si>
  <si>
    <t>Known issue.
Issue in Inbox Category Search</t>
  </si>
  <si>
    <t>Known issue.As confirmed by functional team earlier thisissue only  exists in stage</t>
  </si>
  <si>
    <t>QC#326</t>
  </si>
  <si>
    <t>Medium</t>
  </si>
  <si>
    <t xml:space="preserve">CTC_SalesOrder_MultipleLines_AllLinesUnfilled
</t>
  </si>
  <si>
    <t>CTC_InboxCategorySearch_ValueLinkOrder
CTC_InboxCategorySearch_RushOrder
CTC_InboxCategorySearch_SampleOrder</t>
  </si>
  <si>
    <t>Low</t>
  </si>
  <si>
    <t>QC#620</t>
  </si>
  <si>
    <t>QC#621</t>
  </si>
  <si>
    <t>Not getting proper messgae for Cool room item for Excel Validation
Actual message:CR/DR/RE exist for the invoice</t>
  </si>
  <si>
    <t>Not getting proper message like Material XXXXX pedigree return  denied not notified within 7 days of original shipment .
 Actual Message:  Undelivered Item, returns not allowed</t>
  </si>
  <si>
    <t>Getting ABAP error after executing ZMWM_SCORECARD tcode</t>
  </si>
  <si>
    <t>QC#624</t>
  </si>
  <si>
    <t>Previous Releases</t>
  </si>
  <si>
    <t>CRM Expansion Phase 2</t>
  </si>
  <si>
    <t>Losgitics_ENM_WORKLIST
Log_Custom_Tcodes</t>
  </si>
  <si>
    <t>CPC_Agent_Shipment_Tracking_PO</t>
  </si>
  <si>
    <t>CPC_Agent_Shipment_Tracking_LAB</t>
  </si>
  <si>
    <t>Executed %</t>
  </si>
  <si>
    <t>Process Areas
Teams</t>
  </si>
  <si>
    <t>Open (known existing issue)</t>
  </si>
  <si>
    <t>Scripts impacted</t>
  </si>
  <si>
    <t>Known/existing issues</t>
  </si>
  <si>
    <t>New Issues</t>
  </si>
  <si>
    <t>Log</t>
  </si>
  <si>
    <t>Open Issues (assigned to)</t>
  </si>
  <si>
    <t>Not Executed</t>
  </si>
  <si>
    <t>Pricing_PriceBooks_BaseCustomerUsage</t>
  </si>
  <si>
    <t>Pricing_PriceBooks_VLKCustomerUsage</t>
  </si>
  <si>
    <t>Pricing_PriceBooks_VLKCMIR</t>
  </si>
  <si>
    <t>SAA_Selective Change of DO</t>
  </si>
  <si>
    <t>SAA_Multiple users trying to access same DO</t>
  </si>
  <si>
    <t>SAA_Material Burst from One to Many in EW with Zero Cost supplier</t>
  </si>
  <si>
    <t>Pending for Test Data</t>
  </si>
  <si>
    <t>Known Issue</t>
  </si>
  <si>
    <t>Row Labels</t>
  </si>
  <si>
    <t>Count of Title</t>
  </si>
  <si>
    <t>Total Failed/OnHold</t>
  </si>
  <si>
    <r>
      <rPr>
        <b/>
        <sz val="12"/>
        <color theme="1"/>
        <rFont val="Calibri"/>
        <family val="2"/>
      </rPr>
      <t xml:space="preserve">List of Issues: 
</t>
    </r>
    <r>
      <rPr>
        <b/>
        <sz val="10"/>
        <color theme="1"/>
        <rFont val="Calibri"/>
        <family val="2"/>
      </rPr>
      <t>Failed/OnHold</t>
    </r>
  </si>
  <si>
    <t>Cordis_144_Verify MW status when MW GPO is higher than NON-MW agreement</t>
  </si>
  <si>
    <t>Cordis_145_Verify MW status when MW GPO is lower than NON-MW agreement</t>
  </si>
  <si>
    <t>Cordis_146_Verify MW status when MW Local is higher than NON-MW agreement</t>
  </si>
  <si>
    <t>Cordis_147_Verify MW status when MW Local is lower than NON-MW agreement</t>
  </si>
  <si>
    <t>Cordis_150_In the event of Multiple MW agreements, the lowest value MW agreement should win</t>
  </si>
  <si>
    <t>Cordis_101_Mega Scenario - Order Interface - File sent from TPM to JDE</t>
  </si>
  <si>
    <t>Cordis_171_ Mega Scenario - Billing Interface - File sent from TPM to JDE</t>
  </si>
  <si>
    <t>Cordis_PO Generation with new PO Type</t>
  </si>
  <si>
    <t>Cordis_201-OTC -CRM-International Return</t>
  </si>
  <si>
    <t>Cordis_204-OTC -CRM-Credit and Rebill</t>
  </si>
  <si>
    <t>Cordis_Goods Receipt Confirmation_Part1</t>
  </si>
  <si>
    <t>Cordis_Goods Receipt Confirmation_Part2</t>
  </si>
  <si>
    <t>Cordis_International Credit</t>
  </si>
  <si>
    <t>Cordis_International Debit</t>
  </si>
  <si>
    <t>Cordis_Credit Debit for Domestic Customer</t>
  </si>
  <si>
    <t>Delivery number not reaching to AIMS box for D0CG and D0MV</t>
  </si>
  <si>
    <t>Dependent on STS_Stock Purchasing_GR Posting and EDI_861_9.1 and 9.2 and STS_Focussed Regression CRP which is failed due to issue in AIMS</t>
  </si>
  <si>
    <r>
      <t xml:space="preserve">TPM March 12-13, 2016 Release
</t>
    </r>
    <r>
      <rPr>
        <b/>
        <i/>
        <sz val="10"/>
        <color theme="1"/>
        <rFont val="Calibri"/>
        <family val="2"/>
      </rPr>
      <t>Regression Testing</t>
    </r>
  </si>
  <si>
    <t>Started</t>
  </si>
  <si>
    <t>Not Run</t>
  </si>
  <si>
    <t>sites/EITEnterpriseServices/SCTS/TPMRun/Lists/TPM March 2016 Functional Release</t>
  </si>
  <si>
    <t>Vendor search - Company Code Data</t>
  </si>
  <si>
    <t>SAA_Iprice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</si>
</sst>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6" x14ac:knownFonts="1">
    <font>
      <sz val="11"/>
      <color theme="1"/>
      <name val="Calibri"/>
      <family val="2"/>
    </font>
    <font>
      <sz val="10"/>
      <color theme="1"/>
      <name val="Arial"/>
      <family val="2"/>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b/>
      <sz val="11"/>
      <color theme="1"/>
      <name val="Calibri"/>
      <family val="2"/>
      <scheme val="minor"/>
    </font>
    <font>
      <b/>
      <sz val="10"/>
      <color rgb="FF000000"/>
      <name val="Calibri"/>
      <family val="2"/>
      <scheme val="minor"/>
    </font>
    <font>
      <b/>
      <sz val="9"/>
      <color theme="1"/>
      <name val="Calibri"/>
      <family val="2"/>
      <scheme val="minor"/>
    </font>
    <font>
      <b/>
      <sz val="8"/>
      <color theme="0"/>
      <name val="Calibri"/>
      <family val="2"/>
      <scheme val="minor"/>
    </font>
    <font>
      <b/>
      <sz val="9"/>
      <color theme="0"/>
      <name val="Calibri"/>
      <family val="2"/>
      <scheme val="minor"/>
    </font>
    <font>
      <b/>
      <sz val="8"/>
      <color theme="1"/>
      <name val="Calibri"/>
      <family val="2"/>
      <scheme val="minor"/>
    </font>
    <font>
      <b/>
      <sz val="11"/>
      <name val="Calibri"/>
      <family val="2"/>
    </font>
    <font>
      <b/>
      <sz val="8"/>
      <name val="Calibri"/>
      <family val="2"/>
      <scheme val="minor"/>
    </font>
    <font>
      <sz val="11"/>
      <color rgb="FFFF0000"/>
      <name val="Calibri"/>
      <family val="2"/>
    </font>
    <font>
      <sz val="9"/>
      <color rgb="FFFF0000"/>
      <name val="Calibri"/>
      <family val="2"/>
    </font>
    <font>
      <b/>
      <sz val="14"/>
      <color theme="1"/>
      <name val="Calibri"/>
      <family val="2"/>
      <scheme val="minor"/>
    </font>
    <font>
      <b/>
      <sz val="10"/>
      <name val="Calibri"/>
      <family val="2"/>
      <scheme val="minor"/>
    </font>
    <font>
      <b/>
      <sz val="10"/>
      <color theme="1"/>
      <name val="Calibri"/>
      <family val="2"/>
      <scheme val="minor"/>
    </font>
    <font>
      <b/>
      <sz val="9"/>
      <color rgb="FF92D050"/>
      <name val="Calibri"/>
      <family val="2"/>
      <scheme val="minor"/>
    </font>
    <font>
      <b/>
      <sz val="10"/>
      <color theme="0" tint="-0.249977111117893"/>
      <name val="Calibri"/>
      <family val="2"/>
      <scheme val="minor"/>
    </font>
    <font>
      <sz val="10"/>
      <color theme="1"/>
      <name val="Calibri"/>
      <family val="2"/>
      <scheme val="minor"/>
    </font>
    <font>
      <b/>
      <i/>
      <sz val="10"/>
      <color theme="1"/>
      <name val="Calibri"/>
      <family val="2"/>
      <scheme val="minor"/>
    </font>
    <font>
      <b/>
      <sz val="10"/>
      <color rgb="FF00B050"/>
      <name val="Calibri"/>
      <family val="2"/>
      <scheme val="minor"/>
    </font>
    <font>
      <i/>
      <sz val="9"/>
      <color theme="0" tint="-0.499984740745262"/>
      <name val="Calibri"/>
      <family val="2"/>
      <scheme val="minor"/>
    </font>
    <font>
      <sz val="10"/>
      <color rgb="FFFF0000"/>
      <name val="Calibri"/>
      <family val="2"/>
      <scheme val="minor"/>
    </font>
    <font>
      <sz val="10"/>
      <color theme="4" tint="-0.249977111117893"/>
      <name val="Calibri"/>
      <family val="2"/>
      <scheme val="minor"/>
    </font>
    <font>
      <i/>
      <sz val="10"/>
      <color theme="0" tint="-0.499984740745262"/>
      <name val="Calibri"/>
      <family val="2"/>
      <scheme val="minor"/>
    </font>
    <font>
      <b/>
      <sz val="11"/>
      <color theme="0" tint="-0.34998626667073579"/>
      <name val="Calibri"/>
      <family val="2"/>
      <scheme val="minor"/>
    </font>
    <font>
      <sz val="8"/>
      <color rgb="FFFF0000"/>
      <name val="Calibri"/>
      <family val="2"/>
      <scheme val="minor"/>
    </font>
    <font>
      <b/>
      <sz val="9"/>
      <color rgb="FFFF0000"/>
      <name val="Calibri"/>
      <family val="2"/>
      <scheme val="minor"/>
    </font>
    <font>
      <sz val="5"/>
      <color rgb="FFFF0000"/>
      <name val="Calibri"/>
      <family val="2"/>
      <scheme val="minor"/>
    </font>
    <font>
      <sz val="11"/>
      <color rgb="FFFF0000"/>
      <name val="Calibri"/>
      <family val="2"/>
      <scheme val="minor"/>
    </font>
    <font>
      <b/>
      <sz val="9"/>
      <color theme="1"/>
      <name val="Arial"/>
      <family val="2"/>
    </font>
    <font>
      <sz val="9"/>
      <color theme="1"/>
      <name val="Arial"/>
      <family val="2"/>
    </font>
    <font>
      <b/>
      <sz val="10"/>
      <name val="Calibri"/>
      <family val="2"/>
    </font>
    <font>
      <sz val="10"/>
      <color theme="1"/>
      <name val="Calibri"/>
      <family val="2"/>
    </font>
    <font>
      <b/>
      <sz val="10"/>
      <color theme="0"/>
      <name val="Calibri"/>
      <family val="2"/>
      <scheme val="minor"/>
    </font>
    <font>
      <b/>
      <sz val="10"/>
      <color theme="1"/>
      <name val="Calibri"/>
      <family val="2"/>
    </font>
    <font>
      <sz val="8"/>
      <color theme="1"/>
      <name val="Calibri"/>
      <family val="2"/>
    </font>
    <font>
      <b/>
      <sz val="8"/>
      <color theme="1"/>
      <name val="Calibri"/>
      <family val="2"/>
    </font>
    <font>
      <b/>
      <sz val="12"/>
      <color theme="1"/>
      <name val="Calibri"/>
      <family val="2"/>
    </font>
    <font>
      <b/>
      <i/>
      <sz val="10"/>
      <color theme="1"/>
      <name val="Calibri"/>
      <family val="2"/>
    </font>
    <font>
      <b/>
      <i/>
      <sz val="11"/>
      <color theme="1"/>
      <name val="Calibri"/>
      <family val="2"/>
      <scheme val="minor"/>
    </font>
    <font>
      <b/>
      <i/>
      <sz val="11"/>
      <color rgb="FF00B050"/>
      <name val="Calibri"/>
      <family val="2"/>
      <scheme val="minor"/>
    </font>
    <font>
      <i/>
      <sz val="9"/>
      <color rgb="FFFF0000"/>
      <name val="Calibri"/>
      <family val="2"/>
      <scheme val="minor"/>
    </font>
    <font>
      <b/>
      <sz val="10"/>
      <color rgb="FFFFFFFF"/>
      <name val="Calibri"/>
      <family val="2"/>
    </font>
    <font>
      <sz val="10"/>
      <color rgb="FF000000"/>
      <name val="Calibri"/>
      <family val="2"/>
    </font>
    <font>
      <sz val="10"/>
      <color rgb="FF000000"/>
      <name val="Arial"/>
      <family val="2"/>
    </font>
    <font>
      <b/>
      <sz val="10"/>
      <color rgb="FF000000"/>
      <name val="Arial"/>
      <family val="2"/>
    </font>
    <font>
      <sz val="11"/>
      <color theme="1"/>
      <name val="Calibri"/>
      <family val="2"/>
    </font>
    <font>
      <sz val="10"/>
      <color rgb="FFFF0000"/>
      <name val="Arial"/>
      <family val="2"/>
    </font>
    <font>
      <b/>
      <u/>
      <sz val="11"/>
      <color theme="1"/>
      <name val="Calibri"/>
      <family val="2"/>
      <scheme val="minor"/>
    </font>
    <font>
      <b/>
      <sz val="11"/>
      <name val="Calibri"/>
      <family val="2"/>
      <scheme val="minor"/>
    </font>
    <font>
      <b/>
      <i/>
      <sz val="10"/>
      <color rgb="FF0070C0"/>
      <name val="Arial"/>
      <family val="2"/>
    </font>
    <font>
      <i/>
      <sz val="10"/>
      <color rgb="FF000000"/>
      <name val="Arial"/>
      <family val="2"/>
    </font>
    <font>
      <b/>
      <i/>
      <sz val="10"/>
      <color rgb="FFFF0000"/>
      <name val="Arial"/>
      <family val="2"/>
    </font>
    <font>
      <sz val="10"/>
      <name val="Arial"/>
      <family val="2"/>
    </font>
    <font>
      <b/>
      <sz val="10"/>
      <name val="Arial"/>
      <family val="2"/>
    </font>
    <font>
      <b/>
      <i/>
      <sz val="10"/>
      <color rgb="FF000000"/>
      <name val="Arial"/>
      <family val="2"/>
    </font>
    <font>
      <b/>
      <sz val="10"/>
      <color rgb="FFFF0000"/>
      <name val="Arial"/>
      <family val="2"/>
    </font>
    <font>
      <b/>
      <u/>
      <sz val="10"/>
      <name val="Arial"/>
      <family val="2"/>
    </font>
    <font>
      <b/>
      <i/>
      <sz val="10"/>
      <color rgb="FF00B0F0"/>
      <name val="Arial"/>
      <family val="2"/>
    </font>
    <font>
      <b/>
      <sz val="9"/>
      <color indexed="81"/>
      <name val="Tahoma"/>
      <family val="2"/>
    </font>
    <font>
      <sz val="9"/>
      <color indexed="81"/>
      <name val="Tahoma"/>
      <family val="2"/>
    </font>
    <font>
      <b/>
      <sz val="10"/>
      <color theme="0"/>
      <name val="Calibri"/>
      <family val="2"/>
    </font>
    <font>
      <b/>
      <sz val="11"/>
      <color theme="0"/>
      <name val="Calibri"/>
      <family val="2"/>
    </font>
    <font>
      <u/>
      <sz val="11"/>
      <color theme="10"/>
      <name val="Calibri"/>
      <family val="2"/>
    </font>
    <font>
      <b/>
      <sz val="8"/>
      <color rgb="FF000000"/>
      <name val="Calibri"/>
      <family val="2"/>
      <scheme val="minor"/>
    </font>
    <font>
      <b/>
      <sz val="11"/>
      <color theme="0" tint="-0.499984740745262"/>
      <name val="Calibri"/>
      <family val="2"/>
    </font>
    <font>
      <sz val="10"/>
      <color theme="0" tint="-0.499984740745262"/>
      <name val="Calibri"/>
      <family val="2"/>
    </font>
    <font>
      <sz val="11"/>
      <color theme="0" tint="-0.499984740745262"/>
      <name val="Calibri"/>
      <family val="2"/>
    </font>
    <font>
      <b/>
      <sz val="9"/>
      <color theme="0" tint="-0.499984740745262"/>
      <name val="Calibri"/>
      <family val="2"/>
    </font>
    <font>
      <sz val="8"/>
      <color indexed="81"/>
      <name val="Tahoma"/>
      <charset val="1"/>
    </font>
    <font>
      <b/>
      <sz val="8"/>
      <color indexed="81"/>
      <name val="Tahoma"/>
      <charset val="1"/>
    </font>
  </fonts>
  <fills count="3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D9D9D9"/>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9FECA"/>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FFFF99"/>
        <bgColor indexed="64"/>
      </patternFill>
    </fill>
    <fill>
      <gradientFill>
        <stop position="0">
          <color theme="0"/>
        </stop>
        <stop position="1">
          <color theme="0" tint="-0.25098422193060094"/>
        </stop>
      </gradientFill>
    </fill>
    <fill>
      <patternFill patternType="solid">
        <fgColor theme="0" tint="-0.249977111117893"/>
        <bgColor indexed="64"/>
      </patternFill>
    </fill>
    <fill>
      <patternFill patternType="solid">
        <fgColor theme="0" tint="-0.34998626667073579"/>
        <bgColor indexed="64"/>
      </patternFill>
    </fill>
    <fill>
      <patternFill patternType="solid">
        <fgColor rgb="FFF9F9F9"/>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808080"/>
        <bgColor indexed="64"/>
      </patternFill>
    </fill>
    <fill>
      <patternFill patternType="solid">
        <fgColor theme="3"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rgb="FFFFFF0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bottom/>
      <diagonal/>
    </border>
    <border>
      <left/>
      <right style="medium">
        <color theme="0" tint="-0.14999847407452621"/>
      </right>
      <top/>
      <bottom/>
      <diagonal/>
    </border>
    <border>
      <left/>
      <right/>
      <top/>
      <bottom style="medium">
        <color theme="0" tint="-0.14999847407452621"/>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style="medium">
        <color theme="0" tint="-4.9989318521683403E-2"/>
      </left>
      <right style="medium">
        <color theme="0" tint="-4.9989318521683403E-2"/>
      </right>
      <top style="medium">
        <color theme="0" tint="-4.9989318521683403E-2"/>
      </top>
      <bottom/>
      <diagonal/>
    </border>
    <border>
      <left style="medium">
        <color theme="0" tint="-4.9989318521683403E-2"/>
      </left>
      <right/>
      <top style="medium">
        <color theme="0" tint="-4.9989318521683403E-2"/>
      </top>
      <bottom style="medium">
        <color theme="0" tint="-4.9989318521683403E-2"/>
      </bottom>
      <diagonal/>
    </border>
    <border>
      <left style="medium">
        <color theme="0" tint="-4.9989318521683403E-2"/>
      </left>
      <right style="medium">
        <color theme="0" tint="-4.9989318521683403E-2"/>
      </right>
      <top/>
      <bottom style="medium">
        <color theme="0" tint="-4.9989318521683403E-2"/>
      </bottom>
      <diagonal/>
    </border>
    <border>
      <left style="thin">
        <color indexed="64"/>
      </left>
      <right/>
      <top/>
      <bottom/>
      <diagonal/>
    </border>
    <border>
      <left style="thin">
        <color theme="0" tint="-0.14999847407452621"/>
      </left>
      <right/>
      <top style="thin">
        <color indexed="64"/>
      </top>
      <bottom/>
      <diagonal/>
    </border>
    <border>
      <left style="thin">
        <color theme="0" tint="-0.14999847407452621"/>
      </left>
      <right/>
      <top/>
      <bottom/>
      <diagonal/>
    </border>
    <border>
      <left/>
      <right style="thin">
        <color theme="0" tint="-0.14999847407452621"/>
      </right>
      <top/>
      <bottom/>
      <diagonal/>
    </border>
    <border>
      <left style="thin">
        <color indexed="64"/>
      </left>
      <right/>
      <top/>
      <bottom style="thin">
        <color indexed="64"/>
      </bottom>
      <diagonal/>
    </border>
    <border>
      <left/>
      <right style="thin">
        <color theme="0" tint="-0.14999847407452621"/>
      </right>
      <top/>
      <bottom style="thin">
        <color indexed="64"/>
      </bottom>
      <diagonal/>
    </border>
    <border>
      <left style="thin">
        <color indexed="64"/>
      </left>
      <right/>
      <top style="thin">
        <color indexed="64"/>
      </top>
      <bottom/>
      <diagonal/>
    </border>
    <border>
      <left/>
      <right style="thin">
        <color theme="0" tint="-0.14999847407452621"/>
      </right>
      <top style="thin">
        <color indexed="64"/>
      </top>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14999847407452621"/>
      </bottom>
      <diagonal/>
    </border>
    <border>
      <left/>
      <right style="medium">
        <color theme="0" tint="-0.34998626667073579"/>
      </right>
      <top/>
      <bottom style="medium">
        <color theme="0" tint="-0.14999847407452621"/>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14999847407452621"/>
      </right>
      <top style="thin">
        <color indexed="64"/>
      </top>
      <bottom style="thin">
        <color indexed="64"/>
      </bottom>
      <diagonal/>
    </border>
    <border>
      <left style="thin">
        <color indexed="64"/>
      </left>
      <right style="thin">
        <color indexed="64"/>
      </right>
      <top/>
      <bottom/>
      <diagonal/>
    </border>
    <border>
      <left/>
      <right style="thin">
        <color theme="0" tint="-0.249977111117893"/>
      </right>
      <top style="thin">
        <color theme="0" tint="-0.249977111117893"/>
      </top>
      <bottom style="thin">
        <color theme="0" tint="-0.249977111117893"/>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top style="medium">
        <color indexed="64"/>
      </top>
      <bottom style="medium">
        <color indexed="64"/>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style="thin">
        <color theme="0" tint="-0.249977111117893"/>
      </left>
      <right style="thin">
        <color theme="0" tint="-0.249977111117893"/>
      </right>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s>
  <cellStyleXfs count="9">
    <xf numFmtId="0" fontId="0" fillId="0" borderId="0"/>
    <xf numFmtId="0" fontId="5" fillId="0" borderId="0"/>
    <xf numFmtId="0" fontId="4" fillId="0" borderId="0"/>
    <xf numFmtId="0" fontId="3" fillId="0" borderId="0"/>
    <xf numFmtId="0" fontId="2" fillId="0" borderId="0"/>
    <xf numFmtId="0" fontId="3" fillId="0" borderId="0"/>
    <xf numFmtId="0" fontId="2" fillId="0" borderId="0"/>
    <xf numFmtId="9" fontId="51" fillId="0" borderId="0" applyFont="0" applyFill="0" applyBorder="0" applyAlignment="0" applyProtection="0"/>
    <xf numFmtId="0" fontId="68" fillId="0" borderId="0" applyNumberFormat="0" applyFill="0" applyBorder="0" applyAlignment="0" applyProtection="0"/>
  </cellStyleXfs>
  <cellXfs count="280">
    <xf numFmtId="0" fontId="0" fillId="0" borderId="0" xfId="0"/>
    <xf numFmtId="0" fontId="0" fillId="2" borderId="0" xfId="0" applyFill="1"/>
    <xf numFmtId="0" fontId="0" fillId="2" borderId="0" xfId="0" applyFill="1" applyBorder="1"/>
    <xf numFmtId="0" fontId="0" fillId="2" borderId="9" xfId="0" applyFill="1" applyBorder="1"/>
    <xf numFmtId="0" fontId="15" fillId="2" borderId="0" xfId="0" applyFont="1" applyFill="1"/>
    <xf numFmtId="0" fontId="15" fillId="2" borderId="0" xfId="0" applyFont="1" applyFill="1" applyBorder="1"/>
    <xf numFmtId="0" fontId="16" fillId="2" borderId="0" xfId="0" applyFont="1" applyFill="1" applyBorder="1"/>
    <xf numFmtId="1" fontId="15" fillId="2" borderId="0" xfId="0" applyNumberFormat="1" applyFont="1" applyFill="1" applyBorder="1"/>
    <xf numFmtId="9" fontId="15" fillId="2" borderId="0" xfId="0" applyNumberFormat="1" applyFont="1" applyFill="1"/>
    <xf numFmtId="0" fontId="0" fillId="2" borderId="0" xfId="0" applyFont="1" applyFill="1" applyBorder="1" applyAlignment="1">
      <alignment wrapText="1"/>
    </xf>
    <xf numFmtId="0" fontId="7" fillId="2" borderId="0" xfId="0" applyFont="1" applyFill="1" applyBorder="1" applyAlignment="1">
      <alignment wrapText="1"/>
    </xf>
    <xf numFmtId="0" fontId="0" fillId="2" borderId="0" xfId="0" applyFont="1" applyFill="1" applyBorder="1"/>
    <xf numFmtId="0" fontId="0" fillId="2" borderId="11" xfId="0" applyFont="1" applyFill="1" applyBorder="1"/>
    <xf numFmtId="0" fontId="0" fillId="2" borderId="0" xfId="0" applyFont="1" applyFill="1"/>
    <xf numFmtId="0" fontId="0" fillId="2" borderId="0" xfId="0" applyFont="1" applyFill="1" applyAlignment="1">
      <alignment horizontal="center"/>
    </xf>
    <xf numFmtId="0" fontId="0" fillId="2" borderId="0" xfId="0" applyFont="1" applyFill="1" applyAlignment="1">
      <alignment wrapText="1"/>
    </xf>
    <xf numFmtId="0" fontId="11" fillId="18" borderId="12" xfId="0" applyFont="1" applyFill="1" applyBorder="1"/>
    <xf numFmtId="3" fontId="18" fillId="10" borderId="12" xfId="0" applyNumberFormat="1" applyFont="1" applyFill="1" applyBorder="1" applyAlignment="1">
      <alignment horizontal="center" vertical="top" wrapText="1"/>
    </xf>
    <xf numFmtId="0" fontId="19" fillId="17" borderId="12" xfId="0" applyFont="1" applyFill="1" applyBorder="1" applyAlignment="1">
      <alignment horizontal="center"/>
    </xf>
    <xf numFmtId="0" fontId="7" fillId="6" borderId="12" xfId="0" applyFont="1" applyFill="1" applyBorder="1" applyAlignment="1">
      <alignment horizontal="center" vertical="center"/>
    </xf>
    <xf numFmtId="3" fontId="18" fillId="19" borderId="13" xfId="0" applyNumberFormat="1" applyFont="1" applyFill="1" applyBorder="1" applyAlignment="1">
      <alignment horizontal="left" vertical="top" wrapText="1"/>
    </xf>
    <xf numFmtId="3" fontId="7" fillId="10" borderId="12" xfId="0" applyNumberFormat="1" applyFont="1" applyFill="1" applyBorder="1" applyAlignment="1">
      <alignment horizontal="center"/>
    </xf>
    <xf numFmtId="1" fontId="0" fillId="2" borderId="13" xfId="0" applyNumberFormat="1" applyFont="1" applyFill="1" applyBorder="1"/>
    <xf numFmtId="0" fontId="20" fillId="2" borderId="15" xfId="0" applyFont="1" applyFill="1" applyBorder="1" applyAlignment="1">
      <alignment horizontal="center" vertical="center"/>
    </xf>
    <xf numFmtId="0" fontId="19" fillId="2" borderId="12" xfId="0" applyFont="1" applyFill="1" applyBorder="1" applyAlignment="1">
      <alignment horizontal="center"/>
    </xf>
    <xf numFmtId="3" fontId="21" fillId="2" borderId="15" xfId="0" applyNumberFormat="1" applyFont="1" applyFill="1" applyBorder="1" applyAlignment="1">
      <alignment horizontal="right" vertical="center"/>
    </xf>
    <xf numFmtId="164" fontId="19" fillId="20" borderId="12" xfId="0" applyNumberFormat="1" applyFont="1" applyFill="1" applyBorder="1" applyAlignment="1">
      <alignment horizontal="center" vertical="center"/>
    </xf>
    <xf numFmtId="164" fontId="19" fillId="13" borderId="0" xfId="0" applyNumberFormat="1" applyFont="1" applyFill="1" applyAlignment="1">
      <alignment horizontal="center"/>
    </xf>
    <xf numFmtId="16" fontId="0" fillId="2" borderId="0" xfId="0" applyNumberFormat="1" applyFont="1" applyFill="1"/>
    <xf numFmtId="3" fontId="7" fillId="2" borderId="4" xfId="0" applyNumberFormat="1" applyFont="1" applyFill="1" applyBorder="1"/>
    <xf numFmtId="1" fontId="7" fillId="2" borderId="17" xfId="0" applyNumberFormat="1" applyFont="1" applyFill="1" applyBorder="1"/>
    <xf numFmtId="0" fontId="22" fillId="2" borderId="18" xfId="0" applyFont="1" applyFill="1" applyBorder="1"/>
    <xf numFmtId="164" fontId="25" fillId="2" borderId="3" xfId="0" applyNumberFormat="1" applyFont="1" applyFill="1" applyBorder="1" applyAlignment="1">
      <alignment horizontal="left"/>
    </xf>
    <xf numFmtId="0" fontId="29" fillId="2" borderId="8" xfId="0" applyFont="1" applyFill="1" applyBorder="1" applyAlignment="1"/>
    <xf numFmtId="0" fontId="19" fillId="2" borderId="5" xfId="0" applyFont="1" applyFill="1" applyBorder="1" applyAlignment="1"/>
    <xf numFmtId="0" fontId="19" fillId="2" borderId="4" xfId="0" applyFont="1" applyFill="1" applyBorder="1" applyAlignment="1"/>
    <xf numFmtId="0" fontId="19" fillId="2" borderId="22" xfId="0" applyFont="1" applyFill="1" applyBorder="1" applyAlignment="1"/>
    <xf numFmtId="0" fontId="19" fillId="2" borderId="23" xfId="0" applyFont="1" applyFill="1" applyBorder="1" applyAlignment="1"/>
    <xf numFmtId="0" fontId="24" fillId="2" borderId="16" xfId="0" quotePrefix="1" applyFont="1" applyFill="1" applyBorder="1" applyAlignment="1"/>
    <xf numFmtId="0" fontId="24" fillId="2" borderId="19" xfId="0" applyFont="1" applyFill="1" applyBorder="1" applyAlignment="1"/>
    <xf numFmtId="0" fontId="26" fillId="2" borderId="16" xfId="0" quotePrefix="1" applyFont="1" applyFill="1" applyBorder="1" applyAlignment="1"/>
    <xf numFmtId="0" fontId="26" fillId="2" borderId="19" xfId="0" applyFont="1" applyFill="1" applyBorder="1" applyAlignment="1"/>
    <xf numFmtId="0" fontId="27" fillId="2" borderId="20" xfId="0" quotePrefix="1" applyFont="1" applyFill="1" applyBorder="1" applyAlignment="1"/>
    <xf numFmtId="0" fontId="27" fillId="2" borderId="21" xfId="0" applyFont="1" applyFill="1" applyBorder="1" applyAlignment="1"/>
    <xf numFmtId="0" fontId="28" fillId="2" borderId="5" xfId="0" applyFont="1" applyFill="1" applyBorder="1" applyAlignment="1"/>
    <xf numFmtId="0" fontId="28" fillId="2" borderId="4" xfId="0" applyFont="1" applyFill="1" applyBorder="1" applyAlignment="1"/>
    <xf numFmtId="0" fontId="17" fillId="17" borderId="25" xfId="0" applyFont="1" applyFill="1" applyBorder="1" applyAlignment="1">
      <alignment vertical="center" wrapText="1"/>
    </xf>
    <xf numFmtId="0" fontId="17" fillId="17" borderId="26" xfId="0" applyFont="1" applyFill="1" applyBorder="1" applyAlignment="1">
      <alignment vertical="center" wrapText="1"/>
    </xf>
    <xf numFmtId="0" fontId="0" fillId="2" borderId="27" xfId="0" applyFont="1" applyFill="1" applyBorder="1" applyAlignment="1">
      <alignment wrapText="1"/>
    </xf>
    <xf numFmtId="0" fontId="0" fillId="2" borderId="28" xfId="0" applyFont="1" applyFill="1" applyBorder="1" applyAlignment="1">
      <alignment wrapText="1"/>
    </xf>
    <xf numFmtId="0" fontId="7" fillId="2" borderId="27" xfId="0" applyFont="1" applyFill="1" applyBorder="1" applyAlignment="1">
      <alignment wrapText="1"/>
    </xf>
    <xf numFmtId="0" fontId="7" fillId="2" borderId="28" xfId="0" applyFont="1" applyFill="1" applyBorder="1" applyAlignment="1">
      <alignment wrapText="1"/>
    </xf>
    <xf numFmtId="0" fontId="0" fillId="2" borderId="27" xfId="0" applyFont="1" applyFill="1" applyBorder="1"/>
    <xf numFmtId="0" fontId="0" fillId="2" borderId="28" xfId="0" applyFont="1" applyFill="1" applyBorder="1"/>
    <xf numFmtId="0" fontId="0" fillId="2" borderId="29" xfId="0" applyFont="1" applyFill="1" applyBorder="1"/>
    <xf numFmtId="0" fontId="0" fillId="2" borderId="30" xfId="0" applyFont="1" applyFill="1" applyBorder="1"/>
    <xf numFmtId="0" fontId="30" fillId="2" borderId="0" xfId="0" applyFont="1" applyFill="1" applyBorder="1"/>
    <xf numFmtId="0" fontId="31" fillId="2" borderId="0" xfId="0" applyFont="1" applyFill="1" applyBorder="1" applyAlignment="1">
      <alignment vertical="center"/>
    </xf>
    <xf numFmtId="0" fontId="31" fillId="2" borderId="0" xfId="0" applyFont="1" applyFill="1" applyBorder="1"/>
    <xf numFmtId="3" fontId="32" fillId="2" borderId="0" xfId="0" applyNumberFormat="1" applyFont="1" applyFill="1" applyBorder="1"/>
    <xf numFmtId="164" fontId="32" fillId="2" borderId="10" xfId="0" applyNumberFormat="1" applyFont="1" applyFill="1" applyBorder="1" applyAlignment="1">
      <alignment horizontal="center"/>
    </xf>
    <xf numFmtId="0" fontId="33" fillId="2" borderId="0" xfId="0" applyFont="1" applyFill="1" applyBorder="1" applyAlignment="1">
      <alignment vertical="center"/>
    </xf>
    <xf numFmtId="164" fontId="33" fillId="2" borderId="10" xfId="0" applyNumberFormat="1" applyFont="1" applyFill="1" applyBorder="1" applyAlignment="1">
      <alignment horizontal="center" vertical="center"/>
    </xf>
    <xf numFmtId="164" fontId="33" fillId="2" borderId="10" xfId="0" applyNumberFormat="1" applyFont="1" applyFill="1" applyBorder="1" applyAlignment="1">
      <alignment horizontal="center"/>
    </xf>
    <xf numFmtId="0" fontId="33" fillId="2" borderId="10" xfId="0" applyFont="1" applyFill="1" applyBorder="1"/>
    <xf numFmtId="3" fontId="29" fillId="2" borderId="4" xfId="0" applyNumberFormat="1" applyFont="1" applyFill="1" applyBorder="1" applyAlignment="1">
      <alignment horizontal="left"/>
    </xf>
    <xf numFmtId="3" fontId="33" fillId="2" borderId="0" xfId="0" applyNumberFormat="1" applyFont="1" applyFill="1" applyBorder="1"/>
    <xf numFmtId="0" fontId="0" fillId="2" borderId="31" xfId="0" applyFont="1" applyFill="1" applyBorder="1"/>
    <xf numFmtId="0" fontId="0" fillId="2" borderId="32" xfId="0" applyFont="1" applyFill="1" applyBorder="1"/>
    <xf numFmtId="0" fontId="0" fillId="2" borderId="33" xfId="0" applyFont="1" applyFill="1" applyBorder="1"/>
    <xf numFmtId="0" fontId="0" fillId="0" borderId="0" xfId="0" applyAlignment="1">
      <alignment wrapText="1"/>
    </xf>
    <xf numFmtId="0" fontId="0" fillId="2" borderId="0" xfId="0" applyFill="1" applyAlignment="1">
      <alignment wrapText="1"/>
    </xf>
    <xf numFmtId="0" fontId="7" fillId="21" borderId="1" xfId="0" applyFont="1" applyFill="1" applyBorder="1" applyAlignment="1">
      <alignment wrapText="1"/>
    </xf>
    <xf numFmtId="14" fontId="7" fillId="21" borderId="1" xfId="0" applyNumberFormat="1" applyFont="1" applyFill="1" applyBorder="1" applyAlignment="1">
      <alignment wrapText="1"/>
    </xf>
    <xf numFmtId="0" fontId="0" fillId="0" borderId="1" xfId="0" applyBorder="1" applyAlignment="1">
      <alignment wrapText="1"/>
    </xf>
    <xf numFmtId="14" fontId="0" fillId="0" borderId="1" xfId="0" applyNumberFormat="1" applyBorder="1" applyAlignment="1">
      <alignment wrapText="1"/>
    </xf>
    <xf numFmtId="0" fontId="0" fillId="2" borderId="1" xfId="0" applyFill="1" applyBorder="1" applyAlignment="1">
      <alignment wrapText="1"/>
    </xf>
    <xf numFmtId="0" fontId="7" fillId="20" borderId="34" xfId="0" applyFont="1" applyFill="1" applyBorder="1" applyAlignment="1">
      <alignment wrapText="1"/>
    </xf>
    <xf numFmtId="14" fontId="7" fillId="20" borderId="1" xfId="0" applyNumberFormat="1" applyFont="1" applyFill="1" applyBorder="1" applyAlignment="1">
      <alignment wrapText="1"/>
    </xf>
    <xf numFmtId="14" fontId="0" fillId="0" borderId="0" xfId="0" applyNumberFormat="1" applyAlignment="1">
      <alignment wrapText="1"/>
    </xf>
    <xf numFmtId="0" fontId="6" fillId="2" borderId="0" xfId="0" applyFont="1" applyFill="1"/>
    <xf numFmtId="0" fontId="37" fillId="2" borderId="0" xfId="0" applyFont="1" applyFill="1" applyBorder="1"/>
    <xf numFmtId="0" fontId="37" fillId="2" borderId="0" xfId="0" applyFont="1" applyFill="1"/>
    <xf numFmtId="0" fontId="19" fillId="2" borderId="0" xfId="0" applyFont="1" applyFill="1" applyBorder="1" applyAlignment="1"/>
    <xf numFmtId="1" fontId="7" fillId="2" borderId="0" xfId="0" applyNumberFormat="1" applyFont="1" applyFill="1" applyBorder="1"/>
    <xf numFmtId="0" fontId="24" fillId="2" borderId="0" xfId="0" applyFont="1" applyFill="1" applyBorder="1" applyAlignment="1"/>
    <xf numFmtId="0" fontId="22" fillId="2" borderId="0" xfId="0" applyFont="1" applyFill="1" applyBorder="1"/>
    <xf numFmtId="0" fontId="26" fillId="2" borderId="0" xfId="0" applyFont="1" applyFill="1" applyBorder="1" applyAlignment="1"/>
    <xf numFmtId="0" fontId="27" fillId="2" borderId="0" xfId="0" applyFont="1" applyFill="1" applyBorder="1" applyAlignment="1"/>
    <xf numFmtId="0" fontId="19" fillId="2" borderId="35" xfId="0" applyFont="1" applyFill="1" applyBorder="1" applyAlignment="1"/>
    <xf numFmtId="3" fontId="7" fillId="2" borderId="35" xfId="0" applyNumberFormat="1" applyFont="1" applyFill="1" applyBorder="1"/>
    <xf numFmtId="0" fontId="19" fillId="2" borderId="16" xfId="0" applyFont="1" applyFill="1" applyBorder="1" applyAlignment="1"/>
    <xf numFmtId="0" fontId="27" fillId="2" borderId="16" xfId="0" quotePrefix="1" applyFont="1" applyFill="1" applyBorder="1" applyAlignment="1"/>
    <xf numFmtId="0" fontId="19" fillId="2" borderId="20" xfId="0" quotePrefix="1" applyFont="1" applyFill="1" applyBorder="1" applyAlignment="1"/>
    <xf numFmtId="0" fontId="19" fillId="2" borderId="36" xfId="0" applyFont="1" applyFill="1" applyBorder="1" applyAlignment="1"/>
    <xf numFmtId="0" fontId="22" fillId="2" borderId="36" xfId="0" applyFont="1" applyFill="1" applyBorder="1"/>
    <xf numFmtId="164" fontId="25" fillId="2" borderId="8" xfId="0" applyNumberFormat="1" applyFont="1" applyFill="1" applyBorder="1" applyAlignment="1">
      <alignment horizontal="left"/>
    </xf>
    <xf numFmtId="0" fontId="0" fillId="2" borderId="0" xfId="0" applyFill="1" applyAlignment="1"/>
    <xf numFmtId="0" fontId="6" fillId="22" borderId="0" xfId="0" applyFont="1" applyFill="1"/>
    <xf numFmtId="0" fontId="18" fillId="20" borderId="37" xfId="0" applyFont="1" applyFill="1" applyBorder="1" applyAlignment="1">
      <alignment horizontal="left" vertical="center" wrapText="1" indent="1" readingOrder="1"/>
    </xf>
    <xf numFmtId="0" fontId="37" fillId="0" borderId="37" xfId="0" applyFont="1" applyBorder="1"/>
    <xf numFmtId="49" fontId="0" fillId="0" borderId="0" xfId="0" applyNumberFormat="1" applyAlignment="1"/>
    <xf numFmtId="0" fontId="0" fillId="2" borderId="37" xfId="0" applyFill="1" applyBorder="1"/>
    <xf numFmtId="0" fontId="37" fillId="2" borderId="37" xfId="0" applyFont="1" applyFill="1" applyBorder="1"/>
    <xf numFmtId="0" fontId="39" fillId="7" borderId="37" xfId="0" applyFont="1" applyFill="1" applyBorder="1"/>
    <xf numFmtId="0" fontId="36" fillId="7" borderId="37" xfId="0" applyFont="1" applyFill="1" applyBorder="1"/>
    <xf numFmtId="0" fontId="39" fillId="14" borderId="37" xfId="0" applyFont="1" applyFill="1" applyBorder="1"/>
    <xf numFmtId="0" fontId="39" fillId="12" borderId="37" xfId="0" applyFont="1" applyFill="1" applyBorder="1"/>
    <xf numFmtId="0" fontId="39" fillId="15" borderId="37" xfId="0" applyFont="1" applyFill="1" applyBorder="1"/>
    <xf numFmtId="0" fontId="39" fillId="3" borderId="37" xfId="0" applyFont="1" applyFill="1" applyBorder="1"/>
    <xf numFmtId="0" fontId="19" fillId="6" borderId="37" xfId="0" applyFont="1" applyFill="1" applyBorder="1" applyAlignment="1">
      <alignment horizontal="center" vertical="center" wrapText="1"/>
    </xf>
    <xf numFmtId="0" fontId="38" fillId="14" borderId="37" xfId="0" applyFont="1" applyFill="1" applyBorder="1" applyAlignment="1">
      <alignment horizontal="center" vertical="center" wrapText="1"/>
    </xf>
    <xf numFmtId="0" fontId="18" fillId="12" borderId="37" xfId="0" applyFont="1" applyFill="1" applyBorder="1" applyAlignment="1">
      <alignment horizontal="center" vertical="center" wrapText="1"/>
    </xf>
    <xf numFmtId="0" fontId="19" fillId="8" borderId="37" xfId="0" applyFont="1" applyFill="1" applyBorder="1" applyAlignment="1">
      <alignment horizontal="center" vertical="center" wrapText="1"/>
    </xf>
    <xf numFmtId="0" fontId="8" fillId="4" borderId="37" xfId="0" applyFont="1" applyFill="1" applyBorder="1" applyAlignment="1">
      <alignment horizontal="left" vertical="center" wrapText="1" indent="1" readingOrder="1"/>
    </xf>
    <xf numFmtId="0" fontId="40" fillId="2" borderId="0" xfId="0" applyFont="1" applyFill="1"/>
    <xf numFmtId="0" fontId="12" fillId="10" borderId="37" xfId="0" applyFont="1" applyFill="1" applyBorder="1" applyAlignment="1">
      <alignment horizontal="center" vertical="center"/>
    </xf>
    <xf numFmtId="0" fontId="40" fillId="2" borderId="37" xfId="0" applyFont="1" applyFill="1" applyBorder="1"/>
    <xf numFmtId="0" fontId="41" fillId="10" borderId="37" xfId="0" applyFont="1" applyFill="1" applyBorder="1" applyAlignment="1">
      <alignment horizontal="center"/>
    </xf>
    <xf numFmtId="0" fontId="37" fillId="0" borderId="0" xfId="0" applyFont="1"/>
    <xf numFmtId="164" fontId="45" fillId="2" borderId="3" xfId="0" applyNumberFormat="1" applyFont="1" applyFill="1" applyBorder="1" applyAlignment="1">
      <alignment horizontal="center"/>
    </xf>
    <xf numFmtId="164" fontId="25" fillId="2" borderId="3" xfId="0" applyNumberFormat="1" applyFont="1" applyFill="1" applyBorder="1" applyAlignment="1">
      <alignment horizontal="center"/>
    </xf>
    <xf numFmtId="164" fontId="46" fillId="2" borderId="3" xfId="0" applyNumberFormat="1" applyFont="1" applyFill="1" applyBorder="1" applyAlignment="1">
      <alignment horizontal="center"/>
    </xf>
    <xf numFmtId="0" fontId="37" fillId="2" borderId="0" xfId="0" applyFont="1" applyFill="1" applyAlignment="1">
      <alignment wrapText="1"/>
    </xf>
    <xf numFmtId="0" fontId="37" fillId="2" borderId="0" xfId="0" applyFont="1" applyFill="1" applyAlignment="1">
      <alignment horizontal="left" wrapText="1"/>
    </xf>
    <xf numFmtId="0" fontId="42" fillId="5" borderId="0" xfId="0" applyFont="1" applyFill="1" applyBorder="1" applyAlignment="1">
      <alignment horizontal="center"/>
    </xf>
    <xf numFmtId="0" fontId="47" fillId="23" borderId="37" xfId="0" applyFont="1" applyFill="1" applyBorder="1" applyAlignment="1">
      <alignment horizontal="center" vertical="center" wrapText="1"/>
    </xf>
    <xf numFmtId="0" fontId="9" fillId="10" borderId="2" xfId="0" applyFont="1" applyFill="1" applyBorder="1" applyAlignment="1">
      <alignment horizontal="center" vertical="center"/>
    </xf>
    <xf numFmtId="0" fontId="6" fillId="7" borderId="6" xfId="0" applyFont="1" applyFill="1" applyBorder="1"/>
    <xf numFmtId="0" fontId="13" fillId="7" borderId="6" xfId="0" applyFont="1" applyFill="1" applyBorder="1"/>
    <xf numFmtId="0" fontId="6" fillId="14" borderId="6" xfId="0" applyFont="1" applyFill="1" applyBorder="1"/>
    <xf numFmtId="0" fontId="6" fillId="12" borderId="6" xfId="0" applyFont="1" applyFill="1" applyBorder="1"/>
    <xf numFmtId="0" fontId="6" fillId="15" borderId="6" xfId="0" applyFont="1" applyFill="1" applyBorder="1"/>
    <xf numFmtId="0" fontId="6" fillId="3" borderId="6" xfId="0" applyFont="1" applyFill="1" applyBorder="1"/>
    <xf numFmtId="0" fontId="0" fillId="2" borderId="37" xfId="0" applyFill="1" applyBorder="1" applyAlignment="1">
      <alignment horizontal="center" vertical="center"/>
    </xf>
    <xf numFmtId="0" fontId="0" fillId="29" borderId="37" xfId="0" applyFill="1" applyBorder="1" applyAlignment="1">
      <alignment horizontal="center" vertical="center"/>
    </xf>
    <xf numFmtId="0" fontId="39" fillId="2" borderId="0" xfId="0" applyFont="1" applyFill="1" applyAlignment="1">
      <alignment horizontal="center" wrapText="1"/>
    </xf>
    <xf numFmtId="0" fontId="0" fillId="2" borderId="40" xfId="0" applyFill="1" applyBorder="1" applyAlignment="1">
      <alignment horizontal="center" vertical="center"/>
    </xf>
    <xf numFmtId="0" fontId="8" fillId="4" borderId="1" xfId="0" applyFont="1" applyFill="1" applyBorder="1" applyAlignment="1">
      <alignment horizontal="left" vertical="center" wrapText="1" indent="1" readingOrder="1"/>
    </xf>
    <xf numFmtId="0" fontId="37" fillId="2" borderId="0" xfId="0" applyFont="1" applyFill="1" applyAlignment="1">
      <alignment horizontal="center" vertical="center"/>
    </xf>
    <xf numFmtId="9" fontId="15" fillId="2" borderId="0" xfId="7" applyFont="1" applyFill="1" applyBorder="1"/>
    <xf numFmtId="0" fontId="1" fillId="17" borderId="1" xfId="0" applyFont="1" applyFill="1" applyBorder="1" applyAlignment="1">
      <alignment horizontal="center" vertical="center"/>
    </xf>
    <xf numFmtId="0" fontId="49" fillId="17" borderId="1" xfId="0" applyFont="1" applyFill="1" applyBorder="1" applyAlignment="1">
      <alignment horizontal="left" vertical="center" wrapText="1" readingOrder="1"/>
    </xf>
    <xf numFmtId="0" fontId="1" fillId="0" borderId="1" xfId="0" applyFont="1" applyFill="1" applyBorder="1" applyAlignment="1">
      <alignment horizontal="center" vertical="center"/>
    </xf>
    <xf numFmtId="0" fontId="49"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49" fillId="0" borderId="1" xfId="0" applyFont="1" applyBorder="1" applyAlignment="1">
      <alignment horizontal="left" vertical="center" wrapText="1"/>
    </xf>
    <xf numFmtId="0" fontId="49" fillId="0" borderId="1" xfId="0" applyFont="1" applyBorder="1" applyAlignment="1">
      <alignment horizontal="left" vertical="center" wrapText="1" readingOrder="1"/>
    </xf>
    <xf numFmtId="0" fontId="49" fillId="0" borderId="1" xfId="0" applyFont="1" applyBorder="1" applyAlignment="1">
      <alignment horizontal="left" vertical="center" readingOrder="1"/>
    </xf>
    <xf numFmtId="0" fontId="1" fillId="30" borderId="1" xfId="0" applyFont="1" applyFill="1" applyBorder="1" applyAlignment="1">
      <alignment horizontal="center" vertical="center" wrapText="1"/>
    </xf>
    <xf numFmtId="0" fontId="49" fillId="30" borderId="1" xfId="0" applyFont="1" applyFill="1" applyBorder="1" applyAlignment="1">
      <alignment horizontal="left" vertical="center" wrapText="1" readingOrder="1"/>
    </xf>
    <xf numFmtId="0" fontId="49" fillId="0" borderId="0" xfId="0" applyFont="1" applyAlignment="1">
      <alignment horizontal="left" vertical="center" wrapText="1"/>
    </xf>
    <xf numFmtId="0" fontId="49" fillId="0" borderId="1" xfId="0" applyFont="1" applyFill="1" applyBorder="1" applyAlignment="1">
      <alignment horizontal="left" vertical="center" wrapText="1" readingOrder="1"/>
    </xf>
    <xf numFmtId="0" fontId="0" fillId="0" borderId="1" xfId="0" applyBorder="1" applyAlignment="1">
      <alignment horizontal="center"/>
    </xf>
    <xf numFmtId="0" fontId="0" fillId="0" borderId="1" xfId="0" applyBorder="1" applyAlignment="1">
      <alignment horizontal="center" wrapText="1"/>
    </xf>
    <xf numFmtId="0" fontId="0" fillId="0" borderId="1" xfId="0" applyFill="1" applyBorder="1" applyAlignment="1">
      <alignment horizontal="center"/>
    </xf>
    <xf numFmtId="0" fontId="0" fillId="31" borderId="1" xfId="0" applyFill="1" applyBorder="1" applyAlignment="1">
      <alignment horizontal="center"/>
    </xf>
    <xf numFmtId="0" fontId="49" fillId="31" borderId="1" xfId="0" applyFont="1" applyFill="1" applyBorder="1" applyAlignment="1">
      <alignment horizontal="left" vertical="center" readingOrder="1"/>
    </xf>
    <xf numFmtId="0" fontId="0" fillId="0" borderId="0" xfId="0" applyAlignment="1">
      <alignment horizontal="center"/>
    </xf>
    <xf numFmtId="0" fontId="54" fillId="24" borderId="43" xfId="0" applyFont="1" applyFill="1" applyBorder="1" applyAlignment="1">
      <alignment horizontal="center" wrapText="1"/>
    </xf>
    <xf numFmtId="0" fontId="54" fillId="24" borderId="44" xfId="0" applyFont="1" applyFill="1" applyBorder="1" applyAlignment="1">
      <alignment horizontal="center" wrapText="1"/>
    </xf>
    <xf numFmtId="0" fontId="54" fillId="24" borderId="41" xfId="0" applyFont="1" applyFill="1" applyBorder="1" applyAlignment="1">
      <alignment vertical="center"/>
    </xf>
    <xf numFmtId="0" fontId="54" fillId="24" borderId="45" xfId="0" applyFont="1" applyFill="1" applyBorder="1" applyAlignment="1">
      <alignment vertical="center"/>
    </xf>
    <xf numFmtId="0" fontId="54" fillId="24" borderId="42" xfId="0" applyFont="1" applyFill="1" applyBorder="1" applyAlignment="1">
      <alignment vertical="center"/>
    </xf>
    <xf numFmtId="0" fontId="49" fillId="17" borderId="1" xfId="0" applyFont="1" applyFill="1" applyBorder="1" applyAlignment="1">
      <alignment horizontal="center" vertical="center" wrapText="1"/>
    </xf>
    <xf numFmtId="14" fontId="1" fillId="17" borderId="1" xfId="0" applyNumberFormat="1" applyFont="1" applyFill="1" applyBorder="1" applyAlignment="1">
      <alignment horizontal="center"/>
    </xf>
    <xf numFmtId="0" fontId="54" fillId="17" borderId="35" xfId="0" applyFont="1" applyFill="1" applyBorder="1" applyAlignment="1">
      <alignment horizontal="center" wrapText="1"/>
    </xf>
    <xf numFmtId="0" fontId="49" fillId="11" borderId="1" xfId="0" applyFont="1" applyFill="1" applyBorder="1" applyAlignment="1">
      <alignment horizontal="center" vertical="center" wrapText="1"/>
    </xf>
    <xf numFmtId="14" fontId="1" fillId="0" borderId="1" xfId="0" applyNumberFormat="1" applyFont="1" applyFill="1" applyBorder="1" applyAlignment="1">
      <alignment horizontal="center"/>
    </xf>
    <xf numFmtId="14" fontId="0" fillId="0" borderId="1" xfId="0" applyNumberFormat="1" applyBorder="1" applyAlignment="1">
      <alignment horizontal="center"/>
    </xf>
    <xf numFmtId="0" fontId="49" fillId="32" borderId="1" xfId="0" applyFont="1" applyFill="1" applyBorder="1" applyAlignment="1">
      <alignment horizontal="center" vertical="center" wrapText="1"/>
    </xf>
    <xf numFmtId="14" fontId="1" fillId="0" borderId="1" xfId="0" applyNumberFormat="1" applyFont="1" applyFill="1" applyBorder="1" applyAlignment="1">
      <alignment horizontal="center" wrapText="1"/>
    </xf>
    <xf numFmtId="0" fontId="49" fillId="26" borderId="1" xfId="0" applyFont="1" applyFill="1" applyBorder="1" applyAlignment="1">
      <alignment horizontal="center" vertical="center" wrapText="1"/>
    </xf>
    <xf numFmtId="0" fontId="49" fillId="24" borderId="1" xfId="0" applyFont="1" applyFill="1" applyBorder="1" applyAlignment="1">
      <alignment horizontal="center" vertical="center" wrapText="1"/>
    </xf>
    <xf numFmtId="0" fontId="49" fillId="25" borderId="1" xfId="0" applyFont="1" applyFill="1" applyBorder="1" applyAlignment="1">
      <alignment horizontal="center" vertical="center" wrapText="1"/>
    </xf>
    <xf numFmtId="0" fontId="49" fillId="30" borderId="1" xfId="0" applyFont="1" applyFill="1" applyBorder="1" applyAlignment="1">
      <alignment horizontal="center" vertical="center" wrapText="1"/>
    </xf>
    <xf numFmtId="14" fontId="1" fillId="30" borderId="1" xfId="0" applyNumberFormat="1" applyFont="1" applyFill="1" applyBorder="1" applyAlignment="1">
      <alignment horizontal="center"/>
    </xf>
    <xf numFmtId="14" fontId="0" fillId="30" borderId="1" xfId="0" applyNumberFormat="1" applyFill="1" applyBorder="1" applyAlignment="1">
      <alignment horizontal="center"/>
    </xf>
    <xf numFmtId="0" fontId="0" fillId="30" borderId="0" xfId="0" applyFill="1"/>
    <xf numFmtId="0" fontId="0" fillId="26" borderId="1" xfId="0" applyFont="1" applyFill="1" applyBorder="1" applyAlignment="1">
      <alignment horizontal="center"/>
    </xf>
    <xf numFmtId="14" fontId="0" fillId="0" borderId="1" xfId="0" applyNumberFormat="1" applyBorder="1" applyAlignment="1">
      <alignment horizontal="center" wrapText="1"/>
    </xf>
    <xf numFmtId="0" fontId="0" fillId="32" borderId="1" xfId="0" applyFont="1" applyFill="1" applyBorder="1" applyAlignment="1">
      <alignment horizontal="center" wrapText="1"/>
    </xf>
    <xf numFmtId="0" fontId="0" fillId="25" borderId="1" xfId="0" applyFont="1" applyFill="1" applyBorder="1" applyAlignment="1">
      <alignment horizontal="center" wrapText="1"/>
    </xf>
    <xf numFmtId="14" fontId="0" fillId="0" borderId="1" xfId="0" applyNumberFormat="1" applyFill="1" applyBorder="1" applyAlignment="1">
      <alignment horizontal="center"/>
    </xf>
    <xf numFmtId="0" fontId="0" fillId="31" borderId="1" xfId="0" applyFont="1" applyFill="1" applyBorder="1" applyAlignment="1">
      <alignment horizontal="center" wrapText="1"/>
    </xf>
    <xf numFmtId="0" fontId="66" fillId="33" borderId="0" xfId="0" applyFont="1" applyFill="1"/>
    <xf numFmtId="3" fontId="0" fillId="2" borderId="0" xfId="0" applyNumberFormat="1" applyFont="1" applyFill="1"/>
    <xf numFmtId="0" fontId="67" fillId="33" borderId="0" xfId="0" applyFont="1" applyFill="1" applyAlignment="1">
      <alignment horizontal="center" vertical="center" wrapText="1"/>
    </xf>
    <xf numFmtId="0" fontId="0" fillId="2" borderId="0" xfId="0" applyFill="1" applyAlignment="1">
      <alignment horizontal="center" vertical="center" wrapText="1"/>
    </xf>
    <xf numFmtId="0" fontId="0" fillId="0" borderId="46" xfId="0" applyBorder="1" applyAlignment="1">
      <alignment horizontal="center" vertical="center" wrapText="1"/>
    </xf>
    <xf numFmtId="0" fontId="0" fillId="0" borderId="0" xfId="0" applyAlignment="1">
      <alignment horizontal="center" vertical="center" wrapText="1"/>
    </xf>
    <xf numFmtId="0" fontId="68" fillId="0" borderId="0" xfId="8" applyAlignment="1">
      <alignment horizontal="center" vertical="center" wrapText="1"/>
    </xf>
    <xf numFmtId="0" fontId="68" fillId="0" borderId="46" xfId="8" applyBorder="1" applyAlignment="1">
      <alignment horizontal="center" vertical="center" wrapText="1"/>
    </xf>
    <xf numFmtId="0" fontId="0" fillId="2" borderId="46" xfId="0" applyFill="1" applyBorder="1" applyAlignment="1">
      <alignment horizontal="center" vertical="center" wrapText="1"/>
    </xf>
    <xf numFmtId="0" fontId="0" fillId="34" borderId="46" xfId="0" applyFill="1" applyBorder="1" applyAlignment="1">
      <alignment horizontal="center" vertical="center" wrapText="1"/>
    </xf>
    <xf numFmtId="0" fontId="68" fillId="34" borderId="46" xfId="8" applyFill="1" applyBorder="1" applyAlignment="1">
      <alignment horizontal="center" vertical="center" wrapText="1"/>
    </xf>
    <xf numFmtId="0" fontId="0" fillId="0" borderId="46" xfId="0" applyFill="1" applyBorder="1" applyAlignment="1">
      <alignment horizontal="center" vertical="center" wrapText="1"/>
    </xf>
    <xf numFmtId="0" fontId="68" fillId="0" borderId="46" xfId="8" applyFill="1" applyBorder="1" applyAlignment="1">
      <alignment horizontal="center" vertical="center" wrapText="1"/>
    </xf>
    <xf numFmtId="49" fontId="0" fillId="0" borderId="1" xfId="0" applyNumberFormat="1" applyBorder="1" applyAlignment="1"/>
    <xf numFmtId="0" fontId="8" fillId="27" borderId="1" xfId="0" applyFont="1" applyFill="1" applyBorder="1" applyAlignment="1">
      <alignment horizontal="left" vertical="center" wrapText="1" indent="1" readingOrder="1"/>
    </xf>
    <xf numFmtId="0" fontId="12" fillId="10" borderId="40" xfId="0" applyFont="1" applyFill="1" applyBorder="1" applyAlignment="1">
      <alignment horizontal="center" vertical="center"/>
    </xf>
    <xf numFmtId="9" fontId="69" fillId="4" borderId="47" xfId="7" applyFont="1" applyFill="1" applyBorder="1" applyAlignment="1">
      <alignment horizontal="left" vertical="center" wrapText="1" indent="1" readingOrder="1"/>
    </xf>
    <xf numFmtId="1" fontId="69" fillId="4" borderId="47" xfId="7" applyNumberFormat="1" applyFont="1" applyFill="1" applyBorder="1" applyAlignment="1">
      <alignment horizontal="left" vertical="center" wrapText="1" indent="1" readingOrder="1"/>
    </xf>
    <xf numFmtId="0" fontId="37" fillId="2" borderId="0" xfId="0" applyFont="1" applyFill="1" applyAlignment="1">
      <alignment horizontal="right" vertical="center" wrapText="1"/>
    </xf>
    <xf numFmtId="0" fontId="48" fillId="20" borderId="37" xfId="0" applyFont="1" applyFill="1" applyBorder="1" applyAlignment="1">
      <alignment horizontal="left" vertical="center" wrapText="1"/>
    </xf>
    <xf numFmtId="16" fontId="48" fillId="20" borderId="37" xfId="0" applyNumberFormat="1" applyFont="1" applyFill="1" applyBorder="1" applyAlignment="1">
      <alignment horizontal="left" vertical="center" wrapText="1"/>
    </xf>
    <xf numFmtId="0" fontId="48" fillId="20" borderId="37" xfId="0" applyFont="1" applyFill="1" applyBorder="1" applyAlignment="1">
      <alignment horizontal="right" vertical="center" wrapText="1"/>
    </xf>
    <xf numFmtId="49" fontId="0" fillId="0" borderId="2" xfId="0" applyNumberFormat="1" applyBorder="1" applyAlignment="1"/>
    <xf numFmtId="0" fontId="71" fillId="2" borderId="49" xfId="0" applyFont="1" applyFill="1" applyBorder="1"/>
    <xf numFmtId="0" fontId="71" fillId="2" borderId="49" xfId="0" applyFont="1" applyFill="1" applyBorder="1" applyAlignment="1">
      <alignment horizontal="right"/>
    </xf>
    <xf numFmtId="0" fontId="72" fillId="2" borderId="49" xfId="0" applyFont="1" applyFill="1" applyBorder="1"/>
    <xf numFmtId="0" fontId="73" fillId="10" borderId="49" xfId="0" applyFont="1" applyFill="1" applyBorder="1" applyAlignment="1">
      <alignment wrapText="1"/>
    </xf>
    <xf numFmtId="0" fontId="40" fillId="2" borderId="37" xfId="0" applyFont="1" applyFill="1" applyBorder="1" applyAlignment="1">
      <alignment wrapText="1"/>
    </xf>
    <xf numFmtId="49" fontId="0" fillId="0" borderId="0" xfId="0" applyNumberFormat="1"/>
    <xf numFmtId="0" fontId="0" fillId="0" borderId="0" xfId="0" applyAlignment="1">
      <alignment horizontal="left" wrapText="1"/>
    </xf>
    <xf numFmtId="0" fontId="0" fillId="0" borderId="0" xfId="0" applyNumberFormat="1" applyAlignment="1">
      <alignment wrapText="1"/>
    </xf>
    <xf numFmtId="0" fontId="0" fillId="20" borderId="0" xfId="0" applyFill="1" applyAlignment="1">
      <alignment wrapText="1"/>
    </xf>
    <xf numFmtId="0" fontId="0" fillId="20" borderId="0" xfId="0" applyFill="1" applyAlignment="1">
      <alignment horizontal="left" wrapText="1"/>
    </xf>
    <xf numFmtId="0" fontId="0" fillId="20" borderId="0" xfId="0" applyNumberFormat="1" applyFill="1" applyAlignment="1">
      <alignment wrapText="1"/>
    </xf>
    <xf numFmtId="0" fontId="12" fillId="8" borderId="37" xfId="0" applyFont="1" applyFill="1" applyBorder="1" applyAlignment="1">
      <alignment horizontal="center" vertical="center" wrapText="1"/>
    </xf>
    <xf numFmtId="0" fontId="10" fillId="9" borderId="37" xfId="0" applyFont="1" applyFill="1" applyBorder="1" applyAlignment="1">
      <alignment horizontal="center" vertical="center"/>
    </xf>
    <xf numFmtId="0" fontId="19" fillId="6" borderId="37" xfId="0" applyFont="1" applyFill="1" applyBorder="1" applyAlignment="1">
      <alignment horizontal="center" vertical="center" wrapText="1"/>
    </xf>
    <xf numFmtId="0" fontId="19" fillId="14" borderId="37" xfId="0" applyFont="1" applyFill="1" applyBorder="1" applyAlignment="1">
      <alignment horizontal="center" vertical="center"/>
    </xf>
    <xf numFmtId="0" fontId="19" fillId="12" borderId="37" xfId="0" applyFont="1" applyFill="1" applyBorder="1" applyAlignment="1">
      <alignment horizontal="center" vertical="center"/>
    </xf>
    <xf numFmtId="0" fontId="19" fillId="8" borderId="37" xfId="0" applyFont="1" applyFill="1" applyBorder="1" applyAlignment="1">
      <alignment horizontal="center" vertical="center"/>
    </xf>
    <xf numFmtId="0" fontId="38" fillId="9" borderId="37" xfId="0" applyFont="1" applyFill="1" applyBorder="1" applyAlignment="1">
      <alignment horizontal="center" vertical="center"/>
    </xf>
    <xf numFmtId="0" fontId="12" fillId="6" borderId="40" xfId="0" applyFont="1" applyFill="1" applyBorder="1" applyAlignment="1">
      <alignment horizontal="center" vertical="center" wrapText="1"/>
    </xf>
    <xf numFmtId="0" fontId="12" fillId="6" borderId="37" xfId="0" applyFont="1" applyFill="1" applyBorder="1" applyAlignment="1">
      <alignment horizontal="center" vertical="center" wrapText="1"/>
    </xf>
    <xf numFmtId="0" fontId="12" fillId="14" borderId="37" xfId="0" applyFont="1" applyFill="1" applyBorder="1" applyAlignment="1">
      <alignment horizontal="center" vertical="center"/>
    </xf>
    <xf numFmtId="0" fontId="10" fillId="14" borderId="37" xfId="0" applyFont="1" applyFill="1" applyBorder="1" applyAlignment="1">
      <alignment horizontal="center" vertical="center" wrapText="1"/>
    </xf>
    <xf numFmtId="0" fontId="12" fillId="12" borderId="37" xfId="0" applyFont="1" applyFill="1" applyBorder="1" applyAlignment="1">
      <alignment horizontal="center" vertical="center"/>
    </xf>
    <xf numFmtId="0" fontId="14" fillId="12" borderId="37" xfId="0" applyFont="1" applyFill="1" applyBorder="1" applyAlignment="1">
      <alignment horizontal="center" vertical="center" wrapText="1"/>
    </xf>
    <xf numFmtId="0" fontId="39" fillId="2" borderId="48" xfId="0" applyFont="1" applyFill="1" applyBorder="1" applyAlignment="1">
      <alignment horizontal="center" vertical="center" textRotation="90"/>
    </xf>
    <xf numFmtId="0" fontId="41" fillId="2" borderId="48" xfId="0" applyFont="1" applyFill="1" applyBorder="1" applyAlignment="1">
      <alignment horizontal="center" vertical="center" wrapText="1"/>
    </xf>
    <xf numFmtId="0" fontId="41" fillId="2" borderId="48" xfId="0" applyFont="1" applyFill="1" applyBorder="1" applyAlignment="1">
      <alignment horizontal="center" vertical="center"/>
    </xf>
    <xf numFmtId="164" fontId="23" fillId="2" borderId="7" xfId="0" applyNumberFormat="1" applyFont="1" applyFill="1" applyBorder="1" applyAlignment="1">
      <alignment horizontal="center" vertical="center"/>
    </xf>
    <xf numFmtId="164" fontId="23" fillId="2" borderId="3" xfId="0" applyNumberFormat="1" applyFont="1" applyFill="1" applyBorder="1" applyAlignment="1">
      <alignment horizontal="center" vertical="center"/>
    </xf>
    <xf numFmtId="0" fontId="12" fillId="8" borderId="37" xfId="0" applyFont="1" applyFill="1" applyBorder="1" applyAlignment="1">
      <alignment horizontal="center" vertical="center"/>
    </xf>
    <xf numFmtId="0" fontId="19" fillId="2" borderId="5" xfId="0" quotePrefix="1" applyFont="1" applyFill="1" applyBorder="1" applyAlignment="1">
      <alignment horizontal="left"/>
    </xf>
    <xf numFmtId="0" fontId="19" fillId="2" borderId="38" xfId="0" quotePrefix="1" applyFont="1" applyFill="1" applyBorder="1" applyAlignment="1">
      <alignment horizontal="left"/>
    </xf>
    <xf numFmtId="10" fontId="70" fillId="2" borderId="50" xfId="0" applyNumberFormat="1" applyFont="1" applyFill="1" applyBorder="1" applyAlignment="1">
      <alignment horizontal="center"/>
    </xf>
    <xf numFmtId="10" fontId="70" fillId="2" borderId="51" xfId="0" applyNumberFormat="1" applyFont="1" applyFill="1" applyBorder="1" applyAlignment="1">
      <alignment horizontal="center"/>
    </xf>
    <xf numFmtId="0" fontId="17" fillId="2" borderId="24" xfId="0" applyFont="1" applyFill="1" applyBorder="1" applyAlignment="1">
      <alignment horizontal="center" vertical="center" wrapText="1"/>
    </xf>
    <xf numFmtId="0" fontId="17" fillId="2" borderId="25" xfId="0" applyFont="1" applyFill="1" applyBorder="1" applyAlignment="1">
      <alignment horizontal="center" vertical="center" wrapText="1"/>
    </xf>
    <xf numFmtId="0" fontId="7" fillId="16" borderId="25" xfId="0" applyFont="1" applyFill="1" applyBorder="1" applyAlignment="1">
      <alignment horizontal="center" vertical="center" wrapText="1"/>
    </xf>
    <xf numFmtId="0" fontId="19" fillId="11" borderId="14" xfId="0" applyFont="1" applyFill="1" applyBorder="1" applyAlignment="1">
      <alignment horizontal="center" vertical="center"/>
    </xf>
    <xf numFmtId="164" fontId="44" fillId="2" borderId="7" xfId="0" applyNumberFormat="1" applyFont="1" applyFill="1" applyBorder="1" applyAlignment="1">
      <alignment horizontal="center" vertical="center"/>
    </xf>
    <xf numFmtId="164" fontId="44" fillId="2" borderId="3" xfId="0" applyNumberFormat="1" applyFont="1" applyFill="1" applyBorder="1" applyAlignment="1">
      <alignment horizontal="center" vertical="center"/>
    </xf>
    <xf numFmtId="164" fontId="7" fillId="20" borderId="13" xfId="0" applyNumberFormat="1" applyFont="1" applyFill="1" applyBorder="1" applyAlignment="1">
      <alignment horizontal="center" vertical="center"/>
    </xf>
    <xf numFmtId="164" fontId="7" fillId="20" borderId="15" xfId="0" applyNumberFormat="1" applyFont="1" applyFill="1" applyBorder="1" applyAlignment="1">
      <alignment horizontal="center" vertical="center"/>
    </xf>
    <xf numFmtId="0" fontId="11" fillId="28" borderId="16" xfId="0" applyFont="1" applyFill="1" applyBorder="1" applyAlignment="1">
      <alignment horizontal="center" vertical="center" wrapText="1"/>
    </xf>
    <xf numFmtId="0" fontId="70" fillId="2" borderId="49" xfId="0" applyFont="1" applyFill="1" applyBorder="1" applyAlignment="1">
      <alignment horizontal="center"/>
    </xf>
    <xf numFmtId="0" fontId="42" fillId="5" borderId="0" xfId="0" applyFont="1" applyFill="1" applyBorder="1" applyAlignment="1">
      <alignment horizontal="center" wrapText="1"/>
    </xf>
    <xf numFmtId="0" fontId="42" fillId="5" borderId="0" xfId="0" applyFont="1" applyFill="1" applyBorder="1" applyAlignment="1">
      <alignment horizontal="center"/>
    </xf>
    <xf numFmtId="0" fontId="9" fillId="14" borderId="1" xfId="0" applyFont="1" applyFill="1" applyBorder="1" applyAlignment="1">
      <alignment horizontal="center" vertical="center"/>
    </xf>
    <xf numFmtId="0" fontId="10" fillId="14" borderId="1" xfId="0" applyFont="1" applyFill="1" applyBorder="1" applyAlignment="1">
      <alignment horizontal="center" vertical="center" wrapText="1"/>
    </xf>
    <xf numFmtId="0" fontId="10" fillId="14" borderId="2" xfId="0" applyFont="1" applyFill="1" applyBorder="1" applyAlignment="1">
      <alignment horizontal="center" vertical="center" wrapText="1"/>
    </xf>
    <xf numFmtId="0" fontId="9" fillId="12" borderId="1" xfId="0" applyFont="1" applyFill="1" applyBorder="1" applyAlignment="1">
      <alignment horizontal="center" vertical="center"/>
    </xf>
    <xf numFmtId="0" fontId="14" fillId="12" borderId="1" xfId="0" applyFont="1" applyFill="1" applyBorder="1" applyAlignment="1">
      <alignment horizontal="center" vertical="center" wrapText="1"/>
    </xf>
    <xf numFmtId="0" fontId="14" fillId="12" borderId="2" xfId="0" applyFont="1" applyFill="1" applyBorder="1" applyAlignment="1">
      <alignment horizontal="center" vertical="center" wrapText="1"/>
    </xf>
    <xf numFmtId="0" fontId="9" fillId="8" borderId="1" xfId="0" applyFont="1" applyFill="1" applyBorder="1" applyAlignment="1">
      <alignment horizontal="center" vertical="center"/>
    </xf>
    <xf numFmtId="0" fontId="12" fillId="8" borderId="2" xfId="0" applyFont="1" applyFill="1" applyBorder="1" applyAlignment="1">
      <alignment horizontal="center" vertical="center" wrapText="1"/>
    </xf>
    <xf numFmtId="0" fontId="12" fillId="8" borderId="39" xfId="0" applyFont="1" applyFill="1" applyBorder="1" applyAlignment="1">
      <alignment horizontal="center" vertical="center" wrapText="1"/>
    </xf>
    <xf numFmtId="0" fontId="11" fillId="9" borderId="1" xfId="0" applyFont="1" applyFill="1" applyBorder="1" applyAlignment="1">
      <alignment horizontal="center" vertical="center"/>
    </xf>
    <xf numFmtId="0" fontId="11" fillId="9" borderId="1"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3" xfId="0" applyFont="1" applyFill="1" applyBorder="1" applyAlignment="1">
      <alignment horizontal="center" vertical="center" wrapText="1"/>
    </xf>
    <xf numFmtId="14" fontId="52" fillId="22" borderId="2" xfId="0" applyNumberFormat="1" applyFont="1" applyFill="1" applyBorder="1" applyAlignment="1">
      <alignment horizontal="center" vertical="center" wrapText="1"/>
    </xf>
    <xf numFmtId="14" fontId="52" fillId="22" borderId="39" xfId="0" applyNumberFormat="1" applyFont="1" applyFill="1" applyBorder="1" applyAlignment="1">
      <alignment horizontal="center" vertical="center" wrapText="1"/>
    </xf>
    <xf numFmtId="14" fontId="52" fillId="22" borderId="6" xfId="0" applyNumberFormat="1" applyFont="1" applyFill="1" applyBorder="1" applyAlignment="1">
      <alignment horizontal="center" vertical="center" wrapText="1"/>
    </xf>
    <xf numFmtId="0" fontId="0" fillId="5" borderId="41" xfId="0" applyFill="1" applyBorder="1" applyAlignment="1">
      <alignment horizontal="left" wrapText="1"/>
    </xf>
    <xf numFmtId="0" fontId="0" fillId="5" borderId="42" xfId="0" applyFill="1" applyBorder="1" applyAlignment="1">
      <alignment horizontal="left"/>
    </xf>
    <xf numFmtId="0" fontId="54" fillId="24" borderId="43" xfId="0" applyFont="1" applyFill="1" applyBorder="1" applyAlignment="1">
      <alignment horizontal="center"/>
    </xf>
    <xf numFmtId="0" fontId="54" fillId="24" borderId="44" xfId="0" applyFont="1" applyFill="1" applyBorder="1" applyAlignment="1">
      <alignment horizontal="center"/>
    </xf>
    <xf numFmtId="0" fontId="54" fillId="24" borderId="43" xfId="0" applyFont="1" applyFill="1" applyBorder="1" applyAlignment="1">
      <alignment horizontal="center" wrapText="1"/>
    </xf>
    <xf numFmtId="0" fontId="54" fillId="24" borderId="44" xfId="0" applyFont="1" applyFill="1" applyBorder="1" applyAlignment="1">
      <alignment horizontal="center" wrapText="1"/>
    </xf>
    <xf numFmtId="0" fontId="6" fillId="10" borderId="0" xfId="0" applyFont="1" applyFill="1" applyAlignment="1">
      <alignment horizontal="center" wrapText="1"/>
    </xf>
    <xf numFmtId="0" fontId="0" fillId="10" borderId="0" xfId="0" applyFill="1" applyAlignment="1">
      <alignment horizontal="center" wrapText="1"/>
    </xf>
  </cellXfs>
  <cellStyles count="9">
    <cellStyle name="Hyperlink" xfId="8" builtinId="8"/>
    <cellStyle name="Normal" xfId="0" builtinId="0"/>
    <cellStyle name="Normal 2" xfId="1"/>
    <cellStyle name="Normal 2 2" xfId="6"/>
    <cellStyle name="Normal 3" xfId="2"/>
    <cellStyle name="Normal 3 2" xfId="5"/>
    <cellStyle name="Normal 4" xfId="3"/>
    <cellStyle name="Normal 5" xfId="4"/>
    <cellStyle name="Percent" xfId="7" builtinId="5"/>
  </cellStyles>
  <dxfs count="2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alignment wrapText="1" indent="0" readingOrder="0"/>
    </dxf>
    <dxf>
      <font>
        <color rgb="FF006100"/>
      </font>
      <fill>
        <patternFill>
          <bgColor rgb="FFC6EFCE"/>
        </patternFill>
      </fill>
    </dxf>
    <dxf>
      <font>
        <color rgb="FF006100"/>
      </font>
      <fill>
        <patternFill>
          <bgColor rgb="FFC6EFCE"/>
        </patternFill>
      </fill>
    </dxf>
    <dxf>
      <fill>
        <patternFill>
          <bgColor theme="6" tint="0.59996337778862885"/>
        </patternFill>
      </fill>
    </dxf>
    <dxf>
      <fill>
        <patternFill>
          <bgColor theme="6" tint="0.59996337778862885"/>
        </patternFill>
      </fill>
    </dxf>
    <dxf>
      <font>
        <b/>
        <i val="0"/>
        <color rgb="FFFF0000"/>
      </font>
    </dxf>
    <dxf>
      <font>
        <color rgb="FF006100"/>
      </font>
      <fill>
        <patternFill>
          <bgColor rgb="FFC6EFCE"/>
        </patternFill>
      </fill>
    </dxf>
    <dxf>
      <font>
        <color rgb="FF006100"/>
      </font>
      <fill>
        <patternFill>
          <bgColor rgb="FFC6EFCE"/>
        </patternFill>
      </fill>
    </dxf>
    <dxf>
      <font>
        <b/>
        <i val="0"/>
        <color rgb="FFFF0000"/>
      </font>
    </dxf>
  </dxfs>
  <tableStyles count="0" defaultTableStyle="TableStyleMedium2" defaultPivotStyle="PivotStyleLight16"/>
  <colors>
    <mruColors>
      <color rgb="FFFFCDCD"/>
      <color rgb="FFFFFF99"/>
      <color rgb="FFECF2F8"/>
      <color rgb="FFF1EA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4"/>
    </mc:Choice>
    <mc:Fallback>
      <c:style val="14"/>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0801506954487831"/>
          <c:y val="2.1870286276261183E-2"/>
          <c:w val="0.77694666890043063"/>
          <c:h val="0.97812956386987682"/>
        </c:manualLayout>
      </c:layout>
      <c:pieChart>
        <c:varyColors val="1"/>
        <c:ser>
          <c:idx val="2"/>
          <c:order val="2"/>
          <c:spPr>
            <a:ln>
              <a:noFill/>
            </a:ln>
            <a:effectLst/>
          </c:spPr>
          <c:dPt>
            <c:idx val="0"/>
            <c:bubble3D val="0"/>
            <c:spPr>
              <a:noFill/>
              <a:ln>
                <a:noFill/>
              </a:ln>
              <a:effectLst/>
            </c:spPr>
          </c:dPt>
          <c:dPt>
            <c:idx val="1"/>
            <c:bubble3D val="0"/>
            <c:spPr>
              <a:noFill/>
              <a:ln>
                <a:noFill/>
              </a:ln>
              <a:effectLst/>
            </c:spPr>
          </c:dPt>
          <c:dPt>
            <c:idx val="2"/>
            <c:bubble3D val="0"/>
            <c:spPr>
              <a:solidFill>
                <a:srgbClr val="FF0000">
                  <a:alpha val="46000"/>
                </a:srgbClr>
              </a:solidFill>
              <a:ln>
                <a:noFill/>
              </a:ln>
              <a:effectLst/>
            </c:spPr>
          </c:dPt>
          <c:dPt>
            <c:idx val="3"/>
            <c:bubble3D val="0"/>
            <c:spPr>
              <a:noFill/>
              <a:ln>
                <a:noFill/>
              </a:ln>
              <a:effectLst/>
            </c:spPr>
          </c:dPt>
          <c:val>
            <c:numRef>
              <c:f>Execution!$AJ$2:$AJ$5</c:f>
              <c:numCache>
                <c:formatCode>0.0%</c:formatCode>
                <c:ptCount val="4"/>
                <c:pt idx="0">
                  <c:v>1</c:v>
                </c:pt>
                <c:pt idx="1">
                  <c:v>0</c:v>
                </c:pt>
                <c:pt idx="2">
                  <c:v>0.01</c:v>
                </c:pt>
                <c:pt idx="3">
                  <c:v>0.99</c:v>
                </c:pt>
              </c:numCache>
            </c:numRef>
          </c:val>
        </c:ser>
        <c:dLbls>
          <c:showLegendKey val="0"/>
          <c:showVal val="0"/>
          <c:showCatName val="0"/>
          <c:showSerName val="0"/>
          <c:showPercent val="0"/>
          <c:showBubbleSize val="0"/>
          <c:showLeaderLines val="0"/>
        </c:dLbls>
        <c:firstSliceAng val="90"/>
      </c:pieChart>
      <c:doughnutChart>
        <c:varyColors val="1"/>
        <c:ser>
          <c:idx val="0"/>
          <c:order val="0"/>
          <c:dLbls>
            <c:delete val="1"/>
          </c:dLbls>
          <c:cat>
            <c:strLit>
              <c:ptCount val="6"/>
              <c:pt idx="0">
                <c:v>Target</c:v>
              </c:pt>
              <c:pt idx="1">
                <c:v>Passed</c:v>
              </c:pt>
              <c:pt idx="2">
                <c:v>Failed</c:v>
              </c:pt>
              <c:pt idx="3">
                <c:v>In Progress</c:v>
              </c:pt>
              <c:pt idx="4">
                <c:v>On Hold</c:v>
              </c:pt>
              <c:pt idx="5">
                <c:v>Pending</c:v>
              </c:pt>
            </c:strLit>
          </c:cat>
          <c:val>
            <c:numRef>
              <c:f>Execution!$AH$2:$AH$7</c:f>
              <c:numCache>
                <c:formatCode>General</c:formatCode>
                <c:ptCount val="6"/>
                <c:pt idx="0">
                  <c:v>0</c:v>
                </c:pt>
                <c:pt idx="1">
                  <c:v>0</c:v>
                </c:pt>
                <c:pt idx="2">
                  <c:v>0</c:v>
                </c:pt>
                <c:pt idx="3">
                  <c:v>0</c:v>
                </c:pt>
                <c:pt idx="4">
                  <c:v>0</c:v>
                </c:pt>
                <c:pt idx="5">
                  <c:v>0</c:v>
                </c:pt>
              </c:numCache>
            </c:numRef>
          </c:val>
        </c:ser>
        <c:ser>
          <c:idx val="1"/>
          <c:order val="1"/>
          <c:spPr>
            <a:effectLst>
              <a:outerShdw blurRad="50800" dist="38100" dir="2700000" algn="tl" rotWithShape="0">
                <a:prstClr val="black">
                  <a:alpha val="40000"/>
                </a:prstClr>
              </a:outerShdw>
            </a:effectLst>
            <a:scene3d>
              <a:camera prst="orthographicFront"/>
              <a:lightRig rig="threePt" dir="t"/>
            </a:scene3d>
            <a:sp3d>
              <a:bevelT w="190500" h="38100"/>
            </a:sp3d>
          </c:spPr>
          <c:dPt>
            <c:idx val="0"/>
            <c:bubble3D val="0"/>
            <c:spPr>
              <a:noFill/>
              <a:ln>
                <a:noFill/>
              </a:ln>
              <a:effectLst/>
              <a:scene3d>
                <a:camera prst="orthographicFront"/>
                <a:lightRig rig="threePt" dir="t"/>
              </a:scene3d>
            </c:spPr>
          </c:dPt>
          <c:dPt>
            <c:idx val="2"/>
            <c:bubble3D val="0"/>
            <c:spPr>
              <a:solidFill>
                <a:srgbClr val="FF0000">
                  <a:alpha val="44000"/>
                </a:srgbClr>
              </a:solidFill>
              <a:effectLst>
                <a:outerShdw blurRad="50800" dist="38100" dir="2700000" algn="tl" rotWithShape="0">
                  <a:prstClr val="black">
                    <a:alpha val="40000"/>
                  </a:prstClr>
                </a:outerShdw>
              </a:effectLst>
              <a:scene3d>
                <a:camera prst="orthographicFront"/>
                <a:lightRig rig="threePt" dir="t"/>
              </a:scene3d>
              <a:sp3d>
                <a:bevelT w="190500" h="38100"/>
              </a:sp3d>
            </c:spPr>
          </c:dPt>
          <c:dPt>
            <c:idx val="3"/>
            <c:bubble3D val="0"/>
            <c:spPr>
              <a:solidFill>
                <a:schemeClr val="accent4">
                  <a:lumMod val="60000"/>
                  <a:lumOff val="40000"/>
                  <a:alpha val="53000"/>
                </a:schemeClr>
              </a:solidFill>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a:effectLst>
                <a:outerShdw blurRad="50800" dist="38100" dir="2700000" algn="tl" rotWithShape="0">
                  <a:prstClr val="black">
                    <a:alpha val="40000"/>
                  </a:prstClr>
                </a:outerShdw>
              </a:effectLst>
              <a:scene3d>
                <a:camera prst="orthographicFront"/>
                <a:lightRig rig="threePt" dir="t"/>
              </a:scene3d>
              <a:sp3d>
                <a:bevelT w="190500" h="38100"/>
              </a:sp3d>
            </c:spPr>
          </c:dPt>
          <c:dPt>
            <c:idx val="4"/>
            <c:bubble3D val="0"/>
            <c:spPr>
              <a:solidFill>
                <a:schemeClr val="accent6">
                  <a:lumMod val="60000"/>
                  <a:lumOff val="40000"/>
                </a:schemeClr>
              </a:solidFill>
              <a:effectLst>
                <a:outerShdw blurRad="50800" dist="38100" dir="2700000" algn="tl" rotWithShape="0">
                  <a:prstClr val="black">
                    <a:alpha val="40000"/>
                  </a:prstClr>
                </a:outerShdw>
              </a:effectLst>
              <a:scene3d>
                <a:camera prst="orthographicFront"/>
                <a:lightRig rig="threePt" dir="t"/>
              </a:scene3d>
              <a:sp3d>
                <a:bevelT w="190500" h="38100"/>
              </a:sp3d>
            </c:spPr>
          </c:dPt>
          <c:dPt>
            <c:idx val="5"/>
            <c:bubble3D val="0"/>
            <c:spPr>
              <a:solidFill>
                <a:schemeClr val="bg1">
                  <a:lumMod val="95000"/>
                  <a:alpha val="4000"/>
                </a:schemeClr>
              </a:solidFill>
              <a:effectLst>
                <a:outerShdw blurRad="50800" dist="38100" dir="2700000" algn="tl" rotWithShape="0">
                  <a:prstClr val="black">
                    <a:alpha val="40000"/>
                  </a:prstClr>
                </a:outerShdw>
              </a:effectLst>
              <a:scene3d>
                <a:camera prst="orthographicFront"/>
                <a:lightRig rig="threePt" dir="t"/>
              </a:scene3d>
              <a:sp3d>
                <a:bevelT w="190500" h="38100"/>
              </a:sp3d>
            </c:spPr>
          </c:dPt>
          <c:dLbls>
            <c:dLbl>
              <c:idx val="0"/>
              <c:layout>
                <c:manualLayout>
                  <c:x val="7.6599856836077305E-3"/>
                  <c:y val="-0.33446381702287215"/>
                </c:manualLayout>
              </c:layout>
              <c:spPr>
                <a:ln>
                  <a:noFill/>
                </a:ln>
              </c:spPr>
              <c:txPr>
                <a:bodyPr/>
                <a:lstStyle/>
                <a:p>
                  <a:pPr>
                    <a:defRPr b="1"/>
                  </a:pPr>
                  <a:endParaRPr lang="en-US"/>
                </a:p>
              </c:txPr>
              <c:showLegendKey val="0"/>
              <c:showVal val="1"/>
              <c:showCatName val="1"/>
              <c:showSerName val="0"/>
              <c:showPercent val="0"/>
              <c:showBubbleSize val="0"/>
              <c:extLst>
                <c:ext xmlns:c15="http://schemas.microsoft.com/office/drawing/2012/chart" uri="{CE6537A1-D6FC-4f65-9D91-7224C49458BB}">
                  <c15:layout/>
                </c:ext>
              </c:extLst>
            </c:dLbl>
            <c:dLbl>
              <c:idx val="1"/>
              <c:layout>
                <c:manualLayout>
                  <c:x val="0.60869386781197798"/>
                  <c:y val="-0.41375839082061644"/>
                </c:manualLayout>
              </c:layout>
              <c:spPr>
                <a:solidFill>
                  <a:schemeClr val="accent4">
                    <a:lumMod val="60000"/>
                    <a:lumOff val="40000"/>
                    <a:alpha val="73000"/>
                  </a:schemeClr>
                </a:solidFill>
                <a:ln>
                  <a:noFill/>
                </a:ln>
              </c:spPr>
              <c:txPr>
                <a:bodyPr/>
                <a:lstStyle/>
                <a:p>
                  <a:pPr>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dLbl>
              <c:idx val="2"/>
              <c:layout>
                <c:manualLayout>
                  <c:x val="0.6000854211405392"/>
                  <c:y val="-0.30230274313055999"/>
                </c:manualLayout>
              </c:layout>
              <c:spPr>
                <a:solidFill>
                  <a:schemeClr val="accent2">
                    <a:lumMod val="40000"/>
                    <a:lumOff val="60000"/>
                  </a:schemeClr>
                </a:solidFill>
                <a:ln>
                  <a:noFill/>
                </a:ln>
              </c:spPr>
              <c:txPr>
                <a:bodyPr/>
                <a:lstStyle/>
                <a:p>
                  <a:pPr>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dLbl>
              <c:idx val="3"/>
              <c:layout>
                <c:manualLayout>
                  <c:x val="0.59242018611309955"/>
                  <c:y val="-0.17631152300652689"/>
                </c:manualLayout>
              </c:layout>
              <c:spPr>
                <a:solidFill>
                  <a:schemeClr val="accent4">
                    <a:lumMod val="40000"/>
                    <a:lumOff val="60000"/>
                    <a:alpha val="43000"/>
                  </a:schemeClr>
                </a:solidFill>
                <a:ln>
                  <a:noFill/>
                </a:ln>
              </c:spPr>
              <c:txPr>
                <a:bodyPr/>
                <a:lstStyle/>
                <a:p>
                  <a:pPr>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dLbl>
              <c:idx val="4"/>
              <c:layout>
                <c:manualLayout>
                  <c:x val="0.61205774278215208"/>
                  <c:y val="-6.3553294776206123E-2"/>
                </c:manualLayout>
              </c:layout>
              <c:spPr>
                <a:solidFill>
                  <a:schemeClr val="accent6">
                    <a:lumMod val="40000"/>
                    <a:lumOff val="60000"/>
                    <a:alpha val="86000"/>
                  </a:schemeClr>
                </a:solidFill>
                <a:ln>
                  <a:noFill/>
                </a:ln>
              </c:spPr>
              <c:txPr>
                <a:bodyPr/>
                <a:lstStyle/>
                <a:p>
                  <a:pPr>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dLbl>
              <c:idx val="5"/>
              <c:delete val="1"/>
              <c:extLst>
                <c:ext xmlns:c15="http://schemas.microsoft.com/office/drawing/2012/chart" uri="{CE6537A1-D6FC-4f65-9D91-7224C49458BB}"/>
              </c:extLst>
            </c:dLbl>
            <c:spPr>
              <a:ln>
                <a:noFill/>
              </a:ln>
            </c:spPr>
            <c:showLegendKey val="0"/>
            <c:showVal val="1"/>
            <c:showCatName val="1"/>
            <c:showSerName val="0"/>
            <c:showPercent val="0"/>
            <c:showBubbleSize val="0"/>
            <c:showLeaderLines val="0"/>
            <c:extLst>
              <c:ext xmlns:c15="http://schemas.microsoft.com/office/drawing/2012/chart" uri="{CE6537A1-D6FC-4f65-9D91-7224C49458BB}"/>
            </c:extLst>
          </c:dLbls>
          <c:cat>
            <c:strLit>
              <c:ptCount val="6"/>
              <c:pt idx="0">
                <c:v>Target</c:v>
              </c:pt>
              <c:pt idx="1">
                <c:v>Passed</c:v>
              </c:pt>
              <c:pt idx="2">
                <c:v>Failed</c:v>
              </c:pt>
              <c:pt idx="3">
                <c:v>In Progress</c:v>
              </c:pt>
              <c:pt idx="4">
                <c:v>On Hold</c:v>
              </c:pt>
              <c:pt idx="5">
                <c:v>Pending</c:v>
              </c:pt>
            </c:strLit>
          </c:cat>
          <c:val>
            <c:numRef>
              <c:f>Execution!$AI$2:$AI$7</c:f>
              <c:numCache>
                <c:formatCode>General</c:formatCode>
                <c:ptCount val="6"/>
                <c:pt idx="0" formatCode="#,##0">
                  <c:v>437</c:v>
                </c:pt>
                <c:pt idx="1">
                  <c:v>0</c:v>
                </c:pt>
                <c:pt idx="2">
                  <c:v>0</c:v>
                </c:pt>
                <c:pt idx="3">
                  <c:v>0</c:v>
                </c:pt>
                <c:pt idx="4">
                  <c:v>0</c:v>
                </c:pt>
                <c:pt idx="5" formatCode="#,##0">
                  <c:v>437</c:v>
                </c:pt>
              </c:numCache>
            </c:numRef>
          </c:val>
        </c:ser>
        <c:dLbls>
          <c:showLegendKey val="0"/>
          <c:showVal val="1"/>
          <c:showCatName val="1"/>
          <c:showSerName val="0"/>
          <c:showPercent val="0"/>
          <c:showBubbleSize val="0"/>
          <c:showLeaderLines val="1"/>
        </c:dLbls>
        <c:firstSliceAng val="90"/>
        <c:holeSize val="10"/>
      </c:doughnutChart>
    </c:plotArea>
    <c:plotVisOnly val="1"/>
    <c:dispBlanksAs val="zero"/>
    <c:showDLblsOverMax val="0"/>
  </c:chart>
  <c:spPr>
    <a:noFill/>
    <a:ln>
      <a:noFill/>
    </a:ln>
  </c:spPr>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a:t>Automated Vs Manual Script Execution</a:t>
            </a:r>
          </a:p>
          <a:p>
            <a:pPr>
              <a:defRPr/>
            </a:pPr>
            <a:r>
              <a:rPr lang="en-US" sz="1200"/>
              <a:t>June'2015</a:t>
            </a:r>
          </a:p>
        </c:rich>
      </c:tx>
      <c:layout>
        <c:manualLayout>
          <c:xMode val="edge"/>
          <c:yMode val="edge"/>
          <c:x val="0.1494914256794134"/>
          <c:y val="1.3888888888888888E-2"/>
        </c:manualLayout>
      </c:layout>
      <c:overlay val="0"/>
    </c:title>
    <c:autoTitleDeleted val="0"/>
    <c:plotArea>
      <c:layout>
        <c:manualLayout>
          <c:layoutTarget val="inner"/>
          <c:xMode val="edge"/>
          <c:yMode val="edge"/>
          <c:x val="0.2160587549874651"/>
          <c:y val="0.41228018372703412"/>
          <c:w val="0.7062132928451208"/>
          <c:h val="0.47598571011956836"/>
        </c:manualLayout>
      </c:layout>
      <c:barChart>
        <c:barDir val="col"/>
        <c:grouping val="clustered"/>
        <c:varyColors val="0"/>
        <c:ser>
          <c:idx val="0"/>
          <c:order val="0"/>
          <c:tx>
            <c:v>Automated Vs Manual</c:v>
          </c:tx>
          <c:invertIfNegative val="0"/>
          <c:dLbls>
            <c:spPr>
              <a:noFill/>
              <a:ln>
                <a:noFill/>
              </a:ln>
              <a:effectLst/>
            </c:spPr>
            <c:txPr>
              <a:bodyPr/>
              <a:lstStyle/>
              <a:p>
                <a:pPr>
                  <a:defRPr sz="14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Execution!$B$39:$B$40</c:f>
              <c:strCache>
                <c:ptCount val="2"/>
                <c:pt idx="0">
                  <c:v>Automated</c:v>
                </c:pt>
                <c:pt idx="1">
                  <c:v>Manual</c:v>
                </c:pt>
              </c:strCache>
            </c:strRef>
          </c:cat>
          <c:val>
            <c:numRef>
              <c:f>Execution!$C$39:$C$40</c:f>
              <c:numCache>
                <c:formatCode>0%</c:formatCode>
                <c:ptCount val="2"/>
                <c:pt idx="0">
                  <c:v>0.98855835240274603</c:v>
                </c:pt>
                <c:pt idx="1">
                  <c:v>1.1441647597254004E-2</c:v>
                </c:pt>
              </c:numCache>
            </c:numRef>
          </c:val>
        </c:ser>
        <c:dLbls>
          <c:showLegendKey val="0"/>
          <c:showVal val="0"/>
          <c:showCatName val="0"/>
          <c:showSerName val="0"/>
          <c:showPercent val="0"/>
          <c:showBubbleSize val="0"/>
        </c:dLbls>
        <c:gapWidth val="75"/>
        <c:overlap val="-25"/>
        <c:axId val="250350520"/>
        <c:axId val="248676696"/>
      </c:barChart>
      <c:catAx>
        <c:axId val="250350520"/>
        <c:scaling>
          <c:orientation val="minMax"/>
        </c:scaling>
        <c:delete val="0"/>
        <c:axPos val="b"/>
        <c:numFmt formatCode="General" sourceLinked="0"/>
        <c:majorTickMark val="none"/>
        <c:minorTickMark val="none"/>
        <c:tickLblPos val="nextTo"/>
        <c:crossAx val="248676696"/>
        <c:crosses val="autoZero"/>
        <c:auto val="1"/>
        <c:lblAlgn val="ctr"/>
        <c:lblOffset val="100"/>
        <c:noMultiLvlLbl val="0"/>
      </c:catAx>
      <c:valAx>
        <c:axId val="248676696"/>
        <c:scaling>
          <c:orientation val="minMax"/>
          <c:max val="1"/>
        </c:scaling>
        <c:delete val="0"/>
        <c:axPos val="l"/>
        <c:majorGridlines/>
        <c:numFmt formatCode="0%" sourceLinked="1"/>
        <c:majorTickMark val="none"/>
        <c:minorTickMark val="none"/>
        <c:tickLblPos val="nextTo"/>
        <c:spPr>
          <a:ln w="9525">
            <a:noFill/>
          </a:ln>
        </c:spPr>
        <c:crossAx val="25035052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chart" Target="../charts/chart1.xml"/><Relationship Id="rId1" Type="http://schemas.openxmlformats.org/officeDocument/2006/relationships/image" Target="../media/image1.jpeg"/><Relationship Id="rId5" Type="http://schemas.openxmlformats.org/officeDocument/2006/relationships/chart" Target="../charts/chart2.xml"/><Relationship Id="rId4"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19</xdr:col>
      <xdr:colOff>114300</xdr:colOff>
      <xdr:row>2</xdr:row>
      <xdr:rowOff>57150</xdr:rowOff>
    </xdr:from>
    <xdr:to>
      <xdr:col>20</xdr:col>
      <xdr:colOff>476250</xdr:colOff>
      <xdr:row>2</xdr:row>
      <xdr:rowOff>409575</xdr:rowOff>
    </xdr:to>
    <xdr:pic>
      <xdr:nvPicPr>
        <xdr:cNvPr id="10" name="Picture 9" descr="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73350" y="495300"/>
          <a:ext cx="971550"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19</xdr:col>
      <xdr:colOff>104775</xdr:colOff>
      <xdr:row>10</xdr:row>
      <xdr:rowOff>47625</xdr:rowOff>
    </xdr:from>
    <xdr:to>
      <xdr:col>20</xdr:col>
      <xdr:colOff>466724</xdr:colOff>
      <xdr:row>10</xdr:row>
      <xdr:rowOff>171450</xdr:rowOff>
    </xdr:to>
    <xdr:sp macro="" textlink="">
      <xdr:nvSpPr>
        <xdr:cNvPr id="13" name="Rectangle 12"/>
        <xdr:cNvSpPr/>
      </xdr:nvSpPr>
      <xdr:spPr>
        <a:xfrm>
          <a:off x="12315825" y="2371725"/>
          <a:ext cx="971549" cy="12382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lang="en-US" sz="1100" b="1"/>
            <a:t>Plan to Pass</a:t>
          </a:r>
        </a:p>
      </xdr:txBody>
    </xdr:sp>
    <xdr:clientData/>
  </xdr:twoCellAnchor>
  <xdr:twoCellAnchor>
    <xdr:from>
      <xdr:col>23</xdr:col>
      <xdr:colOff>457200</xdr:colOff>
      <xdr:row>3</xdr:row>
      <xdr:rowOff>85725</xdr:rowOff>
    </xdr:from>
    <xdr:to>
      <xdr:col>30</xdr:col>
      <xdr:colOff>381000</xdr:colOff>
      <xdr:row>14</xdr:row>
      <xdr:rowOff>114300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19</xdr:col>
          <xdr:colOff>85726</xdr:colOff>
          <xdr:row>3</xdr:row>
          <xdr:rowOff>85725</xdr:rowOff>
        </xdr:from>
        <xdr:to>
          <xdr:col>22</xdr:col>
          <xdr:colOff>466726</xdr:colOff>
          <xdr:row>9</xdr:row>
          <xdr:rowOff>112183</xdr:rowOff>
        </xdr:to>
        <xdr:pic>
          <xdr:nvPicPr>
            <xdr:cNvPr id="2763" name="Picture 19"/>
            <xdr:cNvPicPr>
              <a:picLocks noChangeAspect="1" noChangeArrowheads="1"/>
              <a:extLst>
                <a:ext uri="{84589F7E-364E-4C9E-8A38-B11213B215E9}">
                  <a14:cameraTool cellRange="$C$29:$F$35" spid="_x0000_s23386"/>
                </a:ext>
              </a:extLst>
            </xdr:cNvPicPr>
          </xdr:nvPicPr>
          <xdr:blipFill>
            <a:blip xmlns:r="http://schemas.openxmlformats.org/officeDocument/2006/relationships" r:embed="rId3"/>
            <a:srcRect/>
            <a:stretch>
              <a:fillRect/>
            </a:stretch>
          </xdr:blipFill>
          <xdr:spPr bwMode="auto">
            <a:xfrm>
              <a:off x="12296776" y="1047750"/>
              <a:ext cx="2209800" cy="1188508"/>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85725</xdr:colOff>
          <xdr:row>11</xdr:row>
          <xdr:rowOff>19051</xdr:rowOff>
        </xdr:from>
        <xdr:to>
          <xdr:col>30</xdr:col>
          <xdr:colOff>390524</xdr:colOff>
          <xdr:row>14</xdr:row>
          <xdr:rowOff>180975</xdr:rowOff>
        </xdr:to>
        <xdr:pic>
          <xdr:nvPicPr>
            <xdr:cNvPr id="7" name="Picture 6"/>
            <xdr:cNvPicPr>
              <a:picLocks noChangeAspect="1" noChangeArrowheads="1"/>
              <a:extLst>
                <a:ext uri="{84589F7E-364E-4C9E-8A38-B11213B215E9}">
                  <a14:cameraTool cellRange="$B$20:$N$24" spid="_x0000_s23387"/>
                </a:ext>
              </a:extLst>
            </xdr:cNvPicPr>
          </xdr:nvPicPr>
          <xdr:blipFill>
            <a:blip xmlns:r="http://schemas.openxmlformats.org/officeDocument/2006/relationships" r:embed="rId4"/>
            <a:srcRect/>
            <a:stretch>
              <a:fillRect/>
            </a:stretch>
          </xdr:blipFill>
          <xdr:spPr bwMode="auto">
            <a:xfrm>
              <a:off x="13020675" y="2533651"/>
              <a:ext cx="7010399" cy="733424"/>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14</xdr:col>
      <xdr:colOff>409575</xdr:colOff>
      <xdr:row>22</xdr:row>
      <xdr:rowOff>42862</xdr:rowOff>
    </xdr:from>
    <xdr:to>
      <xdr:col>17</xdr:col>
      <xdr:colOff>866775</xdr:colOff>
      <xdr:row>35</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514350</xdr:colOff>
      <xdr:row>6</xdr:row>
      <xdr:rowOff>76200</xdr:rowOff>
    </xdr:from>
    <xdr:to>
      <xdr:col>22</xdr:col>
      <xdr:colOff>539283</xdr:colOff>
      <xdr:row>6</xdr:row>
      <xdr:rowOff>76200</xdr:rowOff>
    </xdr:to>
    <xdr:cxnSp macro="">
      <xdr:nvCxnSpPr>
        <xdr:cNvPr id="4" name="Straight Connector 3"/>
        <xdr:cNvCxnSpPr/>
      </xdr:nvCxnSpPr>
      <xdr:spPr>
        <a:xfrm>
          <a:off x="14116050" y="1628775"/>
          <a:ext cx="634533" cy="0"/>
        </a:xfrm>
        <a:prstGeom prst="line">
          <a:avLst/>
        </a:prstGeom>
        <a:ln w="3175">
          <a:solidFill>
            <a:schemeClr val="bg1">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514350</xdr:colOff>
      <xdr:row>7</xdr:row>
      <xdr:rowOff>38100</xdr:rowOff>
    </xdr:from>
    <xdr:to>
      <xdr:col>22</xdr:col>
      <xdr:colOff>539283</xdr:colOff>
      <xdr:row>7</xdr:row>
      <xdr:rowOff>38100</xdr:rowOff>
    </xdr:to>
    <xdr:cxnSp macro="">
      <xdr:nvCxnSpPr>
        <xdr:cNvPr id="14" name="Straight Connector 13"/>
        <xdr:cNvCxnSpPr/>
      </xdr:nvCxnSpPr>
      <xdr:spPr>
        <a:xfrm>
          <a:off x="14116050" y="1781175"/>
          <a:ext cx="634533" cy="0"/>
        </a:xfrm>
        <a:prstGeom prst="line">
          <a:avLst/>
        </a:prstGeom>
        <a:ln w="3175">
          <a:solidFill>
            <a:schemeClr val="bg1">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ukherjee, Avishek" refreshedDate="42342.459544444442" createdVersion="4" refreshedVersion="4" minRefreshableVersion="3" recordCount="440">
  <cacheSource type="worksheet">
    <worksheetSource ref="A1:E1048576" sheet="List"/>
  </cacheSource>
  <cacheFields count="5">
    <cacheField name="Title" numFmtId="0">
      <sharedItems containsBlank="1" count="437">
        <s v="101_Customer Master - (AIMS)"/>
        <s v="940_SalesOrder- Single Order (AIMS)"/>
        <s v="856_PO - (AIMS)"/>
        <s v="861_PO - Receipt DOC- Normal PO(AIMS)"/>
        <s v="WM_832_Material_master"/>
        <s v="947_Adjustment- (AIMS)"/>
        <s v="WM_832_Material_master(AIMS 10.0)"/>
        <s v="856_PO - (AIMS) 10"/>
        <s v="940_SalesOrder- Single Order (AIMS 10.00)"/>
        <s v="945_ORDER_Ship Confirms- Split Order(AIMS 10.00)"/>
        <s v="CTC_SalesOrder_CustomerExceededLimit_UnfilledNotificationsAreOnHold"/>
        <s v="CTC_CustomerUnfilledReport"/>
        <s v="CTC_SalesOrder_DeliveryBlock_WaitingForResolution"/>
        <s v="CTC_SalesOrder_MultipleLines_AllLinesUnfilled"/>
        <s v="CTC_CardinalStockGoesOnBODuringOrderCreation_PE"/>
        <s v="CTC_SalesOrder_CardinalStockGoesOnBackorderDuringOrderCreation"/>
        <s v="CTC_SalesOrder_NoStockForceT"/>
        <s v="CTC_SalesOrder_NoStockLeaveOnBO"/>
        <s v="CTC_SalesOrder_NoStock_BOResolutionRejected"/>
        <s v="CTC_SalesOrder_PartialStockAvailable_LaterCSRAdjustedTheQuantity"/>
        <s v="CTC_SalesOrder_RushOrder"/>
        <s v="CTC_SalesOrder_VLKOrder"/>
        <s v="CTC_SalesOrder_FillOrKillOrder_FakeOrder"/>
        <s v="CTC_SalesOrder_DropShip"/>
        <s v="CTC_SalesOrder_WithCreditCard"/>
        <s v="CTC_CreateCreditForOrdersGreaterThan350"/>
        <s v="CTC_CreateCreditForOrdersLessThan350"/>
        <s v="CTC_CreateCRMComplaint_ReturnNoCredit_Part1"/>
        <s v="CTC_CreateServiceIssueWithoutReferenceAndCreateDebit"/>
        <s v="CTC_CreditNotApprovedForOrderGreaterThan350"/>
        <s v="CTC_SalesOrder_Manual"/>
        <s v="CTC_ServiceIssueProcessWithRE_WRT_Invoice"/>
        <s v="CTC_ServiceIssueProcessWithDR_WRT_Invoice"/>
        <s v="CTC_ServiceIssueProcessWithZRNC_ReturnNoCredit_WRT_Invoice"/>
        <s v="CTC_ServiceIssueProcessWithZSS_FreeOfCharge_WRT_Invoice"/>
        <s v="CTC_ServiceIssueProcessWithCR_WRT_SalesOrder"/>
        <s v="CTC_ServiceIssueProcessWithRE_WRT_SalesOrder"/>
        <s v="CTC_ServiceIssueProcessWithDR_WRT_SalesOrder"/>
        <s v="CTC_ServiceIssueProcessWithZRNC_ReturnNoCredit_WRT_SalesOrder"/>
        <s v="CTC_ServiceIssueProcessWithZSS_FreeOfCharge_WRT_SalesOrder"/>
        <s v="CTC_SalesOrder_NoStockBackorderResolution_ForceT"/>
        <s v="CTC_SalesOrder_ZeroQuantityAvailable_CustomerWillingToWait_Part1"/>
        <s v="CTC_SalesOrder_MaterialNationallyDiscontinued"/>
        <s v="CTC_ManualOrder_Presource"/>
        <s v="CTC_InboxCategorySearch_MBTInteractionRecord"/>
        <s v="CTC_InboxCategorySearch_ASOOrder"/>
        <s v="CTC_InboxCategorySearch_ReturnOrder"/>
        <s v="CTC_InboxCategorySearch_MBTFollow-up"/>
        <s v="CTC_InboxCategorySearch_UnfilledTask"/>
        <s v="CTC_InboxCategorySearch_EmergencyOrder"/>
        <s v="CTC_InboxCategorySearch_ServiceIssue"/>
        <s v="CTC_InboxCategorySearch_SalesOrder"/>
        <s v="CTC_InboxCategorySearch_ValueLinkOrder"/>
        <s v="CTC_InboxCategorySearch_RushOrder"/>
        <s v="CTC_InboxCategorySearch_SampleCenterOrder"/>
        <s v="CTC_InboxCategorySearch_SampleOrder"/>
        <s v="CTC_InboxCategorySearch_PRMSPreshipOrder"/>
        <s v="CTC_CreateCreditForOrdersLessThan50_NON_DMG"/>
        <s v="CTC_CreateCreditForOrdersGreaterThan50_NON_DMG"/>
        <s v="CTC_SalesOrder_ForceT_PartialStock"/>
        <s v="CTC_SalesOrder_ AutoFillorKill_NoBackOrder"/>
        <s v="CTC_SalesOrder_RushOrderLineDeliveryCancelledByCSRWithCallToAIMS_Part1"/>
        <s v="RN2.2_.Com_0001_Amb_withcreditcard"/>
        <s v="RN2.2_.Com_0002_Amb_without credit card"/>
        <s v="RN2.2_.Com_0046_REG_VL_Availability"/>
        <s v="RN2.2_.Com_0041_REG_BASE_Pricing"/>
        <s v="RN2.2_DotCom_0006_UMDNJ"/>
        <s v="RN2.2_.Com_0012_BO creation and cancellation"/>
        <s v="RN2.2_.Com_0015_BO_SHIPPING"/>
        <s v="RN2.2_.Com_0031_InvoiceSrch_valid"/>
        <s v="RN2.2_.Com_0032_Order_Search"/>
        <s v="RN2.2_.Com_0010_Base_without credit card"/>
        <s v="RN2.2_.Com_0013_BO_partial_order"/>
        <s v="RN2.2_.Com_0051_Shipment Tracking non-UPS"/>
        <s v="RN2.2_.Com_0034_Pending_create_approve_delete"/>
        <s v="RN2.2_.Com_0053_Sys_Con_Upload_VLX"/>
        <s v="RN2.2_.Com_0031_InvoiceSrch_valid_1"/>
        <s v="RN2.2_.Com_0031_InvoiceSrch_valid_2"/>
        <s v="RN2.2_.Com_0037_REG_AMB_Availability"/>
        <s v="RN2.2_.Com_0038_REG_AMB_Pricing"/>
        <s v="RN2.2_.Com_0040_REG_BASE_Availability"/>
        <s v="RN2.2_.Com_0047_REG_VL_Pricing"/>
        <s v="FI_Asset Master Data Change"/>
        <s v="FI_Expense Project processing"/>
        <s v="FI_6.0510  Invoice Entry - MIRO - MIRO Duplicate Document check with FB60 Doc"/>
        <s v="Invoice Entry - MIRO with negative PPV greater than 25 dollar (Stock)"/>
        <s v="Invoice Entry - MIRO with negative PPV less than 25 dollar (Stock)"/>
        <s v="GR less than IR - Stock Shortage without 102_3_QIC Workflow Test"/>
        <s v="Idoc with multiple lines PO with multiple lines"/>
        <s v="Scenario2_Same Material Multi Lines on IDOC"/>
        <s v="Scenario3_Same Mat several times on PO on IDOC once"/>
        <s v="Scenario11_Conv UOM on idoc multiple times"/>
        <s v="Scenario10 Incon UOM amd Netprice same as PO"/>
        <s v="Scenario9 Future Dated Invoice"/>
        <s v="Scenario8 Material line with negative value"/>
        <s v="Scenario7_Invoice Total with negative value"/>
        <s v="Scenario4_Invalid SAC on IDOC"/>
        <s v="Scenario5_Valid SAC Over Limit"/>
        <s v="Scenario6_Invoice Amount Mismatch"/>
        <s v="Scenario12_Conv UOM Idoc with convertible UOM"/>
        <s v="FI_ 6 0305a  Create Dispute Case using FBL5N"/>
        <s v="FI_COPA Shipped Not Billed"/>
        <s v="FI_COPA - JE Upload"/>
        <s v="FI_COPA Master data creation and Display"/>
        <s v="FI_6.0655_Customer Billing - Manual DR billing.xlsx"/>
        <s v="FI 6.0657Customer Billing_Manual CR and DR"/>
        <s v="FI_Invalid VC Only - any PO"/>
        <s v="FI_Invalid CB Only - any PO"/>
        <s v="FI_Invalid VC with valid CB - any PO"/>
        <s v="FI_Invalid CB with valid VC - any PO"/>
        <s v="FI_ACH_Payment"/>
        <s v="FI_WIRE_Payment"/>
        <s v="RN2.2_GEN_R.0001_-_Verify_the_CTI_tool_bar_buttons_are_displayed_properly_exe"/>
        <s v="RN2.2_GEN_R.0002-__Validate_the_Accept_and_Hang-up_buttons_functionality_exe"/>
        <s v="RN2.2_GEN_R.0003_Verify_the_SAP_screen_by_answering_the_call_through_Cisco_phone_exe"/>
        <s v="RN2.2_GEN_R.0004_-_Verify_the_Hold_and_Retrieve_functionality_exe"/>
        <s v="RN2.2_GEN_R.0005_-_Agent_1_makes_and_internal_call_with_Agent_2_exe"/>
        <s v="RN2.2_GEN_R.0012_Perform_Warm_Transfer_to_agents_extension_within_the_same_site_exe"/>
        <s v="RN2.2_GEN_R.0034_-_Verify_that_appropriate_reason_codes_are_displayed_in_the_dropdown_exe"/>
        <s v="RN2.2_GEN_R.0111_-_Verify_the_RONA_functionality_of_the_MPS_VL_W2_queue_SWD_exe"/>
        <s v="RN2.2_GEN_R.0410_-_Perform_Warm_Transfer_to_team_extension_across_the_site_Rad_to_LR_exe"/>
        <s v="RN2.2_GEN_R.0014_-_Perform_Warm_Transfer_to_team_extension_within_the_same_site_exe"/>
        <s v="RN2.2_GEN_R.0007_-_Verify_the_Outbound_call_functionality_and_validate_the_CAD_window_exe"/>
        <s v="Base Customer ASN (OBSHIP)"/>
        <s v="Valuelink Customer ASN (OBSHIP) -1"/>
        <s v="Valuelink Customer ASN (OBSHIP) -2"/>
        <s v="Valuelink Customer ASN (OBSHIP) -3"/>
        <s v="Valuelink Customer ASN (OBSHIP)"/>
        <s v="4PL DSC LOG (OBSHIP)"/>
        <s v="Route Schedule (OBSHIP)"/>
        <s v="Base Customer ASN (AIMS 10)"/>
        <s v="ZMMI_verification"/>
        <s v="Return_Order"/>
        <s v="Losgitics_ENM_WORKLIST"/>
        <s v="Logistics_RouteScheduleDetermination"/>
        <s v="Logistics_ENM_BENCHMARKING"/>
        <s v="Logistics_InboundDeliveryCreationWithZMSTS_VL34"/>
        <s v="Log_Recons"/>
        <s v="Log_MATMAS"/>
        <s v="Log_Custom_Tcodes"/>
        <s v="Log_3PL_Portal"/>
        <s v="Log_STAT_Idocs"/>
        <s v="CPC Agent Order placement flow Lab"/>
        <s v="CPC Agent Order placement flow HHC"/>
        <s v="CPC Agent Order placement flow AMB"/>
        <s v="CPC_Agent_OAW_Order_LAB"/>
        <s v="CPC_Agent_OAW_Order_HHC"/>
        <s v="CPC_Agent_OAW_Order_PO"/>
        <s v="CPC_Agent_Shipment_Tracking_PO"/>
        <s v="CPC_Agent_Shipment_Tracking_LAB"/>
        <s v="CPC_BarcodeOrder"/>
        <s v="CPC_ExceptionOrder"/>
        <s v="CPC_CombinedOrder"/>
        <s v="CPC_QuickAndAndScanOrder"/>
        <s v="Base order with KIT"/>
        <s v="Base order with Auto Sub"/>
        <s v="Leasing order"/>
        <s v="Create Standing Orders"/>
        <s v="Credit memo"/>
        <s v="ASO orders"/>
        <s v="Emergency order"/>
        <s v="Value link order  Split with EDI"/>
        <s v="Rush order"/>
        <s v="Base order with Drop ship"/>
        <s v="Base order with In &amp; Out"/>
        <s v="Value link Order with EDI"/>
        <s v="Base order with credit card"/>
        <s v="Base Order with EDI"/>
        <s v="Base order with Force T"/>
        <s v="quotation for gov customer"/>
        <s v="dropship order with plant issue"/>
        <s v="Pick exeception"/>
        <s v="vendor minimum"/>
        <s v="Fill Or Kill"/>
        <s v="Return With Reference"/>
        <s v="Plant License"/>
        <s v="Customer License"/>
        <s v="Debit memo"/>
        <s v="Autosub_MainMaterialStockMoreThanOrdered"/>
        <s v="MT_ZATM_Maintain Agreements with Mass Maintenance"/>
        <s v="MT_ZCAH_Maintain Agreements with Mass Maintenance"/>
        <s v="MT_ZSCA_Maintain Agreements with Mass Maintenance"/>
        <s v="Strategic_maintain ECC condition record manually-Create"/>
        <s v="Logistic_maintain ECC condition"/>
        <s v="Govt_maintain ECC condition record manually-Create"/>
        <s v="Finance_maintain ECC condition"/>
        <s v="Pricing_MaintainMembershipsManually_ManualScript"/>
        <s v="C&amp;P_maintain ECC condition record manually-Create"/>
        <s v="ASO_maintain ECC condition record manually-Create"/>
        <s v="C&amp;P_Maintain ECC Conditions with Mass Maintenance"/>
        <s v="DMG_Maintain ECC Conditions with Mass Maintenance"/>
        <s v="Govt_Maintain ECC Conditions with Mass Maintenance"/>
        <s v="Logistic_Maintain ECC Conditions with Mass Maintenance"/>
        <s v="Strategic Pricing_ ECC Conditions with Mass Maintenance"/>
        <s v="All Access Maintain Memberships with Mass Maintenance"/>
        <s v="Price Quoter Batch_Import data_Manual Script"/>
        <s v="Price Quoter Batch_Manual Input_Manual Script"/>
        <s v="Pricing_PriceQuoter_Online_Import_ItemsWithPriceLinkOverride"/>
        <s v="Pricing_PriceQuoter_Online_Import_LeaseReagentPricingOverride"/>
        <s v="Create_Chargebacks_ManualScript_Modified"/>
        <s v="Maintain Memberships Manually_ManualScript"/>
        <s v="PCH_PCN_Manual Script"/>
        <s v="SupplierSales_Trace_Daily Transmission Frequency Manual Script"/>
        <s v="Sync Report for ZLOI Membership List"/>
        <s v="Pricing_PriceQuoter_Online_Import_ContractAndLocalPricing"/>
        <s v="Pricing_PriceQuoter_Online_Import_Valid_Invalid_Check"/>
        <s v="Pricing_PriceQuoter_Online_Manual_ItemsWithPriceLinkOverride"/>
        <s v="Pricing_PriceQuoter_Online_Manual_LeaseReagentPricingOverride"/>
        <s v="Pricing_PriceQuoter_Online_Manual_ContractAndLocalPricing"/>
        <s v="Pricing_PriceQuoter_Online_Manual_Valid_Invalid_Check"/>
        <s v="Pricing_PriceQuoter_Online_Clipboard_ValidItemsCheck"/>
        <s v="ZDMG_MembershipMassMaintenance"/>
        <s v="ZGPO_MembershipMassMaintenance"/>
        <s v="ZLOC_MembershipMassMaintenance"/>
        <s v="ZLOI_MembershipMassMaintenance"/>
        <s v="ZMIS_MembershipMassMaintenance"/>
        <s v="1.002 Capture Triggers for Header Change for ZSCA"/>
        <s v="1.006 Capture Trigeers for a New Product List with a List of Product"/>
        <s v="1.008 Capture Triggers for a New Membership List of Customers"/>
        <s v="Manual Excel Load Process Credit Memo"/>
        <s v="1.026 Validate IDOC report and jb log for CRDR creation_done"/>
        <s v="Release Profile"/>
        <s v="Generate Forecast_Planning Book Selection"/>
        <s v="REG_DEL_FC_PlanningJob"/>
        <s v="REG_USER_AD_PlanningJob"/>
        <s v="REG_NET_HI_PlanningJob"/>
        <s v="Statistical Forecast"/>
        <s v="MarketingForecastForMDP_20_collab_INT"/>
        <s v="DemandPlanningForecastForMDP_10_User_AD"/>
        <s v="REG_STA_FC_PlanningJob"/>
        <s v="REG_DMD_OV_PlanningJob"/>
        <s v="REG_FNL_FC_PlanningJob"/>
        <s v="Release Forecast to SNP"/>
        <s v="Update ECC Material Master Safety Stock"/>
        <s v="Safety stock planning"/>
        <s v="Supply Planning Run_PlanningBookSelection"/>
        <s v="Perform Supply Planning Run"/>
        <s v="MD04 (in ECC) to look at Purchase Requisitions"/>
        <s v="PRs are converted to PO's (ME59N)"/>
        <s v="CIF_SAPAPO_IntegrationCheck_PurchaseOrder"/>
        <s v="CIF_SAPAPO_IntegrationCheck_Material"/>
        <s v="CIF_Genration_Activation_Of_integration_Models"/>
        <s v="EDQA_Stock_Increment_for_BaseOrder"/>
        <s v="EDQA_Stock_Increment_for_VLKOrder"/>
        <s v="EDQA_Sales Order Cancellation"/>
        <s v="EDQA_ChangeSalesOrder"/>
        <s v="DP_Distribution Forecast Tab_Part1"/>
        <s v="DP_Distribution Forecast Tab_Part2"/>
        <s v="DP_Distribution Forecast Tab_Part3"/>
        <s v="DP_History Adjustment Tab"/>
        <s v="DP_Presource Forecast Tab"/>
        <s v="Delete Purchase Requisitions"/>
        <s v="Heuristic Run"/>
        <s v="Deployment Run"/>
        <s v="Manual TLB"/>
        <s v="DP_Alerts Tab"/>
        <s v="DP Others Tab"/>
        <s v="STS_Create_Header_OA"/>
        <s v="STS_Copy_OA_Terms_from_Existing_OA"/>
        <s v="STS_Other_Changes_to_OA"/>
        <s v="STS_Upload_New_Items_to_Existing_OA"/>
        <s v="STS_Add_New_Line_OA"/>
        <s v="STS_Focussed Regression CRP"/>
        <s v="STS_Focused_Reg_Sales_Order_Convert_InOut_PR_to_PO"/>
        <s v="STS_Stock Purchasing_PO Creation_Manual_2"/>
        <s v="STS_Stock Purchasing_Release PO if Reqd_3"/>
        <s v="STS_Stock Purchasing_Verify EDI 850_4"/>
        <s v="STS_Stock Purchasing_Missing Supplier Confirmation_5"/>
        <s v="STS_Stock Purchasing_Receiving EDI 855 and 856_8.1 and  8.2"/>
        <s v="STS_Stock Purchasing_GR Posting and EDI_861_9.1 and 9.2"/>
        <s v="STS_UseCostAnalysis_ReviewChange_CARP_ImmediateCostChange"/>
        <s v="STS_StockTransport_PurchaseOrder"/>
        <s v="CPC Pricing"/>
        <s v="CPC Partial Backorder"/>
        <s v="CPC Cancel Backorder"/>
        <s v="EDI852_VendorSendingIDOCs"/>
        <s v="EDI852_Vendor_Deleting IDocs"/>
        <s v="Quotation"/>
        <s v="Create Quotation Follow Up"/>
        <s v="Middleware_DeliveryPlant"/>
        <s v="Sales Order Template"/>
        <s v="RN2.2_.Com_0058_VL_with credit card"/>
        <s v="RN2.2_.Com_0039_REG_AMB_Stocking"/>
        <s v="RN2.2_.Com_0042_REG_BASE_Stocking"/>
        <s v="RN2.2_.Com_0048_REG_VL_Stocking"/>
        <s v="RN2.2_.Com_0016_BO_Shipping_Withcard"/>
        <s v="RN2.2_.Com_0017_BO_SUBSTITUTION"/>
        <s v="RN2.2_.Com_0018_BO_Substitution_withcard"/>
        <s v="R2.2_.Com_0061_E2E_PartialStock_Base_Amb"/>
        <s v="RN2.2_.Com_0036_System_Connect_Upload_quik_link"/>
        <s v="RN2.2_.Com_0052_Shipment Tracking"/>
        <s v="R2.2_.Com_0064_E2E_NoStock_Base_Amb"/>
        <s v="Minimum Order Charge"/>
        <s v="Billback"/>
        <s v="PBks"/>
        <s v="Price cost selection"/>
        <s v="STS To Stock Purchasing E2E_Master 2"/>
        <s v="STS Focused Sales Order Related Scenario_Master 2"/>
        <s v="STS AIMS 8-5 10 Regression Script_MASTER"/>
        <s v="Sales Order Tools 1"/>
        <s v="Sales Order Tools 2"/>
        <s v="Sales Order Tools 3"/>
        <s v="Inventory Tools 1"/>
        <s v="Customer Research tools"/>
        <s v="Sales Order Status Report"/>
        <s v="Cumulative ZCUR Report"/>
        <s v="CPA mismatch Report for ZCUR"/>
        <s v="WebLinks 1"/>
        <s v="WebLinks 2"/>
        <s v="Middleware - IDN number in SAP CRM Marketing attributes"/>
        <s v="Middleware - Credit Block checkmark in CRM"/>
        <s v="Middleware - Credit Risk Category value in CRM"/>
        <s v="Middleware - Payment methods in CRM"/>
        <s v="Middleware - Payment method supplement in CRM"/>
        <s v="Middleware - MOC value in CRM"/>
        <s v="Middleware - Substitution requirements in CRM Marketing Attributes"/>
        <s v="Middleware - HIN number in Marketing"/>
        <s v="Middleware - Product download from ECC to CRM"/>
        <s v="Personalize"/>
        <s v="Help Center"/>
        <s v="Sales order search"/>
        <s v="Modify Standing Order"/>
        <s v="CRM Customer Master Search"/>
        <s v="Vendor search - General Data"/>
        <s v="Vendor search - Purchasing Organization Data"/>
        <s v="Product search"/>
        <s v="Interaction history"/>
        <s v="PRI_6.1314_DM_Variance Report.xls"/>
        <s v="PRI_6.1315_DM_Customer Settlement Parameters.xls"/>
        <s v="File_Validation.docx"/>
        <s v="PRI 6.0379 - Chargebacks Validation Reports.xls"/>
        <s v="RH2.0_PRI_HUB_5_1 Material Change Trigger E2E Change Material Source Type.xlsx"/>
        <s v="RH2.0_PRI_HUB_6_1_1 Condition Record Create Trigger E2E V2 ZCDL.xls"/>
        <s v="RH2.0_PRI_HUB_6_2_1 Condition Record Change Trigger E2E V2.xls"/>
        <s v="RH2.0_PRI_HUB_6_3_29 Condition Record Delete Trigger E2E V2.xls"/>
        <s v="RH2.0_PRI_HUB_7_1 Leasing Contract Creation Trigger E2E V1.xls"/>
        <s v="RH1.2_PRI 4A.0114B_Price Quoter Online Import.xls"/>
        <s v="RH1.2_PRI 4A.0116A Price Quoter Local.xls"/>
        <s v="Pricebooks.xls"/>
        <s v="Repricing_Test_Script.docx"/>
        <s v="1.027 Charge Recovery Scenarios for Incremental"/>
        <s v="1.028 Chargeback Recovery Scenarios for Retro"/>
        <s v="1.010 Validate billing documents based on the records captured on the events table"/>
        <s v="1.015 User approval test to select mass select the records from the work list and change the status to approved review"/>
        <s v="OTC_Jobs"/>
        <s v="OTC_RFC Test for XIPay Authorisation"/>
        <s v="OTC_RFC Test for XIPay Settlement"/>
        <s v="OTC_RFC Test for Vertex"/>
        <s v="OTC_WorkFlow"/>
        <s v="OTC_Output Verification for Order Confirmation"/>
        <s v="OTC_Output for Billing"/>
        <s v="OTC_Output Verification for Invoice Confirmation"/>
        <s v="OTC_Sales Order Status Report"/>
        <s v="OTC_SD Document for Blocked for Billing Report"/>
        <s v="OTC_Incomplete SD documents Report"/>
        <s v="OTC_Relesae Billing Document for Accounting Report"/>
        <s v="OTC_Archived Invoices for Printing"/>
        <s v="UAT Scenario 1_Price Quoter_Batch job selection"/>
        <s v="UAT Scenario 2_Mass Release of CPA lines"/>
        <s v="UAT Scenario 3_Upload Product list"/>
        <s v="Post Production 1_CustLink_Workbench"/>
        <s v="Post Production 4_Change Condition Record_Repricing"/>
        <s v="Product List_Add New Item_script"/>
        <s v="Create Rush Order with Header Note"/>
        <s v="Search Knowledge articles"/>
        <s v="EDI 845-Mass maintenance Agreements-Creation of agreement"/>
        <s v="EDI 845 Mass Maintenance Agreements - Change in the price, rate of the material"/>
        <s v="BusinessRole MBT CRDR Approver"/>
        <s v="BusinessRole MBT Equipment Agent"/>
        <s v="BusinessRole MBT InteractionCenter Agent"/>
        <s v="BusinessRole MBT IC Manager"/>
        <s v="BusinessRole MBT InsideSales Agent"/>
        <s v="BusinessRole MBT PresourceMis Agent"/>
        <s v="BusinessRole MBT QIC Agent"/>
        <s v="BusinessRole MBT QRA Agent"/>
        <s v="Sales Order No Hard Stop"/>
        <s v="EDI 845 Mass Maintenance Agreements - Extension or termination of  the agreements"/>
        <s v="EDI 845 Mass Maintenance Agreements - Split of line item with different rates and validity periods"/>
        <s v="CPA Report Scenario 1 - Releasing at CAH Price when CAH Price is greater than Customer Expected Price"/>
        <s v="CPA Report Scenario 2 - Releasing at CAH Price when Customer Expected Price is greater than CAH Price"/>
        <s v="ComboContract_Scenario_3 - ZCBK Cost from Primary Group Cost Contract and ZMMN, ZDL2 from Primary Group Distribution Price Agreement"/>
        <s v="ComboContract_Scenario_4 - ZCBK Cost from Local Cost Contract and ZPFM, ZFFC,ZDEL and ZMMU from Primary group"/>
        <s v="ComboContract_Scenario_5 - ZCBK Cost from Alternate group and ZPF1 Firm Price from Local  Price Agreement, ZMMA from Primary group agreement"/>
        <s v="CPA Report Scenario 4 - Releasing at Customer Expected Price when Customer Expected Price is greater than CAH Price"/>
        <s v="CPA Report Scenario 3 - Releasing at Customer Expected Price when CAH Price is greater than Customer Expected Price"/>
        <s v="CPA Report Scenario 5 - Releasing at CAH Price when CAH Price is greater than Hard Floor greater than Customer Expected Price"/>
        <s v="OTC_Lease Report"/>
        <s v="MultipleXD_Inbound_MultipleXD_Outbound"/>
        <s v="SingleXD_Inbound_SingleXD_Outbound"/>
        <s v="SAA_Manual Upload"/>
        <s v="SAA_Workflow"/>
        <s v="SAA_EDI"/>
        <s v="SAA_Manual Customer Mismatch"/>
        <s v="CPC_UserAccountAdmin_E2EOrderFlow"/>
        <s v="ZMDH_all single invoice items_Excel validation"/>
        <s v="ZSIC_all single invoice items_Credit Rebill_Invoice Discrepancy-Pricing Issues - PI"/>
        <s v="ZSIC_all single invoice items_Ordering Error CAH-Wrong Product-CR_v1"/>
        <s v="ZSIC_all single invoice items_Ordering Error Customer-Wrong Product-CR v1"/>
        <s v="ZSIC_all single invoice items_Shipping Discrepancy-Overage-DR"/>
        <s v="ZSIC_all single invoice items_Shipping Discrepancy-Shortage-CR"/>
        <s v="ZSIC_multiple items and invoices with same excel code (Categories) and status_Ordering Error CAH-Wrong Product-RE_1_v1"/>
        <s v="ZSIC_multiple items and invoices with same excel code (Categories) and status_Ordering Error CAH-Wrong Product-RE_2_v1"/>
        <s v="ZSIC_multiple items and invoices with same excel code (Categories) and status_Ordering Error Customer-Wrong Product-RE_v1"/>
        <s v="ZSIC_multiple items and invoices with Same excel code (Categories) but different status_Shipping Discrepancy-Overage-ZRNC"/>
        <s v="ZSIC_multiple items and invoices with Same excel code but different status_Shipping Discrepancy-DC override"/>
        <s v="ZSIC_multiple items and invoices_Shipping discrepancy expired product _ZSS_v1"/>
        <s v="ZMDH_all single invoice items_Credit Rebill"/>
        <s v="ZMDH_all single invoice items_Debit"/>
        <s v="ZMDH_multiple items and invoices with diff excel code (Categories) but same statuses_Credit_v1"/>
        <s v="ZMDH_multiple items and invoices with same excel code (Categories) and status_Return with Credit_v1"/>
        <s v="ZMDH_multiple items and invoices_Shipping descrpenacy-overage-ZRNC"/>
        <s v="ZSIC_all single invoice items_Shipping Discrepancy-Overage-DR_service product"/>
        <s v="STS_StockPurchasingReceivingEDI861"/>
        <s v="Pricing_PriceBooks_BaseCustomerUsage"/>
        <s v="Pricing_PriceBooks_VLKCustomerUsage"/>
        <s v="Pricing_PriceBooks_VLKCMIR"/>
        <s v="SAA_Multiple users trying to access same DO"/>
        <s v="SAA_Selective Change of DO"/>
        <s v="SAA_Material Burst from One to Many in EW with Zero Cost supplier"/>
        <s v="Cordis_144_Verify MW status when MW GPO is higher than NON-MW agreement"/>
        <s v="Cordis_145_Verify MW status when MW GPO is lower than NON-MW agreement"/>
        <s v="Cordis_146_Verify MW status when MW Local is higher than NON-MW agreement"/>
        <s v="Cordis_147_Verify MW status when MW Local is lower than NON-MW agreement"/>
        <s v="Cordis_150_In the event of Multiple MW agreements, the lowest value MW agreement should win"/>
        <s v="Cordis_101_Mega Scenario - Order Interface - File sent from TPM to JDE"/>
        <s v="Cordis_171_ Mega Scenario - Billing Interface - File sent from TPM to JDE"/>
        <s v="Cordis_PO Generation with new PO Type"/>
        <s v="Cordis_201-OTC -CRM-International Return"/>
        <s v="Cordis_204-OTC -CRM-Credit and Rebill"/>
        <s v="Cordis_Goods Receipt Confirmation_Part1"/>
        <s v="Cordis_Goods Receipt Confirmation_Part2"/>
        <s v="Cordis_International Credit"/>
        <s v="Cordis_International Debit"/>
        <s v="Cordis_Credit Debit for Domestic Customer"/>
        <m/>
        <s v="Vendor search - Company Code Data" u="1"/>
        <s v="SAA_Iprice" u="1"/>
      </sharedItems>
    </cacheField>
    <cacheField name="Process" numFmtId="0">
      <sharedItems containsBlank="1"/>
    </cacheField>
    <cacheField name="Exec Status" numFmtId="0">
      <sharedItems containsBlank="1"/>
    </cacheField>
    <cacheField name="Comments" numFmtId="0">
      <sharedItems containsBlank="1" count="11">
        <m/>
        <s v="Pending for Test Data"/>
        <s v="Known Issue"/>
        <s v="Delivery number not reaching to AIMS box for D0CG and D0MV"/>
        <s v="Dependent on STS_Stock Purchasing_GR Posting and EDI_861_9.1 and 9.2 and STS_Focussed Regression CRP which is failed due to issue in AIMS"/>
        <s v="Need KT as application gets changed." u="1"/>
        <s v="TPM _December Release_Stage_AIMS_Delivery number not reaching to AIMS box for D0CG and D0MV" u="1"/>
        <s v="sent to AIMS" u="1"/>
        <s v="Dependent on STS_Stock Purchasing_GR Posting and EDI_861_9.1 and 9.2 and STS_Focussed Regression CRP" u="1"/>
        <s v="This script is marked as N/A as suggested by process team" u="1"/>
        <s v="Need Test data for posting a Group Agreement/Membership as the data we use is giving an error &quot;Table A 000 not available&quot; when trying to post any Agreement/Membership " u="1"/>
      </sharedItems>
    </cacheField>
    <cacheField name="IssueRef"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40">
  <r>
    <x v="0"/>
    <s v="AIMS"/>
    <s v="Pass"/>
    <x v="0"/>
    <m/>
  </r>
  <r>
    <x v="1"/>
    <s v="AIMS"/>
    <s v="Pass"/>
    <x v="0"/>
    <m/>
  </r>
  <r>
    <x v="2"/>
    <s v="AIMS"/>
    <s v="Pass"/>
    <x v="0"/>
    <m/>
  </r>
  <r>
    <x v="3"/>
    <s v="AIMS"/>
    <s v="Fail"/>
    <x v="1"/>
    <m/>
  </r>
  <r>
    <x v="4"/>
    <s v="AIMS"/>
    <s v="Pass"/>
    <x v="0"/>
    <m/>
  </r>
  <r>
    <x v="5"/>
    <s v="AIMS"/>
    <s v="Pass"/>
    <x v="0"/>
    <m/>
  </r>
  <r>
    <x v="6"/>
    <s v="AIMS"/>
    <s v="Pass"/>
    <x v="0"/>
    <m/>
  </r>
  <r>
    <x v="7"/>
    <s v="AIMS"/>
    <s v="Pass"/>
    <x v="0"/>
    <m/>
  </r>
  <r>
    <x v="8"/>
    <s v="AIMS"/>
    <s v="Pass"/>
    <x v="0"/>
    <m/>
  </r>
  <r>
    <x v="9"/>
    <s v="AIMS"/>
    <s v="Pass"/>
    <x v="0"/>
    <m/>
  </r>
  <r>
    <x v="10"/>
    <s v="CRM"/>
    <s v="Pass"/>
    <x v="0"/>
    <m/>
  </r>
  <r>
    <x v="11"/>
    <s v="CRM"/>
    <s v="Pass"/>
    <x v="0"/>
    <m/>
  </r>
  <r>
    <x v="12"/>
    <s v="CRM"/>
    <s v="Pass"/>
    <x v="0"/>
    <m/>
  </r>
  <r>
    <x v="13"/>
    <s v="CRM"/>
    <s v="Fail"/>
    <x v="2"/>
    <s v="QC#616"/>
  </r>
  <r>
    <x v="14"/>
    <s v="CRM"/>
    <s v="Pass"/>
    <x v="0"/>
    <m/>
  </r>
  <r>
    <x v="15"/>
    <s v="CRM"/>
    <s v="Pass"/>
    <x v="0"/>
    <m/>
  </r>
  <r>
    <x v="16"/>
    <s v="CRM"/>
    <s v="Pass"/>
    <x v="0"/>
    <m/>
  </r>
  <r>
    <x v="17"/>
    <s v="CRM"/>
    <s v="Pass"/>
    <x v="0"/>
    <m/>
  </r>
  <r>
    <x v="18"/>
    <s v="CRM"/>
    <s v="Pass"/>
    <x v="0"/>
    <m/>
  </r>
  <r>
    <x v="19"/>
    <s v="CRM"/>
    <s v="Pass"/>
    <x v="0"/>
    <m/>
  </r>
  <r>
    <x v="20"/>
    <s v="CRM"/>
    <s v="Pass"/>
    <x v="0"/>
    <m/>
  </r>
  <r>
    <x v="21"/>
    <s v="CRM"/>
    <s v="Pass"/>
    <x v="0"/>
    <m/>
  </r>
  <r>
    <x v="22"/>
    <s v="CRM"/>
    <s v="Pass"/>
    <x v="0"/>
    <m/>
  </r>
  <r>
    <x v="23"/>
    <s v="CRM"/>
    <s v="Pass"/>
    <x v="0"/>
    <m/>
  </r>
  <r>
    <x v="24"/>
    <s v="CRM"/>
    <s v="Pass"/>
    <x v="0"/>
    <m/>
  </r>
  <r>
    <x v="25"/>
    <s v="CRM"/>
    <s v="Pass"/>
    <x v="0"/>
    <m/>
  </r>
  <r>
    <x v="26"/>
    <s v="CRM"/>
    <s v="Pass"/>
    <x v="0"/>
    <m/>
  </r>
  <r>
    <x v="27"/>
    <s v="CRM"/>
    <s v="Pass"/>
    <x v="0"/>
    <m/>
  </r>
  <r>
    <x v="28"/>
    <s v="CRM"/>
    <s v="Pass"/>
    <x v="0"/>
    <m/>
  </r>
  <r>
    <x v="29"/>
    <s v="CRM"/>
    <s v="Pass"/>
    <x v="0"/>
    <m/>
  </r>
  <r>
    <x v="30"/>
    <s v="CRM"/>
    <s v="Pass"/>
    <x v="0"/>
    <m/>
  </r>
  <r>
    <x v="31"/>
    <s v="CRM"/>
    <s v="Pass"/>
    <x v="0"/>
    <m/>
  </r>
  <r>
    <x v="32"/>
    <s v="CRM"/>
    <s v="Pass"/>
    <x v="0"/>
    <m/>
  </r>
  <r>
    <x v="33"/>
    <s v="CRM"/>
    <s v="Pass"/>
    <x v="0"/>
    <m/>
  </r>
  <r>
    <x v="34"/>
    <s v="CRM"/>
    <s v="Pass"/>
    <x v="0"/>
    <m/>
  </r>
  <r>
    <x v="35"/>
    <s v="CRM"/>
    <s v="Pass"/>
    <x v="0"/>
    <m/>
  </r>
  <r>
    <x v="36"/>
    <s v="CRM"/>
    <s v="Pass"/>
    <x v="0"/>
    <m/>
  </r>
  <r>
    <x v="37"/>
    <s v="CRM"/>
    <s v="Pass"/>
    <x v="0"/>
    <m/>
  </r>
  <r>
    <x v="38"/>
    <s v="CRM"/>
    <s v="Pass"/>
    <x v="0"/>
    <m/>
  </r>
  <r>
    <x v="39"/>
    <s v="CRM"/>
    <s v="Pass"/>
    <x v="0"/>
    <m/>
  </r>
  <r>
    <x v="40"/>
    <s v="CRM"/>
    <s v="Pass"/>
    <x v="0"/>
    <m/>
  </r>
  <r>
    <x v="41"/>
    <s v="CRM"/>
    <s v="Pass"/>
    <x v="0"/>
    <m/>
  </r>
  <r>
    <x v="42"/>
    <s v="CRM"/>
    <s v="Pass"/>
    <x v="0"/>
    <m/>
  </r>
  <r>
    <x v="43"/>
    <s v="CRM"/>
    <s v="Fail"/>
    <x v="2"/>
    <s v="QC#617"/>
  </r>
  <r>
    <x v="44"/>
    <s v="CRM"/>
    <s v="Pass"/>
    <x v="0"/>
    <m/>
  </r>
  <r>
    <x v="45"/>
    <s v="CRM"/>
    <s v="Pass"/>
    <x v="0"/>
    <m/>
  </r>
  <r>
    <x v="46"/>
    <s v="CRM"/>
    <s v="Pass"/>
    <x v="0"/>
    <m/>
  </r>
  <r>
    <x v="47"/>
    <s v="CRM"/>
    <s v="Pass"/>
    <x v="0"/>
    <m/>
  </r>
  <r>
    <x v="48"/>
    <s v="CRM"/>
    <s v="Pass"/>
    <x v="0"/>
    <m/>
  </r>
  <r>
    <x v="49"/>
    <s v="CRM"/>
    <s v="Pass"/>
    <x v="0"/>
    <m/>
  </r>
  <r>
    <x v="50"/>
    <s v="CRM"/>
    <s v="Pass"/>
    <x v="0"/>
    <m/>
  </r>
  <r>
    <x v="51"/>
    <s v="CRM"/>
    <s v="Pass"/>
    <x v="0"/>
    <m/>
  </r>
  <r>
    <x v="52"/>
    <s v="CRM"/>
    <s v="Fail"/>
    <x v="2"/>
    <s v="QC#618"/>
  </r>
  <r>
    <x v="53"/>
    <s v="CRM"/>
    <s v="Fail"/>
    <x v="2"/>
    <s v="QC#618"/>
  </r>
  <r>
    <x v="54"/>
    <s v="CRM"/>
    <s v="Pass"/>
    <x v="0"/>
    <m/>
  </r>
  <r>
    <x v="55"/>
    <s v="CRM"/>
    <s v="Fail"/>
    <x v="2"/>
    <s v="QC#618"/>
  </r>
  <r>
    <x v="56"/>
    <s v="CRM"/>
    <s v="Pass"/>
    <x v="0"/>
    <m/>
  </r>
  <r>
    <x v="57"/>
    <s v="CRM"/>
    <s v="Pass"/>
    <x v="0"/>
    <m/>
  </r>
  <r>
    <x v="58"/>
    <s v="CRM"/>
    <s v="Pass"/>
    <x v="0"/>
    <m/>
  </r>
  <r>
    <x v="59"/>
    <s v="CRM"/>
    <s v="Pass"/>
    <x v="0"/>
    <m/>
  </r>
  <r>
    <x v="60"/>
    <s v="CRM"/>
    <s v="Pass"/>
    <x v="0"/>
    <m/>
  </r>
  <r>
    <x v="61"/>
    <s v="CRM"/>
    <s v="Fail"/>
    <x v="3"/>
    <s v="QC#634"/>
  </r>
  <r>
    <x v="62"/>
    <s v="Dotcom"/>
    <s v="Pass"/>
    <x v="0"/>
    <m/>
  </r>
  <r>
    <x v="63"/>
    <s v="Dotcom"/>
    <s v="Pass"/>
    <x v="0"/>
    <m/>
  </r>
  <r>
    <x v="64"/>
    <s v="Dotcom"/>
    <s v="Pass"/>
    <x v="0"/>
    <m/>
  </r>
  <r>
    <x v="65"/>
    <s v="Dotcom"/>
    <s v="Pass"/>
    <x v="0"/>
    <m/>
  </r>
  <r>
    <x v="66"/>
    <s v="Dotcom"/>
    <s v="Pass"/>
    <x v="0"/>
    <m/>
  </r>
  <r>
    <x v="67"/>
    <s v="Dotcom"/>
    <s v="Pass"/>
    <x v="0"/>
    <m/>
  </r>
  <r>
    <x v="68"/>
    <s v="Dotcom"/>
    <s v="Pass"/>
    <x v="0"/>
    <m/>
  </r>
  <r>
    <x v="69"/>
    <s v="Dotcom"/>
    <s v="Pass"/>
    <x v="0"/>
    <m/>
  </r>
  <r>
    <x v="70"/>
    <s v="Dotcom"/>
    <s v="Pass"/>
    <x v="0"/>
    <m/>
  </r>
  <r>
    <x v="71"/>
    <s v="Dotcom"/>
    <s v="Pass"/>
    <x v="0"/>
    <m/>
  </r>
  <r>
    <x v="72"/>
    <s v="Dotcom"/>
    <s v="Pass"/>
    <x v="0"/>
    <m/>
  </r>
  <r>
    <x v="73"/>
    <s v="Dotcom"/>
    <s v="Pass"/>
    <x v="0"/>
    <m/>
  </r>
  <r>
    <x v="74"/>
    <s v="Dotcom"/>
    <s v="Pass"/>
    <x v="0"/>
    <m/>
  </r>
  <r>
    <x v="75"/>
    <s v="Dotcom"/>
    <s v="Pass"/>
    <x v="0"/>
    <m/>
  </r>
  <r>
    <x v="76"/>
    <s v="Dotcom"/>
    <s v="Pass"/>
    <x v="0"/>
    <m/>
  </r>
  <r>
    <x v="77"/>
    <s v="Dotcom"/>
    <s v="Pass"/>
    <x v="0"/>
    <m/>
  </r>
  <r>
    <x v="78"/>
    <s v="Dotcom"/>
    <s v="Pass"/>
    <x v="0"/>
    <m/>
  </r>
  <r>
    <x v="79"/>
    <s v="Dotcom"/>
    <s v="Pass"/>
    <x v="0"/>
    <m/>
  </r>
  <r>
    <x v="80"/>
    <s v="Dotcom"/>
    <s v="Pass"/>
    <x v="0"/>
    <m/>
  </r>
  <r>
    <x v="81"/>
    <s v="Dotcom"/>
    <s v="Pass"/>
    <x v="0"/>
    <m/>
  </r>
  <r>
    <x v="82"/>
    <s v="FI"/>
    <s v="Pass"/>
    <x v="0"/>
    <m/>
  </r>
  <r>
    <x v="83"/>
    <s v="FI"/>
    <s v="Pass"/>
    <x v="0"/>
    <m/>
  </r>
  <r>
    <x v="84"/>
    <s v="FI"/>
    <s v="Pass"/>
    <x v="0"/>
    <m/>
  </r>
  <r>
    <x v="85"/>
    <s v="FI"/>
    <s v="Pass"/>
    <x v="0"/>
    <m/>
  </r>
  <r>
    <x v="86"/>
    <s v="FI"/>
    <s v="Pass"/>
    <x v="0"/>
    <m/>
  </r>
  <r>
    <x v="87"/>
    <s v="FI"/>
    <s v="Pass"/>
    <x v="0"/>
    <m/>
  </r>
  <r>
    <x v="88"/>
    <s v="FI"/>
    <s v="Pass"/>
    <x v="0"/>
    <m/>
  </r>
  <r>
    <x v="89"/>
    <s v="FI"/>
    <s v="Pass"/>
    <x v="0"/>
    <m/>
  </r>
  <r>
    <x v="90"/>
    <s v="FI"/>
    <s v="Pass"/>
    <x v="0"/>
    <m/>
  </r>
  <r>
    <x v="91"/>
    <s v="FI"/>
    <s v="Pass"/>
    <x v="0"/>
    <m/>
  </r>
  <r>
    <x v="92"/>
    <s v="FI"/>
    <s v="Pass"/>
    <x v="0"/>
    <m/>
  </r>
  <r>
    <x v="93"/>
    <s v="FI"/>
    <s v="Pass"/>
    <x v="0"/>
    <m/>
  </r>
  <r>
    <x v="94"/>
    <s v="FI"/>
    <s v="Pass"/>
    <x v="0"/>
    <m/>
  </r>
  <r>
    <x v="95"/>
    <s v="FI"/>
    <s v="Pass"/>
    <x v="0"/>
    <m/>
  </r>
  <r>
    <x v="96"/>
    <s v="FI"/>
    <s v="Pass"/>
    <x v="0"/>
    <m/>
  </r>
  <r>
    <x v="97"/>
    <s v="FI"/>
    <s v="Pass"/>
    <x v="0"/>
    <m/>
  </r>
  <r>
    <x v="98"/>
    <s v="FI"/>
    <s v="Pass"/>
    <x v="0"/>
    <m/>
  </r>
  <r>
    <x v="99"/>
    <s v="FI"/>
    <s v="Pass"/>
    <x v="0"/>
    <m/>
  </r>
  <r>
    <x v="100"/>
    <s v="FI"/>
    <s v="Pass"/>
    <x v="0"/>
    <m/>
  </r>
  <r>
    <x v="101"/>
    <s v="FI"/>
    <s v="Pass"/>
    <x v="0"/>
    <m/>
  </r>
  <r>
    <x v="102"/>
    <s v="FI"/>
    <s v="Pass"/>
    <x v="0"/>
    <m/>
  </r>
  <r>
    <x v="103"/>
    <s v="FI"/>
    <s v="Pass"/>
    <x v="0"/>
    <m/>
  </r>
  <r>
    <x v="104"/>
    <s v="FI"/>
    <s v="Pass"/>
    <x v="0"/>
    <m/>
  </r>
  <r>
    <x v="105"/>
    <s v="FI"/>
    <s v="Pass"/>
    <x v="0"/>
    <m/>
  </r>
  <r>
    <x v="106"/>
    <s v="FI"/>
    <s v="Pass"/>
    <x v="0"/>
    <m/>
  </r>
  <r>
    <x v="107"/>
    <s v="FI"/>
    <s v="Pass"/>
    <x v="0"/>
    <m/>
  </r>
  <r>
    <x v="108"/>
    <s v="FI"/>
    <s v="Pass"/>
    <x v="0"/>
    <m/>
  </r>
  <r>
    <x v="109"/>
    <s v="FI"/>
    <s v="Pass"/>
    <x v="0"/>
    <m/>
  </r>
  <r>
    <x v="110"/>
    <s v="FI"/>
    <s v="Pass"/>
    <x v="0"/>
    <m/>
  </r>
  <r>
    <x v="111"/>
    <s v="FI"/>
    <s v="Pass"/>
    <x v="0"/>
    <m/>
  </r>
  <r>
    <x v="112"/>
    <s v="Genesys"/>
    <s v="Pass"/>
    <x v="0"/>
    <m/>
  </r>
  <r>
    <x v="113"/>
    <s v="Genesys"/>
    <s v="Pass"/>
    <x v="0"/>
    <m/>
  </r>
  <r>
    <x v="114"/>
    <s v="Genesys"/>
    <s v="Pass"/>
    <x v="0"/>
    <m/>
  </r>
  <r>
    <x v="115"/>
    <s v="Genesys"/>
    <s v="Pass"/>
    <x v="0"/>
    <m/>
  </r>
  <r>
    <x v="116"/>
    <s v="Genesys"/>
    <s v="Pass"/>
    <x v="0"/>
    <m/>
  </r>
  <r>
    <x v="117"/>
    <s v="Genesys"/>
    <s v="Pass"/>
    <x v="0"/>
    <m/>
  </r>
  <r>
    <x v="118"/>
    <s v="Genesys"/>
    <s v="Pass"/>
    <x v="0"/>
    <m/>
  </r>
  <r>
    <x v="119"/>
    <s v="Genesys"/>
    <s v="Pass"/>
    <x v="0"/>
    <m/>
  </r>
  <r>
    <x v="120"/>
    <s v="Genesys"/>
    <s v="Pass"/>
    <x v="0"/>
    <m/>
  </r>
  <r>
    <x v="121"/>
    <s v="Genesys"/>
    <s v="Pass"/>
    <x v="0"/>
    <m/>
  </r>
  <r>
    <x v="122"/>
    <s v="Genesys"/>
    <s v="Pass"/>
    <x v="0"/>
    <m/>
  </r>
  <r>
    <x v="123"/>
    <s v="Logistics"/>
    <s v="Pass"/>
    <x v="0"/>
    <m/>
  </r>
  <r>
    <x v="124"/>
    <s v="Logistics"/>
    <s v="Fail"/>
    <x v="3"/>
    <s v="QC#634"/>
  </r>
  <r>
    <x v="125"/>
    <s v="Logistics"/>
    <s v="Fail"/>
    <x v="3"/>
    <s v="QC#634"/>
  </r>
  <r>
    <x v="126"/>
    <s v="Logistics"/>
    <s v="Fail"/>
    <x v="3"/>
    <s v="QC#634"/>
  </r>
  <r>
    <x v="127"/>
    <s v="Logistics"/>
    <s v="Fail"/>
    <x v="3"/>
    <s v="QC#634"/>
  </r>
  <r>
    <x v="128"/>
    <s v="Logistics"/>
    <s v="Pass"/>
    <x v="0"/>
    <m/>
  </r>
  <r>
    <x v="129"/>
    <s v="Logistics"/>
    <s v="Pass"/>
    <x v="0"/>
    <m/>
  </r>
  <r>
    <x v="130"/>
    <s v="Logistics"/>
    <s v="Fail"/>
    <x v="3"/>
    <s v="QC#634"/>
  </r>
  <r>
    <x v="131"/>
    <s v="Logistics"/>
    <s v="Pass"/>
    <x v="0"/>
    <m/>
  </r>
  <r>
    <x v="132"/>
    <s v="Logistics"/>
    <s v="Pass"/>
    <x v="0"/>
    <m/>
  </r>
  <r>
    <x v="133"/>
    <s v="Logistics"/>
    <s v="Fail"/>
    <x v="2"/>
    <s v="QC#624"/>
  </r>
  <r>
    <x v="134"/>
    <s v="Logistics"/>
    <s v="Pass"/>
    <x v="0"/>
    <m/>
  </r>
  <r>
    <x v="135"/>
    <s v="Logistics"/>
    <s v="Pass"/>
    <x v="0"/>
    <m/>
  </r>
  <r>
    <x v="136"/>
    <s v="Logistics"/>
    <s v="Pass"/>
    <x v="0"/>
    <m/>
  </r>
  <r>
    <x v="137"/>
    <s v="Logistics"/>
    <s v="Pass"/>
    <x v="0"/>
    <m/>
  </r>
  <r>
    <x v="138"/>
    <s v="Logistics"/>
    <s v="Pass"/>
    <x v="0"/>
    <m/>
  </r>
  <r>
    <x v="139"/>
    <s v="Logistics"/>
    <s v="Fail"/>
    <x v="2"/>
    <s v="QC#624"/>
  </r>
  <r>
    <x v="140"/>
    <s v="Logistics"/>
    <s v="Pass"/>
    <x v="0"/>
    <m/>
  </r>
  <r>
    <x v="141"/>
    <s v="Logistics"/>
    <s v="Pass"/>
    <x v="0"/>
    <m/>
  </r>
  <r>
    <x v="142"/>
    <s v="Medecom"/>
    <s v="Pass"/>
    <x v="0"/>
    <m/>
  </r>
  <r>
    <x v="143"/>
    <s v="Medecom"/>
    <s v="Fail"/>
    <x v="3"/>
    <s v="QC#634"/>
  </r>
  <r>
    <x v="144"/>
    <s v="Medecom"/>
    <s v="Pass"/>
    <x v="0"/>
    <m/>
  </r>
  <r>
    <x v="145"/>
    <s v="Medecom"/>
    <s v="Pass"/>
    <x v="0"/>
    <m/>
  </r>
  <r>
    <x v="146"/>
    <s v="Medecom"/>
    <s v="Pass"/>
    <x v="0"/>
    <m/>
  </r>
  <r>
    <x v="147"/>
    <s v="Medecom"/>
    <s v="Pass"/>
    <x v="0"/>
    <m/>
  </r>
  <r>
    <x v="148"/>
    <s v="Medecom"/>
    <s v="Pass"/>
    <x v="0"/>
    <m/>
  </r>
  <r>
    <x v="149"/>
    <s v="Medecom"/>
    <s v="Pass"/>
    <x v="0"/>
    <m/>
  </r>
  <r>
    <x v="150"/>
    <s v="Medecom"/>
    <s v="Pass"/>
    <x v="0"/>
    <m/>
  </r>
  <r>
    <x v="151"/>
    <s v="Medecom"/>
    <s v="Pass"/>
    <x v="0"/>
    <m/>
  </r>
  <r>
    <x v="152"/>
    <s v="Medecom"/>
    <s v="Pass"/>
    <x v="0"/>
    <m/>
  </r>
  <r>
    <x v="153"/>
    <s v="Medecom"/>
    <s v="Pass"/>
    <x v="0"/>
    <m/>
  </r>
  <r>
    <x v="154"/>
    <s v="OTC"/>
    <s v="Pass"/>
    <x v="0"/>
    <m/>
  </r>
  <r>
    <x v="155"/>
    <s v="OTC"/>
    <s v="Pass"/>
    <x v="0"/>
    <m/>
  </r>
  <r>
    <x v="156"/>
    <s v="OTC"/>
    <s v="Pass"/>
    <x v="0"/>
    <m/>
  </r>
  <r>
    <x v="157"/>
    <s v="OTC"/>
    <s v="Pass"/>
    <x v="0"/>
    <m/>
  </r>
  <r>
    <x v="158"/>
    <s v="OTC"/>
    <s v="Pass"/>
    <x v="0"/>
    <m/>
  </r>
  <r>
    <x v="159"/>
    <s v="OTC"/>
    <s v="Pass"/>
    <x v="0"/>
    <m/>
  </r>
  <r>
    <x v="160"/>
    <s v="OTC"/>
    <s v="Fail"/>
    <x v="3"/>
    <s v="QC#634"/>
  </r>
  <r>
    <x v="161"/>
    <s v="OTC"/>
    <s v="Pass"/>
    <x v="0"/>
    <m/>
  </r>
  <r>
    <x v="162"/>
    <s v="OTC"/>
    <s v="Pass"/>
    <x v="0"/>
    <m/>
  </r>
  <r>
    <x v="163"/>
    <s v="OTC"/>
    <s v="Pass"/>
    <x v="0"/>
    <m/>
  </r>
  <r>
    <x v="164"/>
    <s v="OTC"/>
    <s v="Pass"/>
    <x v="0"/>
    <m/>
  </r>
  <r>
    <x v="165"/>
    <s v="OTC"/>
    <s v="Pass"/>
    <x v="0"/>
    <m/>
  </r>
  <r>
    <x v="166"/>
    <s v="OTC"/>
    <s v="Pass"/>
    <x v="0"/>
    <m/>
  </r>
  <r>
    <x v="167"/>
    <s v="OTC"/>
    <s v="Pass"/>
    <x v="0"/>
    <m/>
  </r>
  <r>
    <x v="168"/>
    <s v="OTC"/>
    <s v="Pass"/>
    <x v="0"/>
    <m/>
  </r>
  <r>
    <x v="169"/>
    <s v="OTC"/>
    <s v="Pass"/>
    <x v="0"/>
    <m/>
  </r>
  <r>
    <x v="170"/>
    <s v="OTC"/>
    <s v="Pass"/>
    <x v="0"/>
    <m/>
  </r>
  <r>
    <x v="171"/>
    <s v="OTC"/>
    <s v="Pass"/>
    <x v="0"/>
    <m/>
  </r>
  <r>
    <x v="172"/>
    <s v="OTC"/>
    <s v="Pass"/>
    <x v="0"/>
    <m/>
  </r>
  <r>
    <x v="173"/>
    <s v="OTC"/>
    <s v="Pass"/>
    <x v="0"/>
    <m/>
  </r>
  <r>
    <x v="174"/>
    <s v="OTC"/>
    <s v="Pass"/>
    <x v="0"/>
    <m/>
  </r>
  <r>
    <x v="175"/>
    <s v="OTC"/>
    <s v="Pass"/>
    <x v="0"/>
    <m/>
  </r>
  <r>
    <x v="176"/>
    <s v="OTC"/>
    <s v="Pass"/>
    <x v="0"/>
    <m/>
  </r>
  <r>
    <x v="177"/>
    <s v="OTC"/>
    <s v="Pass"/>
    <x v="0"/>
    <m/>
  </r>
  <r>
    <x v="178"/>
    <s v="OTC"/>
    <s v="Pass"/>
    <x v="0"/>
    <m/>
  </r>
  <r>
    <x v="179"/>
    <s v="Pricing"/>
    <s v="Pass"/>
    <x v="0"/>
    <m/>
  </r>
  <r>
    <x v="180"/>
    <s v="Pricing"/>
    <s v="Pass"/>
    <x v="0"/>
    <m/>
  </r>
  <r>
    <x v="181"/>
    <s v="Pricing"/>
    <s v="Pass"/>
    <x v="0"/>
    <m/>
  </r>
  <r>
    <x v="182"/>
    <s v="Pricing"/>
    <s v="Pass"/>
    <x v="0"/>
    <m/>
  </r>
  <r>
    <x v="183"/>
    <s v="Pricing"/>
    <s v="Pass"/>
    <x v="0"/>
    <m/>
  </r>
  <r>
    <x v="184"/>
    <s v="Pricing"/>
    <s v="Pass"/>
    <x v="0"/>
    <m/>
  </r>
  <r>
    <x v="185"/>
    <s v="Pricing"/>
    <s v="Pass"/>
    <x v="0"/>
    <m/>
  </r>
  <r>
    <x v="186"/>
    <s v="Pricing"/>
    <s v="Pass"/>
    <x v="0"/>
    <m/>
  </r>
  <r>
    <x v="187"/>
    <s v="Pricing"/>
    <s v="Pass"/>
    <x v="0"/>
    <m/>
  </r>
  <r>
    <x v="188"/>
    <s v="Pricing"/>
    <s v="Pass"/>
    <x v="0"/>
    <m/>
  </r>
  <r>
    <x v="189"/>
    <s v="Pricing"/>
    <s v="Pass"/>
    <x v="0"/>
    <m/>
  </r>
  <r>
    <x v="190"/>
    <s v="Pricing"/>
    <s v="Pass"/>
    <x v="0"/>
    <m/>
  </r>
  <r>
    <x v="191"/>
    <s v="Pricing"/>
    <s v="Pass"/>
    <x v="0"/>
    <m/>
  </r>
  <r>
    <x v="192"/>
    <s v="Pricing"/>
    <s v="Pass"/>
    <x v="0"/>
    <m/>
  </r>
  <r>
    <x v="193"/>
    <s v="Pricing"/>
    <s v="Pass"/>
    <x v="0"/>
    <m/>
  </r>
  <r>
    <x v="194"/>
    <s v="Pricing"/>
    <s v="Pass"/>
    <x v="0"/>
    <m/>
  </r>
  <r>
    <x v="195"/>
    <s v="Pricing"/>
    <s v="Pass"/>
    <x v="0"/>
    <m/>
  </r>
  <r>
    <x v="196"/>
    <s v="Pricing"/>
    <s v="Pass"/>
    <x v="0"/>
    <m/>
  </r>
  <r>
    <x v="197"/>
    <s v="Pricing"/>
    <s v="Pass"/>
    <x v="0"/>
    <m/>
  </r>
  <r>
    <x v="198"/>
    <s v="Pricing"/>
    <s v="Pass"/>
    <x v="0"/>
    <m/>
  </r>
  <r>
    <x v="199"/>
    <s v="Pricing"/>
    <s v="Pass"/>
    <x v="0"/>
    <m/>
  </r>
  <r>
    <x v="200"/>
    <s v="Pricing"/>
    <s v="Pass"/>
    <x v="0"/>
    <m/>
  </r>
  <r>
    <x v="201"/>
    <s v="Pricing"/>
    <s v="Pass"/>
    <x v="0"/>
    <m/>
  </r>
  <r>
    <x v="202"/>
    <s v="Pricing"/>
    <s v="Pass"/>
    <x v="0"/>
    <m/>
  </r>
  <r>
    <x v="203"/>
    <s v="Pricing"/>
    <s v="Pass"/>
    <x v="0"/>
    <m/>
  </r>
  <r>
    <x v="204"/>
    <s v="Pricing"/>
    <s v="Pass"/>
    <x v="0"/>
    <m/>
  </r>
  <r>
    <x v="205"/>
    <s v="Pricing"/>
    <s v="Pass"/>
    <x v="0"/>
    <m/>
  </r>
  <r>
    <x v="206"/>
    <s v="Pricing"/>
    <s v="Pass"/>
    <x v="0"/>
    <m/>
  </r>
  <r>
    <x v="207"/>
    <s v="Pricing"/>
    <s v="Pass"/>
    <x v="0"/>
    <m/>
  </r>
  <r>
    <x v="208"/>
    <s v="Pricing"/>
    <s v="Pass"/>
    <x v="0"/>
    <m/>
  </r>
  <r>
    <x v="209"/>
    <s v="Pricing"/>
    <s v="Pass"/>
    <x v="0"/>
    <m/>
  </r>
  <r>
    <x v="210"/>
    <s v="Pricing"/>
    <s v="Pass"/>
    <x v="0"/>
    <m/>
  </r>
  <r>
    <x v="211"/>
    <s v="Pricing"/>
    <s v="Pass"/>
    <x v="0"/>
    <m/>
  </r>
  <r>
    <x v="212"/>
    <s v="Pricing"/>
    <s v="Pass"/>
    <x v="0"/>
    <m/>
  </r>
  <r>
    <x v="213"/>
    <s v="Pricing"/>
    <s v="Pass"/>
    <x v="0"/>
    <m/>
  </r>
  <r>
    <x v="214"/>
    <s v="Pricing"/>
    <s v="Pass"/>
    <x v="0"/>
    <m/>
  </r>
  <r>
    <x v="215"/>
    <s v="Pricing"/>
    <s v="Pass"/>
    <x v="0"/>
    <m/>
  </r>
  <r>
    <x v="216"/>
    <s v="Pricing"/>
    <s v="Pass"/>
    <x v="0"/>
    <m/>
  </r>
  <r>
    <x v="217"/>
    <s v="Pricing"/>
    <s v="Pass"/>
    <x v="0"/>
    <m/>
  </r>
  <r>
    <x v="218"/>
    <s v="Pricing"/>
    <s v="Pass"/>
    <x v="0"/>
    <m/>
  </r>
  <r>
    <x v="219"/>
    <s v="Pricing"/>
    <s v="Pass"/>
    <x v="0"/>
    <m/>
  </r>
  <r>
    <x v="220"/>
    <s v="Pricing"/>
    <s v="Pass"/>
    <x v="0"/>
    <m/>
  </r>
  <r>
    <x v="221"/>
    <s v="PTS"/>
    <s v="Pass"/>
    <x v="0"/>
    <m/>
  </r>
  <r>
    <x v="222"/>
    <s v="PTS"/>
    <s v="Pass"/>
    <x v="0"/>
    <m/>
  </r>
  <r>
    <x v="223"/>
    <s v="PTS"/>
    <s v="Pass"/>
    <x v="0"/>
    <m/>
  </r>
  <r>
    <x v="224"/>
    <s v="PTS"/>
    <s v="Pass"/>
    <x v="0"/>
    <m/>
  </r>
  <r>
    <x v="225"/>
    <s v="PTS"/>
    <s v="Pass"/>
    <x v="0"/>
    <m/>
  </r>
  <r>
    <x v="226"/>
    <s v="PTS"/>
    <s v="Pass"/>
    <x v="0"/>
    <m/>
  </r>
  <r>
    <x v="227"/>
    <s v="PTS"/>
    <s v="Pass"/>
    <x v="0"/>
    <m/>
  </r>
  <r>
    <x v="228"/>
    <s v="PTS"/>
    <s v="Pass"/>
    <x v="0"/>
    <m/>
  </r>
  <r>
    <x v="229"/>
    <s v="PTS"/>
    <s v="Pass"/>
    <x v="0"/>
    <m/>
  </r>
  <r>
    <x v="230"/>
    <s v="PTS"/>
    <s v="Pass"/>
    <x v="0"/>
    <m/>
  </r>
  <r>
    <x v="231"/>
    <s v="PTS"/>
    <s v="Pass"/>
    <x v="0"/>
    <m/>
  </r>
  <r>
    <x v="232"/>
    <s v="PTS"/>
    <s v="Pass"/>
    <x v="0"/>
    <m/>
  </r>
  <r>
    <x v="233"/>
    <s v="PTS"/>
    <s v="Pass"/>
    <x v="0"/>
    <m/>
  </r>
  <r>
    <x v="234"/>
    <s v="PTS"/>
    <s v="Pass"/>
    <x v="0"/>
    <m/>
  </r>
  <r>
    <x v="235"/>
    <s v="PTS"/>
    <s v="Pass"/>
    <x v="0"/>
    <m/>
  </r>
  <r>
    <x v="236"/>
    <s v="PTS"/>
    <s v="Pass"/>
    <x v="0"/>
    <m/>
  </r>
  <r>
    <x v="237"/>
    <s v="PTS"/>
    <s v="Pass"/>
    <x v="0"/>
    <m/>
  </r>
  <r>
    <x v="238"/>
    <s v="PTS"/>
    <s v="Pass"/>
    <x v="0"/>
    <m/>
  </r>
  <r>
    <x v="239"/>
    <s v="PTS"/>
    <s v="Pass"/>
    <x v="0"/>
    <m/>
  </r>
  <r>
    <x v="240"/>
    <s v="PTS"/>
    <s v="Pass"/>
    <x v="0"/>
    <m/>
  </r>
  <r>
    <x v="241"/>
    <s v="PTS"/>
    <s v="Pass"/>
    <x v="0"/>
    <m/>
  </r>
  <r>
    <x v="242"/>
    <s v="PTS"/>
    <s v="Pass"/>
    <x v="0"/>
    <m/>
  </r>
  <r>
    <x v="243"/>
    <s v="PTS"/>
    <s v="Pass"/>
    <x v="0"/>
    <m/>
  </r>
  <r>
    <x v="244"/>
    <s v="PTS"/>
    <s v="Pass"/>
    <x v="0"/>
    <m/>
  </r>
  <r>
    <x v="245"/>
    <s v="PTS"/>
    <s v="Pass"/>
    <x v="0"/>
    <m/>
  </r>
  <r>
    <x v="246"/>
    <s v="PTS"/>
    <s v="Pass"/>
    <x v="0"/>
    <m/>
  </r>
  <r>
    <x v="247"/>
    <s v="PTS"/>
    <s v="Pass"/>
    <x v="0"/>
    <m/>
  </r>
  <r>
    <x v="248"/>
    <s v="PTS"/>
    <s v="Pass"/>
    <x v="0"/>
    <m/>
  </r>
  <r>
    <x v="249"/>
    <s v="PTS"/>
    <s v="Pass"/>
    <x v="0"/>
    <m/>
  </r>
  <r>
    <x v="250"/>
    <s v="PTS"/>
    <s v="Pass"/>
    <x v="0"/>
    <m/>
  </r>
  <r>
    <x v="251"/>
    <s v="PTS"/>
    <s v="Pass"/>
    <x v="0"/>
    <m/>
  </r>
  <r>
    <x v="252"/>
    <s v="PTS"/>
    <s v="Pass"/>
    <x v="0"/>
    <m/>
  </r>
  <r>
    <x v="253"/>
    <s v="PTS"/>
    <s v="Pass"/>
    <x v="0"/>
    <m/>
  </r>
  <r>
    <x v="254"/>
    <s v="PTS"/>
    <s v="Pass"/>
    <x v="0"/>
    <m/>
  </r>
  <r>
    <x v="255"/>
    <s v="PTS"/>
    <s v="Pass"/>
    <x v="0"/>
    <m/>
  </r>
  <r>
    <x v="256"/>
    <s v="PTS"/>
    <s v="Pass"/>
    <x v="0"/>
    <m/>
  </r>
  <r>
    <x v="257"/>
    <s v="STS"/>
    <s v="Pass"/>
    <x v="0"/>
    <m/>
  </r>
  <r>
    <x v="258"/>
    <s v="STS"/>
    <s v="Pass"/>
    <x v="0"/>
    <m/>
  </r>
  <r>
    <x v="259"/>
    <s v="STS"/>
    <s v="Pass"/>
    <x v="0"/>
    <m/>
  </r>
  <r>
    <x v="260"/>
    <s v="STS"/>
    <s v="Pass"/>
    <x v="0"/>
    <m/>
  </r>
  <r>
    <x v="261"/>
    <s v="STS"/>
    <s v="Pass"/>
    <x v="0"/>
    <m/>
  </r>
  <r>
    <x v="262"/>
    <s v="STS"/>
    <s v="Fail"/>
    <x v="3"/>
    <s v="QC#634"/>
  </r>
  <r>
    <x v="263"/>
    <s v="STS"/>
    <s v="Pass"/>
    <x v="0"/>
    <m/>
  </r>
  <r>
    <x v="264"/>
    <s v="STS"/>
    <s v="Pass"/>
    <x v="0"/>
    <m/>
  </r>
  <r>
    <x v="265"/>
    <s v="STS"/>
    <s v="Pass"/>
    <x v="0"/>
    <m/>
  </r>
  <r>
    <x v="266"/>
    <s v="STS"/>
    <s v="Pass"/>
    <x v="0"/>
    <m/>
  </r>
  <r>
    <x v="267"/>
    <s v="STS"/>
    <s v="Pass"/>
    <x v="0"/>
    <m/>
  </r>
  <r>
    <x v="268"/>
    <s v="STS"/>
    <s v="Pass"/>
    <x v="0"/>
    <m/>
  </r>
  <r>
    <x v="269"/>
    <s v="STS"/>
    <s v="Fail"/>
    <x v="3"/>
    <s v="QC#634"/>
  </r>
  <r>
    <x v="270"/>
    <s v="STS"/>
    <s v="Pass"/>
    <x v="0"/>
    <m/>
  </r>
  <r>
    <x v="271"/>
    <s v="STS"/>
    <s v="Pass"/>
    <x v="0"/>
    <m/>
  </r>
  <r>
    <x v="272"/>
    <s v="Medecom"/>
    <s v="Pass"/>
    <x v="0"/>
    <m/>
  </r>
  <r>
    <x v="273"/>
    <s v="Medecom"/>
    <s v="Pass"/>
    <x v="0"/>
    <m/>
  </r>
  <r>
    <x v="274"/>
    <s v="Medecom"/>
    <s v="Pass"/>
    <x v="0"/>
    <m/>
  </r>
  <r>
    <x v="275"/>
    <s v="PTS"/>
    <s v="Pass"/>
    <x v="0"/>
    <m/>
  </r>
  <r>
    <x v="276"/>
    <s v="PTS"/>
    <s v="Pass"/>
    <x v="0"/>
    <m/>
  </r>
  <r>
    <x v="277"/>
    <s v="CRM"/>
    <s v="Pass"/>
    <x v="0"/>
    <m/>
  </r>
  <r>
    <x v="278"/>
    <s v="CRM"/>
    <s v="Pass"/>
    <x v="0"/>
    <m/>
  </r>
  <r>
    <x v="279"/>
    <s v="CRM"/>
    <s v="Pass"/>
    <x v="0"/>
    <m/>
  </r>
  <r>
    <x v="280"/>
    <s v="CRM"/>
    <s v="Pass"/>
    <x v="0"/>
    <m/>
  </r>
  <r>
    <x v="281"/>
    <s v="Dotcom"/>
    <s v="Pass"/>
    <x v="0"/>
    <m/>
  </r>
  <r>
    <x v="282"/>
    <s v="Dotcom"/>
    <s v="Pass"/>
    <x v="0"/>
    <m/>
  </r>
  <r>
    <x v="283"/>
    <s v="Dotcom"/>
    <s v="Pass"/>
    <x v="0"/>
    <m/>
  </r>
  <r>
    <x v="284"/>
    <s v="Dotcom"/>
    <s v="Pass"/>
    <x v="0"/>
    <m/>
  </r>
  <r>
    <x v="285"/>
    <s v="Dotcom"/>
    <s v="Pass"/>
    <x v="0"/>
    <m/>
  </r>
  <r>
    <x v="286"/>
    <s v="Dotcom"/>
    <s v="Pass"/>
    <x v="0"/>
    <m/>
  </r>
  <r>
    <x v="287"/>
    <s v="Dotcom"/>
    <s v="Pass"/>
    <x v="0"/>
    <m/>
  </r>
  <r>
    <x v="288"/>
    <s v="Dotcom"/>
    <s v="Pass"/>
    <x v="0"/>
    <m/>
  </r>
  <r>
    <x v="289"/>
    <s v="Dotcom"/>
    <s v="Pass"/>
    <x v="0"/>
    <m/>
  </r>
  <r>
    <x v="290"/>
    <s v="Dotcom"/>
    <s v="Pass"/>
    <x v="0"/>
    <m/>
  </r>
  <r>
    <x v="291"/>
    <s v="Dotcom"/>
    <s v="Pass"/>
    <x v="0"/>
    <m/>
  </r>
  <r>
    <x v="292"/>
    <s v="Dotcom"/>
    <s v="Pass"/>
    <x v="0"/>
    <m/>
  </r>
  <r>
    <x v="293"/>
    <s v="Pricing"/>
    <s v="Pass"/>
    <x v="0"/>
    <m/>
  </r>
  <r>
    <x v="294"/>
    <s v="Pricing"/>
    <s v="Pass"/>
    <x v="0"/>
    <m/>
  </r>
  <r>
    <x v="295"/>
    <s v="Pricing"/>
    <s v="Pass"/>
    <x v="0"/>
    <m/>
  </r>
  <r>
    <x v="296"/>
    <s v="STS"/>
    <s v="Pass"/>
    <x v="0"/>
    <m/>
  </r>
  <r>
    <x v="297"/>
    <s v="STS"/>
    <s v="Pass"/>
    <x v="0"/>
    <m/>
  </r>
  <r>
    <x v="298"/>
    <s v="STS"/>
    <s v="Pass"/>
    <x v="0"/>
    <m/>
  </r>
  <r>
    <x v="299"/>
    <s v="CRM"/>
    <s v="Pass"/>
    <x v="0"/>
    <m/>
  </r>
  <r>
    <x v="300"/>
    <s v="CRM"/>
    <s v="Pass"/>
    <x v="0"/>
    <m/>
  </r>
  <r>
    <x v="301"/>
    <s v="CRM"/>
    <s v="Pass"/>
    <x v="0"/>
    <m/>
  </r>
  <r>
    <x v="302"/>
    <s v="CRM"/>
    <s v="Pass"/>
    <x v="0"/>
    <m/>
  </r>
  <r>
    <x v="303"/>
    <s v="CRM"/>
    <s v="Pass"/>
    <x v="0"/>
    <m/>
  </r>
  <r>
    <x v="304"/>
    <s v="CRM"/>
    <s v="Pass"/>
    <x v="0"/>
    <m/>
  </r>
  <r>
    <x v="305"/>
    <s v="CRM"/>
    <s v="Pass"/>
    <x v="0"/>
    <m/>
  </r>
  <r>
    <x v="306"/>
    <s v="CRM"/>
    <s v="Pass"/>
    <x v="0"/>
    <m/>
  </r>
  <r>
    <x v="307"/>
    <s v="CRM"/>
    <s v="Pass"/>
    <x v="0"/>
    <m/>
  </r>
  <r>
    <x v="308"/>
    <s v="CRM"/>
    <s v="Fail"/>
    <x v="0"/>
    <s v="QC#625"/>
  </r>
  <r>
    <x v="309"/>
    <s v="CRM"/>
    <s v="Pass"/>
    <x v="0"/>
    <m/>
  </r>
  <r>
    <x v="310"/>
    <s v="CRM"/>
    <s v="Pass"/>
    <x v="0"/>
    <m/>
  </r>
  <r>
    <x v="311"/>
    <s v="CRM"/>
    <s v="Pass"/>
    <x v="0"/>
    <m/>
  </r>
  <r>
    <x v="312"/>
    <s v="CRM"/>
    <s v="Pass"/>
    <x v="0"/>
    <m/>
  </r>
  <r>
    <x v="313"/>
    <s v="CRM"/>
    <s v="Pass"/>
    <x v="0"/>
    <m/>
  </r>
  <r>
    <x v="314"/>
    <s v="CRM"/>
    <s v="Pass"/>
    <x v="0"/>
    <m/>
  </r>
  <r>
    <x v="315"/>
    <s v="CRM"/>
    <s v="Pass"/>
    <x v="0"/>
    <m/>
  </r>
  <r>
    <x v="316"/>
    <s v="CRM"/>
    <s v="Pass"/>
    <x v="0"/>
    <m/>
  </r>
  <r>
    <x v="317"/>
    <s v="CRM"/>
    <s v="Pass"/>
    <x v="0"/>
    <m/>
  </r>
  <r>
    <x v="318"/>
    <s v="CRM"/>
    <s v="Pass"/>
    <x v="0"/>
    <m/>
  </r>
  <r>
    <x v="319"/>
    <s v="CRM"/>
    <s v="Pass"/>
    <x v="0"/>
    <m/>
  </r>
  <r>
    <x v="320"/>
    <s v="CRM"/>
    <s v="Pass"/>
    <x v="0"/>
    <m/>
  </r>
  <r>
    <x v="157"/>
    <s v="CRM"/>
    <s v="Pass"/>
    <x v="0"/>
    <m/>
  </r>
  <r>
    <x v="321"/>
    <s v="CRM"/>
    <s v="Pass"/>
    <x v="0"/>
    <m/>
  </r>
  <r>
    <x v="322"/>
    <s v="CRM"/>
    <s v="Pass"/>
    <x v="0"/>
    <m/>
  </r>
  <r>
    <x v="323"/>
    <s v="CRM"/>
    <s v="Pass"/>
    <x v="0"/>
    <m/>
  </r>
  <r>
    <x v="324"/>
    <s v="CRM"/>
    <s v="Pass"/>
    <x v="0"/>
    <m/>
  </r>
  <r>
    <x v="325"/>
    <s v="CRM"/>
    <s v="Pass"/>
    <x v="0"/>
    <m/>
  </r>
  <r>
    <x v="326"/>
    <s v="CRM"/>
    <s v="Pass"/>
    <x v="0"/>
    <m/>
  </r>
  <r>
    <x v="327"/>
    <s v="Pricing"/>
    <s v="Pass"/>
    <x v="0"/>
    <m/>
  </r>
  <r>
    <x v="328"/>
    <s v="Pricing"/>
    <s v="Pass"/>
    <x v="0"/>
    <m/>
  </r>
  <r>
    <x v="329"/>
    <s v="Pricing"/>
    <s v="Pass"/>
    <x v="0"/>
    <m/>
  </r>
  <r>
    <x v="330"/>
    <s v="Pricing"/>
    <s v="Pass"/>
    <x v="0"/>
    <m/>
  </r>
  <r>
    <x v="331"/>
    <s v="Pricing"/>
    <s v="Pass"/>
    <x v="0"/>
    <m/>
  </r>
  <r>
    <x v="332"/>
    <s v="Pricing"/>
    <s v="Pass"/>
    <x v="0"/>
    <m/>
  </r>
  <r>
    <x v="333"/>
    <s v="Pricing"/>
    <s v="Pass"/>
    <x v="0"/>
    <m/>
  </r>
  <r>
    <x v="334"/>
    <s v="Pricing"/>
    <s v="Pass"/>
    <x v="0"/>
    <m/>
  </r>
  <r>
    <x v="335"/>
    <s v="Pricing"/>
    <s v="Pass"/>
    <x v="0"/>
    <m/>
  </r>
  <r>
    <x v="336"/>
    <s v="Pricing"/>
    <s v="Pass"/>
    <x v="0"/>
    <m/>
  </r>
  <r>
    <x v="337"/>
    <s v="Pricing"/>
    <s v="Pass"/>
    <x v="0"/>
    <m/>
  </r>
  <r>
    <x v="338"/>
    <s v="Pricing"/>
    <s v="Pass"/>
    <x v="0"/>
    <m/>
  </r>
  <r>
    <x v="339"/>
    <s v="Pricing"/>
    <s v="Pass"/>
    <x v="0"/>
    <m/>
  </r>
  <r>
    <x v="340"/>
    <s v="Pricing"/>
    <s v="Pass"/>
    <x v="0"/>
    <m/>
  </r>
  <r>
    <x v="341"/>
    <s v="Pricing"/>
    <s v="Pass"/>
    <x v="0"/>
    <m/>
  </r>
  <r>
    <x v="342"/>
    <s v="Pricing"/>
    <s v="Pass"/>
    <x v="0"/>
    <m/>
  </r>
  <r>
    <x v="343"/>
    <s v="Pricing"/>
    <s v="Pass"/>
    <x v="0"/>
    <m/>
  </r>
  <r>
    <x v="344"/>
    <s v="OTC"/>
    <s v="Pass"/>
    <x v="0"/>
    <m/>
  </r>
  <r>
    <x v="345"/>
    <s v="OTC"/>
    <s v="Pass"/>
    <x v="0"/>
    <m/>
  </r>
  <r>
    <x v="346"/>
    <s v="OTC"/>
    <s v="Pass"/>
    <x v="0"/>
    <m/>
  </r>
  <r>
    <x v="347"/>
    <s v="OTC"/>
    <s v="Pass"/>
    <x v="0"/>
    <m/>
  </r>
  <r>
    <x v="348"/>
    <s v="OTC"/>
    <s v="Pass"/>
    <x v="0"/>
    <m/>
  </r>
  <r>
    <x v="349"/>
    <s v="OTC"/>
    <s v="Pass"/>
    <x v="0"/>
    <m/>
  </r>
  <r>
    <x v="350"/>
    <s v="OTC"/>
    <s v="Pass"/>
    <x v="0"/>
    <m/>
  </r>
  <r>
    <x v="351"/>
    <s v="OTC"/>
    <s v="Pass"/>
    <x v="0"/>
    <m/>
  </r>
  <r>
    <x v="352"/>
    <s v="OTC"/>
    <s v="Pass"/>
    <x v="0"/>
    <m/>
  </r>
  <r>
    <x v="353"/>
    <s v="OTC"/>
    <s v="Pass"/>
    <x v="0"/>
    <m/>
  </r>
  <r>
    <x v="354"/>
    <s v="OTC"/>
    <s v="Pass"/>
    <x v="0"/>
    <m/>
  </r>
  <r>
    <x v="355"/>
    <s v="OTC"/>
    <s v="Pass"/>
    <x v="0"/>
    <m/>
  </r>
  <r>
    <x v="356"/>
    <s v="OTC"/>
    <s v="Pass"/>
    <x v="0"/>
    <m/>
  </r>
  <r>
    <x v="357"/>
    <s v="Pricing"/>
    <s v="Pass"/>
    <x v="0"/>
    <m/>
  </r>
  <r>
    <x v="358"/>
    <s v="Pricing"/>
    <s v="Pass"/>
    <x v="0"/>
    <m/>
  </r>
  <r>
    <x v="359"/>
    <s v="Pricing"/>
    <s v="Pass"/>
    <x v="0"/>
    <m/>
  </r>
  <r>
    <x v="360"/>
    <s v="Pricing"/>
    <s v="Pass"/>
    <x v="0"/>
    <m/>
  </r>
  <r>
    <x v="361"/>
    <s v="Pricing"/>
    <s v="Pass"/>
    <x v="0"/>
    <m/>
  </r>
  <r>
    <x v="362"/>
    <s v="Pricing"/>
    <s v="Pass"/>
    <x v="0"/>
    <m/>
  </r>
  <r>
    <x v="363"/>
    <s v="CRM"/>
    <s v="Pass"/>
    <x v="0"/>
    <m/>
  </r>
  <r>
    <x v="364"/>
    <s v="CRM"/>
    <s v="Fail"/>
    <x v="2"/>
    <s v="QC#326"/>
  </r>
  <r>
    <x v="365"/>
    <s v="Pricing"/>
    <s v="Pass"/>
    <x v="0"/>
    <m/>
  </r>
  <r>
    <x v="366"/>
    <s v="Pricing"/>
    <s v="Pass"/>
    <x v="0"/>
    <m/>
  </r>
  <r>
    <x v="367"/>
    <s v="CRM"/>
    <s v="Pass"/>
    <x v="0"/>
    <m/>
  </r>
  <r>
    <x v="368"/>
    <s v="CRM"/>
    <s v="Pass"/>
    <x v="0"/>
    <m/>
  </r>
  <r>
    <x v="369"/>
    <s v="CRM"/>
    <s v="Pass"/>
    <x v="0"/>
    <m/>
  </r>
  <r>
    <x v="370"/>
    <s v="CRM"/>
    <s v="Pass"/>
    <x v="0"/>
    <m/>
  </r>
  <r>
    <x v="371"/>
    <s v="CRM"/>
    <s v="Pass"/>
    <x v="0"/>
    <m/>
  </r>
  <r>
    <x v="372"/>
    <s v="CRM"/>
    <s v="Pass"/>
    <x v="0"/>
    <m/>
  </r>
  <r>
    <x v="373"/>
    <s v="CRM"/>
    <s v="Pass"/>
    <x v="0"/>
    <m/>
  </r>
  <r>
    <x v="374"/>
    <s v="CRM"/>
    <s v="Pass"/>
    <x v="0"/>
    <m/>
  </r>
  <r>
    <x v="375"/>
    <s v="CRM"/>
    <s v="Pass"/>
    <x v="0"/>
    <m/>
  </r>
  <r>
    <x v="376"/>
    <s v="Pricing"/>
    <s v="Pass"/>
    <x v="0"/>
    <m/>
  </r>
  <r>
    <x v="377"/>
    <s v="Pricing"/>
    <s v="Pass"/>
    <x v="0"/>
    <m/>
  </r>
  <r>
    <x v="378"/>
    <s v="Pricing"/>
    <s v="Pass"/>
    <x v="0"/>
    <m/>
  </r>
  <r>
    <x v="379"/>
    <s v="Pricing"/>
    <s v="Pass"/>
    <x v="0"/>
    <m/>
  </r>
  <r>
    <x v="380"/>
    <s v="Pricing"/>
    <s v="Pass"/>
    <x v="0"/>
    <m/>
  </r>
  <r>
    <x v="381"/>
    <s v="Pricing"/>
    <s v="Pass"/>
    <x v="0"/>
    <m/>
  </r>
  <r>
    <x v="382"/>
    <s v="Pricing"/>
    <s v="Pass"/>
    <x v="0"/>
    <m/>
  </r>
  <r>
    <x v="383"/>
    <s v="Pricing"/>
    <s v="Pass"/>
    <x v="0"/>
    <m/>
  </r>
  <r>
    <x v="384"/>
    <s v="Pricing"/>
    <s v="Pass"/>
    <x v="0"/>
    <m/>
  </r>
  <r>
    <x v="385"/>
    <s v="Pricing"/>
    <s v="Pass"/>
    <x v="0"/>
    <m/>
  </r>
  <r>
    <x v="386"/>
    <s v="OTC"/>
    <s v="Pass"/>
    <x v="0"/>
    <m/>
  </r>
  <r>
    <x v="387"/>
    <s v="Logistics"/>
    <s v="Pass"/>
    <x v="0"/>
    <m/>
  </r>
  <r>
    <x v="388"/>
    <s v="Logistics"/>
    <s v="Pass"/>
    <x v="0"/>
    <m/>
  </r>
  <r>
    <x v="389"/>
    <s v="Pricing"/>
    <s v="Pass"/>
    <x v="0"/>
    <m/>
  </r>
  <r>
    <x v="390"/>
    <s v="Pricing"/>
    <s v="Fail"/>
    <x v="0"/>
    <s v="QC#635"/>
  </r>
  <r>
    <x v="391"/>
    <s v="Pricing"/>
    <s v="Pass"/>
    <x v="0"/>
    <m/>
  </r>
  <r>
    <x v="392"/>
    <s v="Pricing"/>
    <s v="Pass"/>
    <x v="0"/>
    <m/>
  </r>
  <r>
    <x v="393"/>
    <s v="Medecom"/>
    <s v="Pass"/>
    <x v="0"/>
    <m/>
  </r>
  <r>
    <x v="394"/>
    <s v="CRM"/>
    <s v="Fail"/>
    <x v="2"/>
    <m/>
  </r>
  <r>
    <x v="395"/>
    <s v="CRM"/>
    <s v="Pass"/>
    <x v="0"/>
    <m/>
  </r>
  <r>
    <x v="396"/>
    <s v="CRM"/>
    <s v="Pass"/>
    <x v="0"/>
    <m/>
  </r>
  <r>
    <x v="397"/>
    <s v="CRM"/>
    <s v="Pass"/>
    <x v="0"/>
    <m/>
  </r>
  <r>
    <x v="398"/>
    <s v="CRM"/>
    <s v="Pass"/>
    <x v="0"/>
    <m/>
  </r>
  <r>
    <x v="399"/>
    <s v="CRM"/>
    <s v="Pass"/>
    <x v="0"/>
    <m/>
  </r>
  <r>
    <x v="400"/>
    <s v="CRM"/>
    <s v="Pass"/>
    <x v="0"/>
    <m/>
  </r>
  <r>
    <x v="401"/>
    <s v="CRM"/>
    <s v="Pass"/>
    <x v="0"/>
    <m/>
  </r>
  <r>
    <x v="402"/>
    <s v="CRM"/>
    <s v="Pass"/>
    <x v="0"/>
    <m/>
  </r>
  <r>
    <x v="403"/>
    <s v="CRM"/>
    <s v="Pass"/>
    <x v="0"/>
    <m/>
  </r>
  <r>
    <x v="404"/>
    <s v="CRM"/>
    <s v="Pass"/>
    <x v="0"/>
    <m/>
  </r>
  <r>
    <x v="405"/>
    <s v="CRM"/>
    <s v="Pass"/>
    <x v="0"/>
    <m/>
  </r>
  <r>
    <x v="406"/>
    <s v="CRM"/>
    <s v="Pass"/>
    <x v="0"/>
    <m/>
  </r>
  <r>
    <x v="407"/>
    <s v="CRM"/>
    <s v="Pass"/>
    <x v="0"/>
    <m/>
  </r>
  <r>
    <x v="408"/>
    <s v="CRM"/>
    <s v="Pass"/>
    <x v="0"/>
    <m/>
  </r>
  <r>
    <x v="409"/>
    <s v="CRM"/>
    <s v="Pass"/>
    <x v="0"/>
    <m/>
  </r>
  <r>
    <x v="410"/>
    <s v="CRM"/>
    <s v="Pass"/>
    <x v="0"/>
    <m/>
  </r>
  <r>
    <x v="411"/>
    <s v="CRM"/>
    <s v="Pass"/>
    <x v="0"/>
    <m/>
  </r>
  <r>
    <x v="412"/>
    <s v="STS"/>
    <s v="Fail"/>
    <x v="4"/>
    <m/>
  </r>
  <r>
    <x v="413"/>
    <s v="Pricing"/>
    <s v="Pass"/>
    <x v="0"/>
    <m/>
  </r>
  <r>
    <x v="414"/>
    <s v="Pricing"/>
    <s v="Pass"/>
    <x v="0"/>
    <m/>
  </r>
  <r>
    <x v="415"/>
    <s v="Pricing"/>
    <s v="Pass"/>
    <x v="0"/>
    <m/>
  </r>
  <r>
    <x v="416"/>
    <s v="Pricing"/>
    <s v="Pass"/>
    <x v="0"/>
    <m/>
  </r>
  <r>
    <x v="417"/>
    <s v="Pricing"/>
    <s v="Pass"/>
    <x v="0"/>
    <m/>
  </r>
  <r>
    <x v="418"/>
    <s v="Pricing"/>
    <s v="Pass"/>
    <x v="0"/>
    <m/>
  </r>
  <r>
    <x v="419"/>
    <s v="OTC"/>
    <s v="Pass"/>
    <x v="0"/>
    <m/>
  </r>
  <r>
    <x v="420"/>
    <s v="OTC"/>
    <s v="Pass"/>
    <x v="0"/>
    <m/>
  </r>
  <r>
    <x v="421"/>
    <s v="OTC"/>
    <s v="Pass"/>
    <x v="0"/>
    <m/>
  </r>
  <r>
    <x v="422"/>
    <s v="OTC"/>
    <s v="Pass"/>
    <x v="0"/>
    <m/>
  </r>
  <r>
    <x v="423"/>
    <s v="OTC"/>
    <s v="Pass"/>
    <x v="0"/>
    <m/>
  </r>
  <r>
    <x v="424"/>
    <s v="Pricing"/>
    <s v="Pass"/>
    <x v="0"/>
    <m/>
  </r>
  <r>
    <x v="425"/>
    <s v="Pricing"/>
    <s v="Pass"/>
    <x v="0"/>
    <m/>
  </r>
  <r>
    <x v="426"/>
    <s v="STS"/>
    <s v="Fail"/>
    <x v="0"/>
    <s v="QC#636"/>
  </r>
  <r>
    <x v="427"/>
    <s v="CRM"/>
    <s v="Pass"/>
    <x v="0"/>
    <m/>
  </r>
  <r>
    <x v="428"/>
    <s v="CRM"/>
    <s v="Pass"/>
    <x v="0"/>
    <m/>
  </r>
  <r>
    <x v="429"/>
    <s v="STS"/>
    <s v="Pass"/>
    <x v="0"/>
    <m/>
  </r>
  <r>
    <x v="430"/>
    <s v="STS"/>
    <s v="Pass"/>
    <x v="0"/>
    <m/>
  </r>
  <r>
    <x v="431"/>
    <s v="CRM"/>
    <s v="Pass"/>
    <x v="0"/>
    <m/>
  </r>
  <r>
    <x v="432"/>
    <s v="CRM"/>
    <s v="Pass"/>
    <x v="0"/>
    <m/>
  </r>
  <r>
    <x v="433"/>
    <s v="CRM"/>
    <s v="Pass"/>
    <x v="0"/>
    <m/>
  </r>
  <r>
    <x v="434"/>
    <m/>
    <m/>
    <x v="0"/>
    <m/>
  </r>
  <r>
    <x v="434"/>
    <m/>
    <m/>
    <x v="0"/>
    <m/>
  </r>
  <r>
    <x v="434"/>
    <m/>
    <m/>
    <x v="0"/>
    <m/>
  </r>
  <r>
    <x v="434"/>
    <m/>
    <m/>
    <x v="0"/>
    <m/>
  </r>
  <r>
    <x v="434"/>
    <m/>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grandTotalCaption="Total Failed/OnHold" updatedVersion="4" minRefreshableVersion="3" useAutoFormatting="1" itemPrintTitles="1" createdVersion="4" indent="0" outline="1" outlineData="1" multipleFieldFilters="0">
  <location ref="B3:C29" firstHeaderRow="1" firstDataRow="1" firstDataCol="1"/>
  <pivotFields count="5">
    <pivotField axis="axisRow" dataField="1" showAll="0">
      <items count="438">
        <item x="216"/>
        <item x="217"/>
        <item x="218"/>
        <item x="342"/>
        <item x="343"/>
        <item x="220"/>
        <item x="340"/>
        <item x="341"/>
        <item x="0"/>
        <item x="128"/>
        <item x="2"/>
        <item x="7"/>
        <item x="3"/>
        <item x="8"/>
        <item x="1"/>
        <item x="9"/>
        <item x="5"/>
        <item x="194"/>
        <item x="159"/>
        <item x="188"/>
        <item x="178"/>
        <item x="130"/>
        <item x="123"/>
        <item x="155"/>
        <item x="166"/>
        <item x="163"/>
        <item x="167"/>
        <item x="168"/>
        <item x="164"/>
        <item x="154"/>
        <item x="293"/>
        <item x="367"/>
        <item x="368"/>
        <item x="370"/>
        <item x="371"/>
        <item x="369"/>
        <item x="372"/>
        <item x="373"/>
        <item x="374"/>
        <item x="187"/>
        <item x="189"/>
        <item x="241"/>
        <item x="240"/>
        <item x="239"/>
        <item x="380"/>
        <item x="381"/>
        <item x="382"/>
        <item x="306"/>
        <item x="378"/>
        <item x="379"/>
        <item x="384"/>
        <item x="383"/>
        <item x="385"/>
        <item x="144"/>
        <item x="143"/>
        <item x="142"/>
        <item x="274"/>
        <item x="273"/>
        <item x="272"/>
        <item x="146"/>
        <item x="145"/>
        <item x="147"/>
        <item x="149"/>
        <item x="148"/>
        <item x="150"/>
        <item x="152"/>
        <item x="151"/>
        <item x="153"/>
        <item x="393"/>
        <item x="278"/>
        <item x="363"/>
        <item x="157"/>
        <item x="199"/>
        <item x="158"/>
        <item x="322"/>
        <item x="14"/>
        <item x="25"/>
        <item x="58"/>
        <item x="26"/>
        <item x="57"/>
        <item x="27"/>
        <item x="28"/>
        <item x="29"/>
        <item x="11"/>
        <item x="45"/>
        <item x="49"/>
        <item x="47"/>
        <item x="44"/>
        <item x="56"/>
        <item x="46"/>
        <item x="53"/>
        <item x="51"/>
        <item x="54"/>
        <item x="55"/>
        <item x="50"/>
        <item x="48"/>
        <item x="52"/>
        <item x="43"/>
        <item x="60"/>
        <item x="15"/>
        <item x="10"/>
        <item x="12"/>
        <item x="23"/>
        <item x="22"/>
        <item x="59"/>
        <item x="30"/>
        <item x="42"/>
        <item x="13"/>
        <item x="18"/>
        <item x="40"/>
        <item x="16"/>
        <item x="17"/>
        <item x="19"/>
        <item x="20"/>
        <item x="61"/>
        <item x="21"/>
        <item x="24"/>
        <item x="41"/>
        <item x="35"/>
        <item x="32"/>
        <item x="37"/>
        <item x="31"/>
        <item x="36"/>
        <item x="33"/>
        <item x="38"/>
        <item x="34"/>
        <item x="39"/>
        <item x="305"/>
        <item x="176"/>
        <item x="303"/>
        <item x="177"/>
        <item x="251"/>
        <item x="228"/>
        <item x="253"/>
        <item x="190"/>
        <item x="256"/>
        <item x="255"/>
        <item x="246"/>
        <item x="247"/>
        <item x="248"/>
        <item x="249"/>
        <item x="250"/>
        <item x="170"/>
        <item x="366"/>
        <item x="376"/>
        <item x="377"/>
        <item x="365"/>
        <item x="276"/>
        <item x="275"/>
        <item x="245"/>
        <item x="244"/>
        <item x="242"/>
        <item x="243"/>
        <item x="160"/>
        <item x="105"/>
        <item x="100"/>
        <item x="84"/>
        <item x="104"/>
        <item x="110"/>
        <item x="82"/>
        <item x="102"/>
        <item x="103"/>
        <item x="101"/>
        <item x="83"/>
        <item x="107"/>
        <item x="109"/>
        <item x="106"/>
        <item x="108"/>
        <item x="111"/>
        <item x="329"/>
        <item x="173"/>
        <item x="185"/>
        <item x="222"/>
        <item x="184"/>
        <item x="191"/>
        <item x="87"/>
        <item x="319"/>
        <item x="252"/>
        <item x="88"/>
        <item x="326"/>
        <item x="302"/>
        <item x="85"/>
        <item x="86"/>
        <item x="156"/>
        <item x="140"/>
        <item x="139"/>
        <item x="138"/>
        <item x="137"/>
        <item x="141"/>
        <item x="183"/>
        <item x="192"/>
        <item x="135"/>
        <item x="136"/>
        <item x="134"/>
        <item x="133"/>
        <item x="200"/>
        <item x="219"/>
        <item x="254"/>
        <item x="227"/>
        <item x="237"/>
        <item x="310"/>
        <item x="311"/>
        <item x="316"/>
        <item x="309"/>
        <item x="314"/>
        <item x="313"/>
        <item x="312"/>
        <item x="317"/>
        <item x="315"/>
        <item x="279"/>
        <item x="292"/>
        <item x="321"/>
        <item x="179"/>
        <item x="180"/>
        <item x="181"/>
        <item x="387"/>
        <item x="356"/>
        <item x="354"/>
        <item x="344"/>
        <item x="386"/>
        <item x="350"/>
        <item x="351"/>
        <item x="349"/>
        <item x="355"/>
        <item x="347"/>
        <item x="345"/>
        <item x="346"/>
        <item x="352"/>
        <item x="353"/>
        <item x="348"/>
        <item x="294"/>
        <item x="201"/>
        <item x="236"/>
        <item x="318"/>
        <item x="171"/>
        <item x="175"/>
        <item x="360"/>
        <item x="361"/>
        <item x="330"/>
        <item x="327"/>
        <item x="328"/>
        <item x="295"/>
        <item x="195"/>
        <item x="196"/>
        <item x="338"/>
        <item x="186"/>
        <item x="413"/>
        <item x="415"/>
        <item x="414"/>
        <item x="210"/>
        <item x="204"/>
        <item x="197"/>
        <item x="198"/>
        <item x="205"/>
        <item x="208"/>
        <item x="206"/>
        <item x="207"/>
        <item x="209"/>
        <item x="362"/>
        <item x="325"/>
        <item x="238"/>
        <item x="277"/>
        <item x="169"/>
        <item x="288"/>
        <item x="291"/>
        <item x="223"/>
        <item x="230"/>
        <item x="231"/>
        <item x="225"/>
        <item x="229"/>
        <item x="224"/>
        <item x="232"/>
        <item x="221"/>
        <item x="339"/>
        <item x="174"/>
        <item x="132"/>
        <item x="336"/>
        <item x="337"/>
        <item x="331"/>
        <item x="332"/>
        <item x="333"/>
        <item x="334"/>
        <item x="335"/>
        <item x="62"/>
        <item x="63"/>
        <item x="71"/>
        <item x="67"/>
        <item x="72"/>
        <item x="68"/>
        <item x="285"/>
        <item x="286"/>
        <item x="287"/>
        <item x="69"/>
        <item x="76"/>
        <item x="77"/>
        <item x="70"/>
        <item x="74"/>
        <item x="289"/>
        <item x="78"/>
        <item x="79"/>
        <item x="282"/>
        <item x="80"/>
        <item x="65"/>
        <item x="283"/>
        <item x="64"/>
        <item x="81"/>
        <item x="284"/>
        <item x="73"/>
        <item x="290"/>
        <item x="75"/>
        <item x="281"/>
        <item x="66"/>
        <item x="112"/>
        <item x="113"/>
        <item x="114"/>
        <item x="115"/>
        <item x="116"/>
        <item x="122"/>
        <item x="117"/>
        <item x="121"/>
        <item x="118"/>
        <item x="119"/>
        <item x="120"/>
        <item x="129"/>
        <item x="162"/>
        <item x="391"/>
        <item m="1" x="436"/>
        <item x="392"/>
        <item x="389"/>
        <item x="418"/>
        <item x="416"/>
        <item x="417"/>
        <item x="390"/>
        <item x="234"/>
        <item x="375"/>
        <item x="320"/>
        <item x="304"/>
        <item x="280"/>
        <item x="299"/>
        <item x="300"/>
        <item x="301"/>
        <item x="92"/>
        <item x="91"/>
        <item x="99"/>
        <item x="89"/>
        <item x="90"/>
        <item x="96"/>
        <item x="97"/>
        <item x="98"/>
        <item x="95"/>
        <item x="94"/>
        <item x="93"/>
        <item x="364"/>
        <item x="388"/>
        <item x="226"/>
        <item x="193"/>
        <item x="182"/>
        <item x="298"/>
        <item x="297"/>
        <item x="296"/>
        <item x="261"/>
        <item x="258"/>
        <item x="257"/>
        <item x="263"/>
        <item x="262"/>
        <item x="259"/>
        <item x="269"/>
        <item x="267"/>
        <item x="264"/>
        <item x="268"/>
        <item x="265"/>
        <item x="266"/>
        <item x="412"/>
        <item x="271"/>
        <item x="260"/>
        <item x="270"/>
        <item x="202"/>
        <item x="235"/>
        <item x="203"/>
        <item x="357"/>
        <item x="358"/>
        <item x="359"/>
        <item x="233"/>
        <item x="161"/>
        <item x="165"/>
        <item x="127"/>
        <item x="124"/>
        <item x="125"/>
        <item x="126"/>
        <item x="172"/>
        <item m="1" x="435"/>
        <item x="323"/>
        <item x="324"/>
        <item x="307"/>
        <item x="308"/>
        <item x="4"/>
        <item x="6"/>
        <item x="211"/>
        <item x="212"/>
        <item x="213"/>
        <item x="214"/>
        <item x="406"/>
        <item x="407"/>
        <item x="394"/>
        <item x="408"/>
        <item x="409"/>
        <item x="410"/>
        <item x="215"/>
        <item x="131"/>
        <item x="395"/>
        <item x="396"/>
        <item x="397"/>
        <item x="398"/>
        <item x="411"/>
        <item x="399"/>
        <item x="400"/>
        <item x="401"/>
        <item x="402"/>
        <item x="403"/>
        <item x="404"/>
        <item x="405"/>
        <item x="434"/>
        <item x="419"/>
        <item x="420"/>
        <item x="421"/>
        <item x="422"/>
        <item x="423"/>
        <item x="424"/>
        <item x="425"/>
        <item x="426"/>
        <item x="427"/>
        <item x="428"/>
        <item x="429"/>
        <item x="430"/>
        <item x="431"/>
        <item x="432"/>
        <item x="433"/>
        <item t="default"/>
      </items>
    </pivotField>
    <pivotField showAll="0"/>
    <pivotField showAll="0"/>
    <pivotField axis="axisRow" showAll="0">
      <items count="12">
        <item x="2"/>
        <item x="1"/>
        <item m="1" x="7"/>
        <item m="1" x="6"/>
        <item h="1" sd="0" x="0"/>
        <item m="1" x="8"/>
        <item m="1" x="10"/>
        <item m="1" x="5"/>
        <item x="3"/>
        <item m="1" x="9"/>
        <item x="4"/>
        <item t="default"/>
      </items>
    </pivotField>
    <pivotField showAll="0"/>
  </pivotFields>
  <rowFields count="2">
    <field x="3"/>
    <field x="0"/>
  </rowFields>
  <rowItems count="26">
    <i>
      <x/>
    </i>
    <i r="1">
      <x v="90"/>
    </i>
    <i r="1">
      <x v="93"/>
    </i>
    <i r="1">
      <x v="96"/>
    </i>
    <i r="1">
      <x v="97"/>
    </i>
    <i r="1">
      <x v="107"/>
    </i>
    <i r="1">
      <x v="185"/>
    </i>
    <i r="1">
      <x v="194"/>
    </i>
    <i r="1">
      <x v="352"/>
    </i>
    <i r="1">
      <x v="403"/>
    </i>
    <i>
      <x v="1"/>
    </i>
    <i r="1">
      <x v="12"/>
    </i>
    <i>
      <x v="8"/>
    </i>
    <i r="1">
      <x v="21"/>
    </i>
    <i r="1">
      <x v="54"/>
    </i>
    <i r="1">
      <x v="114"/>
    </i>
    <i r="1">
      <x v="153"/>
    </i>
    <i r="1">
      <x v="364"/>
    </i>
    <i r="1">
      <x v="366"/>
    </i>
    <i r="1">
      <x v="385"/>
    </i>
    <i r="1">
      <x v="386"/>
    </i>
    <i r="1">
      <x v="387"/>
    </i>
    <i r="1">
      <x v="388"/>
    </i>
    <i>
      <x v="10"/>
    </i>
    <i r="1">
      <x v="372"/>
    </i>
    <i t="grand">
      <x/>
    </i>
  </rowItems>
  <colItems count="1">
    <i/>
  </colItems>
  <dataFields count="1">
    <dataField name="Count of Title" fld="0" subtotal="count" baseField="0" baseItem="0"/>
  </dataFields>
  <formats count="5">
    <format dxfId="13">
      <pivotArea type="all" dataOnly="0" outline="0" fieldPosition="0"/>
    </format>
    <format dxfId="12">
      <pivotArea field="3" type="button" dataOnly="0" labelOnly="1" outline="0" axis="axisRow" fieldPosition="0"/>
    </format>
    <format dxfId="11">
      <pivotArea dataOnly="0" labelOnly="1" outline="0" axis="axisValues" fieldPosition="0"/>
    </format>
    <format dxfId="10">
      <pivotArea grandRow="1" outline="0" collapsedLevelsAreSubtotals="1" fieldPosition="0"/>
    </format>
    <format dxfId="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owssvr[2]_1" backgroundRefresh="0" connectionId="1" autoFormatId="16" applyNumberFormats="0" applyBorderFormats="0" applyFontFormats="0" applyPatternFormats="0" applyAlignmentFormats="0" applyWidthHeightFormats="0">
  <queryTableRefresh nextId="9">
    <queryTableFields count="8">
      <queryTableField id="1" name="Title" tableColumnId="1"/>
      <queryTableField id="2" name="Process" tableColumnId="2"/>
      <queryTableField id="3" name="Exec Status" tableColumnId="3"/>
      <queryTableField id="4" name="Comments" tableColumnId="4"/>
      <queryTableField id="5" name="IssueRef" tableColumnId="5"/>
      <queryTableField id="6" name="Test Type" tableColumnId="6"/>
      <queryTableField id="8" name="Item Type" tableColumnId="7"/>
      <queryTableField id="7" name="Path"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2__1" displayName="Table_owssvr_2__1" ref="A1:H438" tableType="queryTable" totalsRowShown="0" dataDxfId="8">
  <autoFilter ref="A1:H438"/>
  <tableColumns count="8">
    <tableColumn id="1" uniqueName="Title" name="Title" queryTableFieldId="1" dataDxfId="7"/>
    <tableColumn id="2" uniqueName="Process" name="Process" queryTableFieldId="2" dataDxfId="6"/>
    <tableColumn id="3" uniqueName="Exec_x005f_x0020_Status" name="Exec Status" queryTableFieldId="3" dataDxfId="5"/>
    <tableColumn id="4" uniqueName="Comments" name="Comments" queryTableFieldId="4" dataDxfId="4"/>
    <tableColumn id="5" uniqueName="IssueRef" name="IssueRef" queryTableFieldId="5" dataDxfId="3"/>
    <tableColumn id="6" uniqueName="Test_x005f_x0020_Type" name="Test Type" queryTableFieldId="6" dataDxfId="2"/>
    <tableColumn id="7" uniqueName="FSObjType" name="Item Type" queryTableFieldId="8" dataDxfId="1"/>
    <tableColumn id="8" uniqueName="FileDirRef" name="Path" queryTableFieldId="7" dataDxfId="0"/>
  </tableColumns>
  <tableStyleInfo name="TableStyleMedium2" showFirstColumn="0" showLastColumn="0" showRowStripes="1" showColumnStripes="0"/>
</table>
</file>

<file path=xl/theme/_rels/themeOverride1.x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quity">
    <a:fillStyleLst>
      <a:solidFill>
        <a:schemeClr val="phClr"/>
      </a:solidFill>
      <a:blipFill>
        <a:blip xmlns:r="http://schemas.openxmlformats.org/officeDocument/2006/relationships" r:embed="rId1">
          <a:duotone>
            <a:schemeClr val="phClr">
              <a:tint val="30000"/>
              <a:satMod val="300000"/>
            </a:schemeClr>
            <a:schemeClr val="phClr">
              <a:tint val="40000"/>
              <a:satMod val="200000"/>
            </a:schemeClr>
          </a:duotone>
        </a:blip>
        <a:tile tx="0" ty="0" sx="70000" sy="70000" flip="none" algn="ctr"/>
      </a:blipFill>
      <a:blipFill>
        <a:blip xmlns:r="http://schemas.openxmlformats.org/officeDocument/2006/relationships" r:embed="rId1">
          <a:duotone>
            <a:schemeClr val="phClr">
              <a:shade val="22000"/>
              <a:satMod val="160000"/>
            </a:schemeClr>
            <a:schemeClr val="phClr">
              <a:shade val="45000"/>
              <a:satMod val="100000"/>
            </a:schemeClr>
          </a:duotone>
        </a:blip>
        <a:tile tx="0" ty="0" sx="65000" sy="65000" flip="none" algn="ctr"/>
      </a:blipFill>
    </a:fillStyleLst>
    <a:lnStyleLst>
      <a:ln w="9525"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algn="t" rotWithShape="0">
            <a:srgbClr val="000000">
              <a:alpha val="50000"/>
            </a:srgbClr>
          </a:outerShdw>
        </a:effectLst>
      </a:effectStyle>
      <a:effectStyle>
        <a:effectLst>
          <a:outerShdw blurRad="38100" dist="25400" dir="5400000" algn="t" rotWithShape="0">
            <a:srgbClr val="000000">
              <a:alpha val="50000"/>
            </a:srgbClr>
          </a:outerShdw>
        </a:effectLst>
      </a:effectStyle>
      <a:effectStyle>
        <a:effectLst>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6" Type="http://schemas.openxmlformats.org/officeDocument/2006/relationships/hyperlink" Target="mailto:Maggie.Fausnaugh@cardinalhealth.com" TargetMode="External"/><Relationship Id="rId117" Type="http://schemas.openxmlformats.org/officeDocument/2006/relationships/hyperlink" Target="mailto:Seethala.Naidu@cardinalhealth.com" TargetMode="External"/><Relationship Id="rId21" Type="http://schemas.openxmlformats.org/officeDocument/2006/relationships/hyperlink" Target="mailto:sivaprakasam.muthuvadivelu@cardinalhealth.com" TargetMode="External"/><Relationship Id="rId42" Type="http://schemas.openxmlformats.org/officeDocument/2006/relationships/hyperlink" Target="mailto:srinivasareddy.sajjala@cardinalhealth.com" TargetMode="External"/><Relationship Id="rId47" Type="http://schemas.openxmlformats.org/officeDocument/2006/relationships/hyperlink" Target="mailto:retheesh.kumar@cardinalhealth.com" TargetMode="External"/><Relationship Id="rId63" Type="http://schemas.openxmlformats.org/officeDocument/2006/relationships/hyperlink" Target="mailto:anil.perina@cardinalhealth.com" TargetMode="External"/><Relationship Id="rId68" Type="http://schemas.openxmlformats.org/officeDocument/2006/relationships/hyperlink" Target="mailto:sachin.kapoor@cardinalhealth.com" TargetMode="External"/><Relationship Id="rId84" Type="http://schemas.openxmlformats.org/officeDocument/2006/relationships/hyperlink" Target="mailto:Naresh.Vanga@cardinalhealth.com" TargetMode="External"/><Relationship Id="rId89" Type="http://schemas.openxmlformats.org/officeDocument/2006/relationships/hyperlink" Target="mailto:lavanya.jagadeeshan@cardinalhealth.com" TargetMode="External"/><Relationship Id="rId112" Type="http://schemas.openxmlformats.org/officeDocument/2006/relationships/hyperlink" Target="mailto:subhajitghosh.dastidar@cardinalhealth.com" TargetMode="External"/><Relationship Id="rId133" Type="http://schemas.openxmlformats.org/officeDocument/2006/relationships/hyperlink" Target="mailto:david.garcia03@cardinalhealth.com" TargetMode="External"/><Relationship Id="rId138" Type="http://schemas.openxmlformats.org/officeDocument/2006/relationships/hyperlink" Target="mailto:abhishek.kumar02@cardinalhealth.com" TargetMode="External"/><Relationship Id="rId154" Type="http://schemas.openxmlformats.org/officeDocument/2006/relationships/hyperlink" Target="mailto:Gregory.Wells@cardinalhealth.com" TargetMode="External"/><Relationship Id="rId159" Type="http://schemas.openxmlformats.org/officeDocument/2006/relationships/hyperlink" Target="mailto:sushovan.datta@cardinalhealth.com" TargetMode="External"/><Relationship Id="rId175" Type="http://schemas.openxmlformats.org/officeDocument/2006/relationships/hyperlink" Target="mailto:anupkumar.paul@cardinalhealth.com" TargetMode="External"/><Relationship Id="rId170" Type="http://schemas.openxmlformats.org/officeDocument/2006/relationships/hyperlink" Target="mailto:Aparna.Tanneru@cardinalhealth.com" TargetMode="External"/><Relationship Id="rId16" Type="http://schemas.openxmlformats.org/officeDocument/2006/relationships/hyperlink" Target="mailto:parag.chansarkar@cardinalhealth.com" TargetMode="External"/><Relationship Id="rId107" Type="http://schemas.openxmlformats.org/officeDocument/2006/relationships/hyperlink" Target="mailto:gowrisankar.kulandaivel@cardinalhealth.com" TargetMode="External"/><Relationship Id="rId11" Type="http://schemas.openxmlformats.org/officeDocument/2006/relationships/hyperlink" Target="mailto:shobha.nagesh@cardinalhealth.com" TargetMode="External"/><Relationship Id="rId32" Type="http://schemas.openxmlformats.org/officeDocument/2006/relationships/hyperlink" Target="mailto:anilKumar.charugundla@cardinalhealth.com" TargetMode="External"/><Relationship Id="rId37" Type="http://schemas.openxmlformats.org/officeDocument/2006/relationships/hyperlink" Target="mailto:arunkumar.pandey@cardinalhealth.com" TargetMode="External"/><Relationship Id="rId53" Type="http://schemas.openxmlformats.org/officeDocument/2006/relationships/hyperlink" Target="mailto:Julie.Ecklund@cardinalhealth.com" TargetMode="External"/><Relationship Id="rId58" Type="http://schemas.openxmlformats.org/officeDocument/2006/relationships/hyperlink" Target="mailto:vaibhav.khanna@cardinalhealth.com" TargetMode="External"/><Relationship Id="rId74" Type="http://schemas.openxmlformats.org/officeDocument/2006/relationships/hyperlink" Target="mailto:Naresh.Vanga@cardinalhealth.com" TargetMode="External"/><Relationship Id="rId79" Type="http://schemas.openxmlformats.org/officeDocument/2006/relationships/hyperlink" Target="mailto:dimple.kataria@cardinalhealth.com" TargetMode="External"/><Relationship Id="rId102" Type="http://schemas.openxmlformats.org/officeDocument/2006/relationships/hyperlink" Target="mailto:saurav.dwivedi@cardinalhealth.com" TargetMode="External"/><Relationship Id="rId123" Type="http://schemas.openxmlformats.org/officeDocument/2006/relationships/hyperlink" Target="mailto:dan.mckearnan01@cardinalhealth.com" TargetMode="External"/><Relationship Id="rId128" Type="http://schemas.openxmlformats.org/officeDocument/2006/relationships/hyperlink" Target="mailto:john.schneider@cardinalhealth.com" TargetMode="External"/><Relationship Id="rId144" Type="http://schemas.openxmlformats.org/officeDocument/2006/relationships/hyperlink" Target="mailto:Arnie.Weller@cardinalhealth.com" TargetMode="External"/><Relationship Id="rId149" Type="http://schemas.openxmlformats.org/officeDocument/2006/relationships/hyperlink" Target="mailto:Hemanth.Mekala@cardinalhealth.com" TargetMode="External"/><Relationship Id="rId5" Type="http://schemas.openxmlformats.org/officeDocument/2006/relationships/hyperlink" Target="mailto:Jenna.Burke@cardinalhealth.com" TargetMode="External"/><Relationship Id="rId90" Type="http://schemas.openxmlformats.org/officeDocument/2006/relationships/hyperlink" Target="mailto:anand.maharana@cardinalhealth.com" TargetMode="External"/><Relationship Id="rId95" Type="http://schemas.openxmlformats.org/officeDocument/2006/relationships/hyperlink" Target="mailto:praloy.mukherjee@cardinalhealth.com" TargetMode="External"/><Relationship Id="rId160" Type="http://schemas.openxmlformats.org/officeDocument/2006/relationships/hyperlink" Target="mailto:srinivas.arnipalli@cardinalhealth.com" TargetMode="External"/><Relationship Id="rId165" Type="http://schemas.openxmlformats.org/officeDocument/2006/relationships/hyperlink" Target="mailto:maruthi.habib@cardinalhealth.com" TargetMode="External"/><Relationship Id="rId181" Type="http://schemas.openxmlformats.org/officeDocument/2006/relationships/hyperlink" Target="mailto:meagan.frank@cardinalhealth.com" TargetMode="External"/><Relationship Id="rId186" Type="http://schemas.openxmlformats.org/officeDocument/2006/relationships/hyperlink" Target="mailto:G-WIPRO-OTC-EIT@cardinalhealth.com" TargetMode="External"/><Relationship Id="rId22" Type="http://schemas.openxmlformats.org/officeDocument/2006/relationships/hyperlink" Target="mailto:chetan.patil@cardinalhealth.com" TargetMode="External"/><Relationship Id="rId27" Type="http://schemas.openxmlformats.org/officeDocument/2006/relationships/hyperlink" Target="mailto:margaret.gonsalves@cardinalhealth.com" TargetMode="External"/><Relationship Id="rId43" Type="http://schemas.openxmlformats.org/officeDocument/2006/relationships/hyperlink" Target="mailto:Melody.Varney@cardinalhealth.com" TargetMode="External"/><Relationship Id="rId48" Type="http://schemas.openxmlformats.org/officeDocument/2006/relationships/hyperlink" Target="mailto:srilaxmi.voruganti@cardinalhealth.com" TargetMode="External"/><Relationship Id="rId64" Type="http://schemas.openxmlformats.org/officeDocument/2006/relationships/hyperlink" Target="mailto:saritakumari.sabat@cardinalhealth.com" TargetMode="External"/><Relationship Id="rId69" Type="http://schemas.openxmlformats.org/officeDocument/2006/relationships/hyperlink" Target="mailto:shreekant.kumar@cardinalhealth.com" TargetMode="External"/><Relationship Id="rId113" Type="http://schemas.openxmlformats.org/officeDocument/2006/relationships/hyperlink" Target="mailto:gowrisankar.kulandaivel@cardinalhealth.com" TargetMode="External"/><Relationship Id="rId118" Type="http://schemas.openxmlformats.org/officeDocument/2006/relationships/hyperlink" Target="mailto:Craig.D.Birch@cardinalhealth.com" TargetMode="External"/><Relationship Id="rId134" Type="http://schemas.openxmlformats.org/officeDocument/2006/relationships/hyperlink" Target="mailto:bishal.goutam@cardinalhealth.com" TargetMode="External"/><Relationship Id="rId139" Type="http://schemas.openxmlformats.org/officeDocument/2006/relationships/hyperlink" Target="mailto:smriti.kumar@cardinalhealth.com" TargetMode="External"/><Relationship Id="rId80" Type="http://schemas.openxmlformats.org/officeDocument/2006/relationships/hyperlink" Target="mailto:abdus.samad01@cardinalhealth.com" TargetMode="External"/><Relationship Id="rId85" Type="http://schemas.openxmlformats.org/officeDocument/2006/relationships/hyperlink" Target="mailto:Doug.Beyrer@cardinalhealth.com" TargetMode="External"/><Relationship Id="rId150" Type="http://schemas.openxmlformats.org/officeDocument/2006/relationships/hyperlink" Target="mailto:nirmala.natarajan@cardinalhealth.com" TargetMode="External"/><Relationship Id="rId155" Type="http://schemas.openxmlformats.org/officeDocument/2006/relationships/hyperlink" Target="mailto:Nabanita.Debsarkar@cardinalhealth.com" TargetMode="External"/><Relationship Id="rId171" Type="http://schemas.openxmlformats.org/officeDocument/2006/relationships/hyperlink" Target="mailto:terri.bittner@cardinalhealth.com" TargetMode="External"/><Relationship Id="rId176" Type="http://schemas.openxmlformats.org/officeDocument/2006/relationships/hyperlink" Target="mailto:neelanjana.mandal@cardinalhealth.com" TargetMode="External"/><Relationship Id="rId12" Type="http://schemas.openxmlformats.org/officeDocument/2006/relationships/hyperlink" Target="mailto:siddhartha.popli@cardinalhealth.com" TargetMode="External"/><Relationship Id="rId17" Type="http://schemas.openxmlformats.org/officeDocument/2006/relationships/hyperlink" Target="mailto:ayush.chhawchharia@cardinalhealth.com" TargetMode="External"/><Relationship Id="rId33" Type="http://schemas.openxmlformats.org/officeDocument/2006/relationships/hyperlink" Target="mailto:anoop.sankar@cardinalhealth.com" TargetMode="External"/><Relationship Id="rId38" Type="http://schemas.openxmlformats.org/officeDocument/2006/relationships/hyperlink" Target="mailto:lavanya.jagadeeshan@cardinalhealth.com" TargetMode="External"/><Relationship Id="rId59" Type="http://schemas.openxmlformats.org/officeDocument/2006/relationships/hyperlink" Target="mailto:SubbaReddy.Kovvuri@cardinalhealth.com" TargetMode="External"/><Relationship Id="rId103" Type="http://schemas.openxmlformats.org/officeDocument/2006/relationships/hyperlink" Target="mailto:mahalakshmi.natesan@cardinalhealth.com" TargetMode="External"/><Relationship Id="rId108" Type="http://schemas.openxmlformats.org/officeDocument/2006/relationships/hyperlink" Target="mailto:Manoj.Kulkarni@cardinalhealth.com" TargetMode="External"/><Relationship Id="rId124" Type="http://schemas.openxmlformats.org/officeDocument/2006/relationships/hyperlink" Target="mailto:bhavya.jain@cardinalhealth.com" TargetMode="External"/><Relationship Id="rId129" Type="http://schemas.openxmlformats.org/officeDocument/2006/relationships/hyperlink" Target="mailto:akshay.saxena@cardinalhealth.com" TargetMode="External"/><Relationship Id="rId54" Type="http://schemas.openxmlformats.org/officeDocument/2006/relationships/hyperlink" Target="mailto:Samir.Gore@cardinalhealth.com" TargetMode="External"/><Relationship Id="rId70" Type="http://schemas.openxmlformats.org/officeDocument/2006/relationships/hyperlink" Target="mailto:vincent.lacava@cardinalhealth.com" TargetMode="External"/><Relationship Id="rId75" Type="http://schemas.openxmlformats.org/officeDocument/2006/relationships/hyperlink" Target="mailto:harshita.vij@cardinalhealth.com" TargetMode="External"/><Relationship Id="rId91" Type="http://schemas.openxmlformats.org/officeDocument/2006/relationships/hyperlink" Target="mailto:debanjana.pal@cardinalhealth.com" TargetMode="External"/><Relationship Id="rId96" Type="http://schemas.openxmlformats.org/officeDocument/2006/relationships/hyperlink" Target="mailto:bhaskara.nagula@cardinalhealth.com" TargetMode="External"/><Relationship Id="rId140" Type="http://schemas.openxmlformats.org/officeDocument/2006/relationships/hyperlink" Target="mailto:Siddharth.Bhayani@cardinalhealth.com" TargetMode="External"/><Relationship Id="rId145" Type="http://schemas.openxmlformats.org/officeDocument/2006/relationships/hyperlink" Target="mailto:hitesh.lamba@cardinalhealth.com" TargetMode="External"/><Relationship Id="rId161" Type="http://schemas.openxmlformats.org/officeDocument/2006/relationships/hyperlink" Target="mailto:joey.tran@cardinalhealth.com" TargetMode="External"/><Relationship Id="rId166" Type="http://schemas.openxmlformats.org/officeDocument/2006/relationships/hyperlink" Target="mailto:mayuri.lulla@cardinalhealth.com" TargetMode="External"/><Relationship Id="rId182" Type="http://schemas.openxmlformats.org/officeDocument/2006/relationships/hyperlink" Target="mailto:Gregg.Dillhoff@cardinalhealth.com" TargetMode="External"/><Relationship Id="rId1" Type="http://schemas.openxmlformats.org/officeDocument/2006/relationships/hyperlink" Target="mailto:richard.baluyut@cardinalhealth.com" TargetMode="External"/><Relationship Id="rId6" Type="http://schemas.openxmlformats.org/officeDocument/2006/relationships/hyperlink" Target="mailto:silky.das@cardinalhealth.com" TargetMode="External"/><Relationship Id="rId23" Type="http://schemas.openxmlformats.org/officeDocument/2006/relationships/hyperlink" Target="mailto:yashwanth.reddy@cardinalhealth.com" TargetMode="External"/><Relationship Id="rId28" Type="http://schemas.openxmlformats.org/officeDocument/2006/relationships/hyperlink" Target="mailto:apparao.kethineedi@cardinalhealth.com" TargetMode="External"/><Relationship Id="rId49" Type="http://schemas.openxmlformats.org/officeDocument/2006/relationships/hyperlink" Target="mailto:sairam.akkineni@cardinalhealth.com" TargetMode="External"/><Relationship Id="rId114" Type="http://schemas.openxmlformats.org/officeDocument/2006/relationships/hyperlink" Target="mailto:Manoj.Kulkarni@cardinalhealth.com" TargetMode="External"/><Relationship Id="rId119" Type="http://schemas.openxmlformats.org/officeDocument/2006/relationships/hyperlink" Target="mailto:shubham.garg01@cardinalhealth.com" TargetMode="External"/><Relationship Id="rId44" Type="http://schemas.openxmlformats.org/officeDocument/2006/relationships/hyperlink" Target="mailto:karthik.baburavishankar@cardinalhealth.com" TargetMode="External"/><Relationship Id="rId60" Type="http://schemas.openxmlformats.org/officeDocument/2006/relationships/hyperlink" Target="mailto:rakesh.kumar01@cardinalhealth.com" TargetMode="External"/><Relationship Id="rId65" Type="http://schemas.openxmlformats.org/officeDocument/2006/relationships/hyperlink" Target="mailto:prasanna.ravichandran@cardinalhealth.com" TargetMode="External"/><Relationship Id="rId81" Type="http://schemas.openxmlformats.org/officeDocument/2006/relationships/hyperlink" Target="mailto:saurabh.sareen@cardinalhealth.com" TargetMode="External"/><Relationship Id="rId86" Type="http://schemas.openxmlformats.org/officeDocument/2006/relationships/hyperlink" Target="mailto:Rick.Buechner@cardinalhealth.com" TargetMode="External"/><Relationship Id="rId130" Type="http://schemas.openxmlformats.org/officeDocument/2006/relationships/hyperlink" Target="mailto:pankaj.singh@cardinalhealth.com" TargetMode="External"/><Relationship Id="rId135" Type="http://schemas.openxmlformats.org/officeDocument/2006/relationships/hyperlink" Target="mailto:rene.guevara@cardinalhealth.com" TargetMode="External"/><Relationship Id="rId151" Type="http://schemas.openxmlformats.org/officeDocument/2006/relationships/hyperlink" Target="mailto:prasanna.nadella@cardinalhealth.com" TargetMode="External"/><Relationship Id="rId156" Type="http://schemas.openxmlformats.org/officeDocument/2006/relationships/hyperlink" Target="mailto:Gregory.Clawson@cardinalhealth.com" TargetMode="External"/><Relationship Id="rId177" Type="http://schemas.openxmlformats.org/officeDocument/2006/relationships/hyperlink" Target="mailto:abhisek.kanungo@cardinalhealth.com" TargetMode="External"/><Relationship Id="rId4" Type="http://schemas.openxmlformats.org/officeDocument/2006/relationships/hyperlink" Target="mailto:kiran.bandiatmakur@cardinalhealth.com" TargetMode="External"/><Relationship Id="rId9" Type="http://schemas.openxmlformats.org/officeDocument/2006/relationships/hyperlink" Target="mailto:vishal.jha@cardinalhealth.com" TargetMode="External"/><Relationship Id="rId172" Type="http://schemas.openxmlformats.org/officeDocument/2006/relationships/hyperlink" Target="mailto:Nikhil.Shah@cardinalhealth.com" TargetMode="External"/><Relationship Id="rId180" Type="http://schemas.openxmlformats.org/officeDocument/2006/relationships/hyperlink" Target="mailto:Avishek.mukherjee@cardinalhealth.com" TargetMode="External"/><Relationship Id="rId13" Type="http://schemas.openxmlformats.org/officeDocument/2006/relationships/hyperlink" Target="mailto:scott.quackenbush@cardinalhealth.com" TargetMode="External"/><Relationship Id="rId18" Type="http://schemas.openxmlformats.org/officeDocument/2006/relationships/hyperlink" Target="mailto:Maggie.Fausnaugh@cardinalhealth.com" TargetMode="External"/><Relationship Id="rId39" Type="http://schemas.openxmlformats.org/officeDocument/2006/relationships/hyperlink" Target="mailto:jaganmohan.reddy@cardinalhealth.com" TargetMode="External"/><Relationship Id="rId109" Type="http://schemas.openxmlformats.org/officeDocument/2006/relationships/hyperlink" Target="mailto:Seethala.Naidu@cardinalhealth.com" TargetMode="External"/><Relationship Id="rId34" Type="http://schemas.openxmlformats.org/officeDocument/2006/relationships/hyperlink" Target="mailto:amit.agarwal@cardinalhealth.com" TargetMode="External"/><Relationship Id="rId50" Type="http://schemas.openxmlformats.org/officeDocument/2006/relationships/hyperlink" Target="mailto:karthik.balaji@cardinalhealth.com" TargetMode="External"/><Relationship Id="rId55" Type="http://schemas.openxmlformats.org/officeDocument/2006/relationships/hyperlink" Target="mailto:prateek.goswami@cardinalhealth.com" TargetMode="External"/><Relationship Id="rId76" Type="http://schemas.openxmlformats.org/officeDocument/2006/relationships/hyperlink" Target="mailto:chris.donovan@cardinalhealth.com" TargetMode="External"/><Relationship Id="rId97" Type="http://schemas.openxmlformats.org/officeDocument/2006/relationships/hyperlink" Target="mailto:william.ryan@cardinalhealth.com" TargetMode="External"/><Relationship Id="rId104" Type="http://schemas.openxmlformats.org/officeDocument/2006/relationships/hyperlink" Target="mailto:rekha.amirthalingam@cardinalhealth.com" TargetMode="External"/><Relationship Id="rId120" Type="http://schemas.openxmlformats.org/officeDocument/2006/relationships/hyperlink" Target="mailto:vikas.katara@cardinalhealth.com" TargetMode="External"/><Relationship Id="rId125" Type="http://schemas.openxmlformats.org/officeDocument/2006/relationships/hyperlink" Target="mailto:michael.lindner@cardinalhealth.com" TargetMode="External"/><Relationship Id="rId141" Type="http://schemas.openxmlformats.org/officeDocument/2006/relationships/hyperlink" Target="mailto:Madhurjya.Das@cardinalhealth.com" TargetMode="External"/><Relationship Id="rId146" Type="http://schemas.openxmlformats.org/officeDocument/2006/relationships/hyperlink" Target="mailto:chris.muhlbaier@cardinalhealth.com" TargetMode="External"/><Relationship Id="rId167" Type="http://schemas.openxmlformats.org/officeDocument/2006/relationships/hyperlink" Target="mailto:Irina.Vinokur@cardinalhealth.com" TargetMode="External"/><Relationship Id="rId7" Type="http://schemas.openxmlformats.org/officeDocument/2006/relationships/hyperlink" Target="mailto:anilKumar.charugundla@cardinalhealth.com" TargetMode="External"/><Relationship Id="rId71" Type="http://schemas.openxmlformats.org/officeDocument/2006/relationships/hyperlink" Target="mailto:saurabh.sareen@cardinalhealth.com" TargetMode="External"/><Relationship Id="rId92" Type="http://schemas.openxmlformats.org/officeDocument/2006/relationships/hyperlink" Target="mailto:Daniel.Post@cardinalhealth.com" TargetMode="External"/><Relationship Id="rId162" Type="http://schemas.openxmlformats.org/officeDocument/2006/relationships/hyperlink" Target="mailto:naveen.paliwal@cardinalhealth.com" TargetMode="External"/><Relationship Id="rId183" Type="http://schemas.openxmlformats.org/officeDocument/2006/relationships/hyperlink" Target="mailto:Nogaye.Seck@cardinalhealth.com" TargetMode="External"/><Relationship Id="rId2" Type="http://schemas.openxmlformats.org/officeDocument/2006/relationships/hyperlink" Target="mailto:gyan.sinha@cardinalhealth.com" TargetMode="External"/><Relationship Id="rId29" Type="http://schemas.openxmlformats.org/officeDocument/2006/relationships/hyperlink" Target="mailto:sagarnil.sengupta@cardinalhealth.com" TargetMode="External"/><Relationship Id="rId24" Type="http://schemas.openxmlformats.org/officeDocument/2006/relationships/hyperlink" Target="mailto:sekhar.srirangam@cardinalhealth.com" TargetMode="External"/><Relationship Id="rId40" Type="http://schemas.openxmlformats.org/officeDocument/2006/relationships/hyperlink" Target="mailto:sudhakara.reddy02@cardinalhealth.com" TargetMode="External"/><Relationship Id="rId45" Type="http://schemas.openxmlformats.org/officeDocument/2006/relationships/hyperlink" Target="mailto:Jenna.Burke@cardinalhealth.com" TargetMode="External"/><Relationship Id="rId66" Type="http://schemas.openxmlformats.org/officeDocument/2006/relationships/hyperlink" Target="mailto:rajesh.sanapala@cardinalhealth.com" TargetMode="External"/><Relationship Id="rId87" Type="http://schemas.openxmlformats.org/officeDocument/2006/relationships/hyperlink" Target="mailto:anilKumar.charugundla@cardinalhealth.com" TargetMode="External"/><Relationship Id="rId110" Type="http://schemas.openxmlformats.org/officeDocument/2006/relationships/hyperlink" Target="mailto:narmada.tulasi@cardinalhealth.com" TargetMode="External"/><Relationship Id="rId115" Type="http://schemas.openxmlformats.org/officeDocument/2006/relationships/hyperlink" Target="mailto:monisha.madhusudhan@cardinalhealth.com" TargetMode="External"/><Relationship Id="rId131" Type="http://schemas.openxmlformats.org/officeDocument/2006/relationships/hyperlink" Target="mailto:pawankumar.singh@cardinalhealth.com" TargetMode="External"/><Relationship Id="rId136" Type="http://schemas.openxmlformats.org/officeDocument/2006/relationships/hyperlink" Target="mailto:sourabh.gupta@cardinalhealth.com" TargetMode="External"/><Relationship Id="rId157" Type="http://schemas.openxmlformats.org/officeDocument/2006/relationships/hyperlink" Target="mailto:chad.benson@cardinalhealth.com" TargetMode="External"/><Relationship Id="rId178" Type="http://schemas.openxmlformats.org/officeDocument/2006/relationships/hyperlink" Target="mailto:koushik.biswas@cardinalhealth.com" TargetMode="External"/><Relationship Id="rId61" Type="http://schemas.openxmlformats.org/officeDocument/2006/relationships/hyperlink" Target="mailto:Jessy.Mathews@cardinalhealth.com" TargetMode="External"/><Relationship Id="rId82" Type="http://schemas.openxmlformats.org/officeDocument/2006/relationships/hyperlink" Target="mailto:harshita.vij@cardinalhealth.com" TargetMode="External"/><Relationship Id="rId152" Type="http://schemas.openxmlformats.org/officeDocument/2006/relationships/hyperlink" Target="mailto:Amit.Chawla@cardinalhealth.com" TargetMode="External"/><Relationship Id="rId173" Type="http://schemas.openxmlformats.org/officeDocument/2006/relationships/hyperlink" Target="mailto:shekharendu.nayak@cardinalhealth.com" TargetMode="External"/><Relationship Id="rId19" Type="http://schemas.openxmlformats.org/officeDocument/2006/relationships/hyperlink" Target="mailto:Vishal.Gupta@cardinalhealth.com" TargetMode="External"/><Relationship Id="rId14" Type="http://schemas.openxmlformats.org/officeDocument/2006/relationships/hyperlink" Target="mailto:navaneeth.satyanarayana@cardinalhealth.com" TargetMode="External"/><Relationship Id="rId30" Type="http://schemas.openxmlformats.org/officeDocument/2006/relationships/hyperlink" Target="mailto:sekhar.srirangam@cardinalhealth.com" TargetMode="External"/><Relationship Id="rId35" Type="http://schemas.openxmlformats.org/officeDocument/2006/relationships/hyperlink" Target="mailto:rajankumar.jha@cardinalhealth.com" TargetMode="External"/><Relationship Id="rId56" Type="http://schemas.openxmlformats.org/officeDocument/2006/relationships/hyperlink" Target="mailto:Oliver.Howitt@cardinalhealth.com" TargetMode="External"/><Relationship Id="rId77" Type="http://schemas.openxmlformats.org/officeDocument/2006/relationships/hyperlink" Target="mailto:vaibhav.agarwal@cardinalhealth.com" TargetMode="External"/><Relationship Id="rId100" Type="http://schemas.openxmlformats.org/officeDocument/2006/relationships/hyperlink" Target="mailto:atanu.basu@cardinalhealth.com" TargetMode="External"/><Relationship Id="rId105" Type="http://schemas.openxmlformats.org/officeDocument/2006/relationships/hyperlink" Target="mailto:naveen.babuuppu@cardinalhealth.com" TargetMode="External"/><Relationship Id="rId126" Type="http://schemas.openxmlformats.org/officeDocument/2006/relationships/hyperlink" Target="mailto:vivek.mukundan@cardinalhealth.com" TargetMode="External"/><Relationship Id="rId147" Type="http://schemas.openxmlformats.org/officeDocument/2006/relationships/hyperlink" Target="mailto:muthappan.alagappan@cardinalhealth.com" TargetMode="External"/><Relationship Id="rId168" Type="http://schemas.openxmlformats.org/officeDocument/2006/relationships/hyperlink" Target="mailto:Theresa.Franckowiak@cardinalhealth.com" TargetMode="External"/><Relationship Id="rId8" Type="http://schemas.openxmlformats.org/officeDocument/2006/relationships/hyperlink" Target="mailto:Maggie.Fausnaugh@cardinalhealth.com" TargetMode="External"/><Relationship Id="rId51" Type="http://schemas.openxmlformats.org/officeDocument/2006/relationships/hyperlink" Target="mailto:Jenna.Burke@cardinalhealth.com" TargetMode="External"/><Relationship Id="rId72" Type="http://schemas.openxmlformats.org/officeDocument/2006/relationships/hyperlink" Target="mailto:siddharth.singh@cardinalhealth.com" TargetMode="External"/><Relationship Id="rId93" Type="http://schemas.openxmlformats.org/officeDocument/2006/relationships/hyperlink" Target="mailto:anoop.sankar@cardinalhealth.com" TargetMode="External"/><Relationship Id="rId98" Type="http://schemas.openxmlformats.org/officeDocument/2006/relationships/hyperlink" Target="mailto:ajay.sharma@cardinalhealth.com" TargetMode="External"/><Relationship Id="rId121" Type="http://schemas.openxmlformats.org/officeDocument/2006/relationships/hyperlink" Target="mailto:raziullah.khan@cardinalhealth.com" TargetMode="External"/><Relationship Id="rId142" Type="http://schemas.openxmlformats.org/officeDocument/2006/relationships/hyperlink" Target="mailto:Bhaskar.Pratikantam@cardinalhealth.com" TargetMode="External"/><Relationship Id="rId163" Type="http://schemas.openxmlformats.org/officeDocument/2006/relationships/hyperlink" Target="mailto:umang.singh@cardinalhealth.com" TargetMode="External"/><Relationship Id="rId184" Type="http://schemas.openxmlformats.org/officeDocument/2006/relationships/hyperlink" Target="mailto:anandakumar.sundaramoorthy@cardinalhealth.com" TargetMode="External"/><Relationship Id="rId3" Type="http://schemas.openxmlformats.org/officeDocument/2006/relationships/hyperlink" Target="mailto:yamini.aravamudhan01@cardinalhealth.com" TargetMode="External"/><Relationship Id="rId25" Type="http://schemas.openxmlformats.org/officeDocument/2006/relationships/hyperlink" Target="mailto:parag.chansarkar@cardinalhealth.com" TargetMode="External"/><Relationship Id="rId46" Type="http://schemas.openxmlformats.org/officeDocument/2006/relationships/hyperlink" Target="mailto:arindam.hari@cardinalhealth.com" TargetMode="External"/><Relationship Id="rId67" Type="http://schemas.openxmlformats.org/officeDocument/2006/relationships/hyperlink" Target="mailto:chandrasekhar.sangisetty@cardinalhealth.com" TargetMode="External"/><Relationship Id="rId116" Type="http://schemas.openxmlformats.org/officeDocument/2006/relationships/hyperlink" Target="mailto:md.ekram@cardinalhealth.com" TargetMode="External"/><Relationship Id="rId137" Type="http://schemas.openxmlformats.org/officeDocument/2006/relationships/hyperlink" Target="mailto:Vineela.Katragadda@cardinalhealth.com" TargetMode="External"/><Relationship Id="rId158" Type="http://schemas.openxmlformats.org/officeDocument/2006/relationships/hyperlink" Target="mailto:bharathy.selvaraj@cardinalhealth.com" TargetMode="External"/><Relationship Id="rId20" Type="http://schemas.openxmlformats.org/officeDocument/2006/relationships/hyperlink" Target="mailto:apparao.kethineedi@cardinalhealth.com" TargetMode="External"/><Relationship Id="rId41" Type="http://schemas.openxmlformats.org/officeDocument/2006/relationships/hyperlink" Target="mailto:Mike.Vancooney@cardinalhealth.com" TargetMode="External"/><Relationship Id="rId62" Type="http://schemas.openxmlformats.org/officeDocument/2006/relationships/hyperlink" Target="mailto:matt.myers01@cardinalhealth.com" TargetMode="External"/><Relationship Id="rId83" Type="http://schemas.openxmlformats.org/officeDocument/2006/relationships/hyperlink" Target="mailto:vincent.lacava@cardinalhealth.com" TargetMode="External"/><Relationship Id="rId88" Type="http://schemas.openxmlformats.org/officeDocument/2006/relationships/hyperlink" Target="mailto:abhijit.dastider@cardinalhealth.com" TargetMode="External"/><Relationship Id="rId111" Type="http://schemas.openxmlformats.org/officeDocument/2006/relationships/hyperlink" Target="mailto:william.yip@cardinalhealth.com" TargetMode="External"/><Relationship Id="rId132" Type="http://schemas.openxmlformats.org/officeDocument/2006/relationships/hyperlink" Target="mailto:vishal.anand@cardinalhealth.com" TargetMode="External"/><Relationship Id="rId153" Type="http://schemas.openxmlformats.org/officeDocument/2006/relationships/hyperlink" Target="mailto:jatin.dattani@cardinalhealth.com" TargetMode="External"/><Relationship Id="rId174" Type="http://schemas.openxmlformats.org/officeDocument/2006/relationships/hyperlink" Target="mailto:sunny.ahmer@cardinalhealth.com" TargetMode="External"/><Relationship Id="rId179" Type="http://schemas.openxmlformats.org/officeDocument/2006/relationships/hyperlink" Target="mailto:megha.gupta@cardinalhealth.com" TargetMode="External"/><Relationship Id="rId15" Type="http://schemas.openxmlformats.org/officeDocument/2006/relationships/hyperlink" Target="mailto:irene.bacevicius01@cardinalhealth.com" TargetMode="External"/><Relationship Id="rId36" Type="http://schemas.openxmlformats.org/officeDocument/2006/relationships/hyperlink" Target="mailto:suvakanta.panda@cardinalhealth.com" TargetMode="External"/><Relationship Id="rId57" Type="http://schemas.openxmlformats.org/officeDocument/2006/relationships/hyperlink" Target="mailto:gautham.karuppusamy@cardinalhealth.com" TargetMode="External"/><Relationship Id="rId106" Type="http://schemas.openxmlformats.org/officeDocument/2006/relationships/hyperlink" Target="mailto:ranjithkumar.guntha01@cardinalhealth.com" TargetMode="External"/><Relationship Id="rId127" Type="http://schemas.openxmlformats.org/officeDocument/2006/relationships/hyperlink" Target="mailto:jagan.rekala@cardinalhealth.com" TargetMode="External"/><Relationship Id="rId10" Type="http://schemas.openxmlformats.org/officeDocument/2006/relationships/hyperlink" Target="mailto:regina.mazzarisi@cardinalhealth.com" TargetMode="External"/><Relationship Id="rId31" Type="http://schemas.openxmlformats.org/officeDocument/2006/relationships/hyperlink" Target="mailto:Doug.Beyrer@cardinalhealth.com" TargetMode="External"/><Relationship Id="rId52" Type="http://schemas.openxmlformats.org/officeDocument/2006/relationships/hyperlink" Target="mailto:parag.chansarkar@cardinalhealth.com" TargetMode="External"/><Relationship Id="rId73" Type="http://schemas.openxmlformats.org/officeDocument/2006/relationships/hyperlink" Target="mailto:raghavan.uppalapati@cardinalhealth.com" TargetMode="External"/><Relationship Id="rId78" Type="http://schemas.openxmlformats.org/officeDocument/2006/relationships/hyperlink" Target="mailto:swati.gauniyal@cardinalhealth.com" TargetMode="External"/><Relationship Id="rId94" Type="http://schemas.openxmlformats.org/officeDocument/2006/relationships/hyperlink" Target="mailto:mickey.agarwala01@cardinalhealth.com" TargetMode="External"/><Relationship Id="rId99" Type="http://schemas.openxmlformats.org/officeDocument/2006/relationships/hyperlink" Target="mailto:dhruvakanth.arakala01@cardinalhealth.com" TargetMode="External"/><Relationship Id="rId101" Type="http://schemas.openxmlformats.org/officeDocument/2006/relationships/hyperlink" Target="mailto:gangadhar.byra@cardinalhealth.com" TargetMode="External"/><Relationship Id="rId122" Type="http://schemas.openxmlformats.org/officeDocument/2006/relationships/hyperlink" Target="mailto:Michael.Lampinen@cardinalhealth.com" TargetMode="External"/><Relationship Id="rId143" Type="http://schemas.openxmlformats.org/officeDocument/2006/relationships/hyperlink" Target="mailto:Chuck.Gemereth@cardinalhealth.com" TargetMode="External"/><Relationship Id="rId148" Type="http://schemas.openxmlformats.org/officeDocument/2006/relationships/hyperlink" Target="mailto:john.spitale@cardinalhealth.com" TargetMode="External"/><Relationship Id="rId164" Type="http://schemas.openxmlformats.org/officeDocument/2006/relationships/hyperlink" Target="mailto:neeru.gulati@cardinalhealth.com" TargetMode="External"/><Relationship Id="rId169" Type="http://schemas.openxmlformats.org/officeDocument/2006/relationships/hyperlink" Target="mailto:Kristin.Taylor@cardinalhealth.com" TargetMode="External"/><Relationship Id="rId185" Type="http://schemas.openxmlformats.org/officeDocument/2006/relationships/hyperlink" Target="mailto:Deepa.Murthy@cardinalhealth.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2"/>
  <sheetViews>
    <sheetView zoomScaleNormal="100" workbookViewId="0">
      <selection activeCell="H20" sqref="H20"/>
    </sheetView>
  </sheetViews>
  <sheetFormatPr defaultRowHeight="15" x14ac:dyDescent="0.25"/>
  <cols>
    <col min="1" max="1" width="10.85546875" style="1" customWidth="1"/>
    <col min="2" max="2" width="6" style="1" customWidth="1"/>
    <col min="3" max="3" width="4.85546875" style="1" customWidth="1"/>
    <col min="4" max="4" width="6.5703125" style="1" customWidth="1"/>
    <col min="5" max="6" width="9.140625" style="1"/>
    <col min="7" max="7" width="6.85546875" style="1" customWidth="1"/>
    <col min="8" max="9" width="9.140625" style="1"/>
    <col min="10" max="10" width="7.28515625" style="1" customWidth="1"/>
    <col min="11" max="11" width="8.5703125" style="1" customWidth="1"/>
    <col min="12" max="12" width="9.140625" style="1"/>
    <col min="13" max="13" width="7.5703125" style="1" customWidth="1"/>
    <col min="14" max="15" width="9.140625" style="1" customWidth="1"/>
    <col min="16" max="16" width="6.85546875" style="1" customWidth="1"/>
    <col min="17" max="17" width="9.140625" style="1"/>
    <col min="18" max="18" width="9.7109375" style="1" customWidth="1"/>
    <col min="19" max="19" width="40.42578125" style="97" customWidth="1"/>
    <col min="20" max="16384" width="9.140625" style="1"/>
  </cols>
  <sheetData>
    <row r="2" spans="1:19" s="115" customFormat="1" ht="31.5" customHeight="1" x14ac:dyDescent="0.2">
      <c r="A2" s="233" t="s">
        <v>1067</v>
      </c>
      <c r="B2" s="232" t="s">
        <v>1066</v>
      </c>
      <c r="C2" s="232" t="s">
        <v>20</v>
      </c>
      <c r="D2" s="226" t="str">
        <f>Execution!B3</f>
        <v>Total Scripts Planned for Execution</v>
      </c>
      <c r="E2" s="227">
        <f>Execution!C3</f>
        <v>0</v>
      </c>
      <c r="F2" s="221" t="str">
        <f>Execution!D3</f>
        <v xml:space="preserve">Total </v>
      </c>
      <c r="G2" s="228" t="str">
        <f>Execution!E3</f>
        <v>PASS</v>
      </c>
      <c r="H2" s="228">
        <f>Execution!F3</f>
        <v>0</v>
      </c>
      <c r="I2" s="229" t="str">
        <f>Execution!G3</f>
        <v>Total Passed Manual &amp; Automated</v>
      </c>
      <c r="J2" s="230" t="str">
        <f>Execution!H3</f>
        <v>FAIL</v>
      </c>
      <c r="K2" s="230">
        <f>Execution!I3</f>
        <v>0</v>
      </c>
      <c r="L2" s="231" t="str">
        <f>Execution!J3</f>
        <v>Total Failed Manual &amp; Automated</v>
      </c>
      <c r="M2" s="237" t="str">
        <f>Execution!K3</f>
        <v>In Progress</v>
      </c>
      <c r="N2" s="237">
        <f>Execution!L3</f>
        <v>0</v>
      </c>
      <c r="O2" s="219" t="str">
        <f>Execution!M3</f>
        <v>Total in-progress Manual &amp; Automated</v>
      </c>
      <c r="P2" s="220" t="str">
        <f>Execution!N3</f>
        <v>On Hold</v>
      </c>
      <c r="Q2" s="220">
        <f>Execution!O3</f>
        <v>0</v>
      </c>
      <c r="R2" s="118" t="s">
        <v>222</v>
      </c>
      <c r="S2" s="118" t="s">
        <v>614</v>
      </c>
    </row>
    <row r="3" spans="1:19" s="115" customFormat="1" ht="20.25" customHeight="1" x14ac:dyDescent="0.2">
      <c r="A3" s="234"/>
      <c r="B3" s="232"/>
      <c r="C3" s="232"/>
      <c r="D3" s="200" t="str">
        <f>Execution!B4</f>
        <v>Manual</v>
      </c>
      <c r="E3" s="116" t="str">
        <f>Execution!C4</f>
        <v>Automated</v>
      </c>
      <c r="F3" s="221">
        <f>Execution!D4</f>
        <v>0</v>
      </c>
      <c r="G3" s="116" t="str">
        <f>Execution!E4</f>
        <v>Manual</v>
      </c>
      <c r="H3" s="116" t="str">
        <f>Execution!F4</f>
        <v>Automated</v>
      </c>
      <c r="I3" s="229">
        <f>Execution!G4</f>
        <v>0</v>
      </c>
      <c r="J3" s="116" t="str">
        <f>Execution!H4</f>
        <v>Manual</v>
      </c>
      <c r="K3" s="116" t="str">
        <f>Execution!I4</f>
        <v>Automated</v>
      </c>
      <c r="L3" s="231">
        <f>Execution!J4</f>
        <v>0</v>
      </c>
      <c r="M3" s="116" t="str">
        <f>Execution!K4</f>
        <v>Manual</v>
      </c>
      <c r="N3" s="116" t="str">
        <f>Execution!L4</f>
        <v>Automated</v>
      </c>
      <c r="O3" s="219">
        <f>Execution!M4</f>
        <v>0</v>
      </c>
      <c r="P3" s="116" t="str">
        <f>Execution!N4</f>
        <v>Manual</v>
      </c>
      <c r="Q3" s="116" t="str">
        <f>Execution!O4</f>
        <v>Automated</v>
      </c>
      <c r="R3" s="117"/>
      <c r="S3" s="117"/>
    </row>
    <row r="4" spans="1:19" x14ac:dyDescent="0.25">
      <c r="A4" s="114" t="str">
        <f>Execution!A5</f>
        <v>AIMS</v>
      </c>
      <c r="B4" s="201">
        <f>(I4+L4)/F4</f>
        <v>0</v>
      </c>
      <c r="C4" s="202">
        <f>F4-(I4+L4)</f>
        <v>10</v>
      </c>
      <c r="D4" s="103">
        <f>Execution!B5</f>
        <v>0</v>
      </c>
      <c r="E4" s="103">
        <f>Execution!C5</f>
        <v>10</v>
      </c>
      <c r="F4" s="103">
        <f>Execution!D5</f>
        <v>10</v>
      </c>
      <c r="G4" s="103">
        <f>Execution!E5</f>
        <v>0</v>
      </c>
      <c r="H4" s="103">
        <f>Execution!F5</f>
        <v>0</v>
      </c>
      <c r="I4" s="103">
        <f>Execution!G5</f>
        <v>0</v>
      </c>
      <c r="J4" s="103">
        <f>Execution!H5</f>
        <v>0</v>
      </c>
      <c r="K4" s="103">
        <f>Execution!I5</f>
        <v>0</v>
      </c>
      <c r="L4" s="103">
        <f>Execution!J5</f>
        <v>0</v>
      </c>
      <c r="M4" s="103">
        <f>Execution!K5</f>
        <v>0</v>
      </c>
      <c r="N4" s="103">
        <f>Execution!L5</f>
        <v>0</v>
      </c>
      <c r="O4" s="103">
        <f>Execution!M5</f>
        <v>0</v>
      </c>
      <c r="P4" s="103">
        <f>Execution!N5</f>
        <v>0</v>
      </c>
      <c r="Q4" s="103">
        <f>Execution!O5</f>
        <v>0</v>
      </c>
      <c r="R4" s="102"/>
      <c r="S4" s="117"/>
    </row>
    <row r="5" spans="1:19" x14ac:dyDescent="0.25">
      <c r="A5" s="114" t="s">
        <v>11</v>
      </c>
      <c r="B5" s="201">
        <f t="shared" ref="B5:B14" si="0">(I5+L5)/F5</f>
        <v>0</v>
      </c>
      <c r="C5" s="202">
        <f t="shared" ref="C5:C14" si="1">F5-(I5+L5)</f>
        <v>120</v>
      </c>
      <c r="D5" s="103">
        <f>Execution!B6</f>
        <v>0</v>
      </c>
      <c r="E5" s="103">
        <f>Execution!C6</f>
        <v>120</v>
      </c>
      <c r="F5" s="103">
        <f>Execution!D6</f>
        <v>120</v>
      </c>
      <c r="G5" s="103">
        <f>Execution!E6</f>
        <v>0</v>
      </c>
      <c r="H5" s="103">
        <f>Execution!F6</f>
        <v>0</v>
      </c>
      <c r="I5" s="103">
        <f>Execution!G6</f>
        <v>0</v>
      </c>
      <c r="J5" s="103">
        <f>Execution!H6</f>
        <v>0</v>
      </c>
      <c r="K5" s="103">
        <f>Execution!I6</f>
        <v>0</v>
      </c>
      <c r="L5" s="103">
        <f>Execution!J6</f>
        <v>0</v>
      </c>
      <c r="M5" s="103">
        <f>Execution!K6</f>
        <v>0</v>
      </c>
      <c r="N5" s="103">
        <f>Execution!L6</f>
        <v>0</v>
      </c>
      <c r="O5" s="103">
        <f>Execution!M6</f>
        <v>0</v>
      </c>
      <c r="P5" s="103">
        <f>Execution!N6</f>
        <v>0</v>
      </c>
      <c r="Q5" s="103">
        <f>Execution!O6</f>
        <v>0</v>
      </c>
      <c r="R5" s="102"/>
      <c r="S5" s="117"/>
    </row>
    <row r="6" spans="1:19" x14ac:dyDescent="0.25">
      <c r="A6" s="114" t="str">
        <f>Execution!A7</f>
        <v>Dotcom</v>
      </c>
      <c r="B6" s="201">
        <f t="shared" si="0"/>
        <v>0</v>
      </c>
      <c r="C6" s="202">
        <f t="shared" si="1"/>
        <v>32</v>
      </c>
      <c r="D6" s="103">
        <f>Execution!B7</f>
        <v>0</v>
      </c>
      <c r="E6" s="103">
        <f>Execution!C7</f>
        <v>32</v>
      </c>
      <c r="F6" s="103">
        <f>Execution!D7</f>
        <v>32</v>
      </c>
      <c r="G6" s="103">
        <f>Execution!E7</f>
        <v>0</v>
      </c>
      <c r="H6" s="103">
        <f>Execution!F7</f>
        <v>0</v>
      </c>
      <c r="I6" s="103">
        <f>Execution!G7</f>
        <v>0</v>
      </c>
      <c r="J6" s="103">
        <f>Execution!H7</f>
        <v>0</v>
      </c>
      <c r="K6" s="103">
        <f>Execution!I7</f>
        <v>0</v>
      </c>
      <c r="L6" s="103">
        <f>Execution!J7</f>
        <v>0</v>
      </c>
      <c r="M6" s="103">
        <f>Execution!K7</f>
        <v>0</v>
      </c>
      <c r="N6" s="103">
        <f>Execution!L7</f>
        <v>0</v>
      </c>
      <c r="O6" s="103">
        <f>Execution!M7</f>
        <v>0</v>
      </c>
      <c r="P6" s="103">
        <f>Execution!N7</f>
        <v>0</v>
      </c>
      <c r="Q6" s="103">
        <f>Execution!O7</f>
        <v>0</v>
      </c>
      <c r="R6" s="102"/>
      <c r="S6" s="117"/>
    </row>
    <row r="7" spans="1:19" x14ac:dyDescent="0.25">
      <c r="A7" s="114" t="str">
        <f>Execution!A8</f>
        <v>FI</v>
      </c>
      <c r="B7" s="201">
        <f t="shared" si="0"/>
        <v>0</v>
      </c>
      <c r="C7" s="202">
        <f t="shared" si="1"/>
        <v>30</v>
      </c>
      <c r="D7" s="103">
        <f>Execution!B8</f>
        <v>0</v>
      </c>
      <c r="E7" s="103">
        <f>Execution!C8</f>
        <v>30</v>
      </c>
      <c r="F7" s="103">
        <f>Execution!D8</f>
        <v>30</v>
      </c>
      <c r="G7" s="103">
        <f>Execution!E8</f>
        <v>0</v>
      </c>
      <c r="H7" s="103">
        <f>Execution!F8</f>
        <v>0</v>
      </c>
      <c r="I7" s="103">
        <f>Execution!G8</f>
        <v>0</v>
      </c>
      <c r="J7" s="103">
        <f>Execution!H8</f>
        <v>0</v>
      </c>
      <c r="K7" s="103">
        <f>Execution!I8</f>
        <v>0</v>
      </c>
      <c r="L7" s="103">
        <f>Execution!J8</f>
        <v>0</v>
      </c>
      <c r="M7" s="103">
        <f>Execution!K8</f>
        <v>0</v>
      </c>
      <c r="N7" s="103">
        <f>Execution!L8</f>
        <v>0</v>
      </c>
      <c r="O7" s="103">
        <f>Execution!M8</f>
        <v>0</v>
      </c>
      <c r="P7" s="103">
        <f>Execution!N8</f>
        <v>0</v>
      </c>
      <c r="Q7" s="103">
        <f>Execution!O8</f>
        <v>0</v>
      </c>
      <c r="R7" s="102"/>
      <c r="S7" s="117"/>
    </row>
    <row r="8" spans="1:19" x14ac:dyDescent="0.25">
      <c r="A8" s="114" t="str">
        <f>Execution!A9</f>
        <v>Genesys</v>
      </c>
      <c r="B8" s="201">
        <f t="shared" si="0"/>
        <v>0</v>
      </c>
      <c r="C8" s="202">
        <f t="shared" si="1"/>
        <v>11</v>
      </c>
      <c r="D8" s="103">
        <f>Execution!B9</f>
        <v>0</v>
      </c>
      <c r="E8" s="103">
        <f>Execution!C9</f>
        <v>11</v>
      </c>
      <c r="F8" s="103">
        <f>Execution!D9</f>
        <v>11</v>
      </c>
      <c r="G8" s="103">
        <f>Execution!E9</f>
        <v>0</v>
      </c>
      <c r="H8" s="103">
        <f>Execution!F9</f>
        <v>0</v>
      </c>
      <c r="I8" s="103">
        <f>Execution!G9</f>
        <v>0</v>
      </c>
      <c r="J8" s="103">
        <f>Execution!H9</f>
        <v>0</v>
      </c>
      <c r="K8" s="103">
        <f>Execution!I9</f>
        <v>0</v>
      </c>
      <c r="L8" s="103">
        <f>Execution!J9</f>
        <v>0</v>
      </c>
      <c r="M8" s="103">
        <f>Execution!K9</f>
        <v>0</v>
      </c>
      <c r="N8" s="103">
        <f>Execution!L9</f>
        <v>0</v>
      </c>
      <c r="O8" s="103">
        <f>Execution!M9</f>
        <v>0</v>
      </c>
      <c r="P8" s="103">
        <f>Execution!N9</f>
        <v>0</v>
      </c>
      <c r="Q8" s="103">
        <f>Execution!O9</f>
        <v>0</v>
      </c>
      <c r="R8" s="102"/>
      <c r="S8" s="117"/>
    </row>
    <row r="9" spans="1:19" x14ac:dyDescent="0.25">
      <c r="A9" s="114" t="str">
        <f>Execution!A10</f>
        <v>Logistics</v>
      </c>
      <c r="B9" s="201">
        <f t="shared" si="0"/>
        <v>0</v>
      </c>
      <c r="C9" s="202">
        <f t="shared" si="1"/>
        <v>21</v>
      </c>
      <c r="D9" s="103">
        <f>Execution!B10</f>
        <v>0</v>
      </c>
      <c r="E9" s="103">
        <f>Execution!C10</f>
        <v>21</v>
      </c>
      <c r="F9" s="103">
        <f>Execution!D10</f>
        <v>21</v>
      </c>
      <c r="G9" s="103">
        <f>Execution!E10</f>
        <v>0</v>
      </c>
      <c r="H9" s="103">
        <f>Execution!F10</f>
        <v>0</v>
      </c>
      <c r="I9" s="103">
        <f>Execution!G10</f>
        <v>0</v>
      </c>
      <c r="J9" s="103">
        <f>Execution!H10</f>
        <v>0</v>
      </c>
      <c r="K9" s="103">
        <f>Execution!I10</f>
        <v>0</v>
      </c>
      <c r="L9" s="103">
        <f>Execution!J10</f>
        <v>0</v>
      </c>
      <c r="M9" s="103">
        <f>Execution!K10</f>
        <v>0</v>
      </c>
      <c r="N9" s="103">
        <f>Execution!L10</f>
        <v>0</v>
      </c>
      <c r="O9" s="103">
        <f>Execution!M10</f>
        <v>0</v>
      </c>
      <c r="P9" s="103">
        <f>Execution!N10</f>
        <v>0</v>
      </c>
      <c r="Q9" s="103">
        <f>Execution!O10</f>
        <v>0</v>
      </c>
      <c r="R9" s="102"/>
      <c r="S9" s="212"/>
    </row>
    <row r="10" spans="1:19" ht="22.5" customHeight="1" x14ac:dyDescent="0.25">
      <c r="A10" s="114" t="str">
        <f>Execution!A11</f>
        <v>Medecom</v>
      </c>
      <c r="B10" s="201">
        <f t="shared" si="0"/>
        <v>0</v>
      </c>
      <c r="C10" s="202">
        <f t="shared" si="1"/>
        <v>16</v>
      </c>
      <c r="D10" s="103">
        <f>Execution!B11</f>
        <v>0</v>
      </c>
      <c r="E10" s="103">
        <f>Execution!C11</f>
        <v>16</v>
      </c>
      <c r="F10" s="103">
        <f>Execution!D11</f>
        <v>16</v>
      </c>
      <c r="G10" s="103">
        <f>Execution!E11</f>
        <v>0</v>
      </c>
      <c r="H10" s="103">
        <f>Execution!F11</f>
        <v>0</v>
      </c>
      <c r="I10" s="103">
        <f>Execution!G11</f>
        <v>0</v>
      </c>
      <c r="J10" s="103">
        <f>Execution!H11</f>
        <v>0</v>
      </c>
      <c r="K10" s="103">
        <f>Execution!I11</f>
        <v>0</v>
      </c>
      <c r="L10" s="103">
        <f>Execution!J11</f>
        <v>0</v>
      </c>
      <c r="M10" s="103">
        <f>Execution!K11</f>
        <v>0</v>
      </c>
      <c r="N10" s="103">
        <f>Execution!L11</f>
        <v>0</v>
      </c>
      <c r="O10" s="103">
        <f>Execution!M11</f>
        <v>0</v>
      </c>
      <c r="P10" s="103">
        <f>Execution!N11</f>
        <v>0</v>
      </c>
      <c r="Q10" s="103">
        <f>Execution!O11</f>
        <v>0</v>
      </c>
      <c r="R10" s="102"/>
      <c r="S10" s="117"/>
    </row>
    <row r="11" spans="1:19" x14ac:dyDescent="0.25">
      <c r="A11" s="114" t="str">
        <f>Execution!A12</f>
        <v>OTC</v>
      </c>
      <c r="B11" s="201">
        <f t="shared" si="0"/>
        <v>0</v>
      </c>
      <c r="C11" s="202">
        <f t="shared" si="1"/>
        <v>44</v>
      </c>
      <c r="D11" s="103">
        <f>Execution!B12</f>
        <v>0</v>
      </c>
      <c r="E11" s="103">
        <f>Execution!C12</f>
        <v>44</v>
      </c>
      <c r="F11" s="103">
        <f>Execution!D12</f>
        <v>44</v>
      </c>
      <c r="G11" s="103">
        <f>Execution!E12</f>
        <v>0</v>
      </c>
      <c r="H11" s="103">
        <f>Execution!F12</f>
        <v>0</v>
      </c>
      <c r="I11" s="103">
        <f>Execution!G12</f>
        <v>0</v>
      </c>
      <c r="J11" s="103">
        <f>Execution!H12</f>
        <v>0</v>
      </c>
      <c r="K11" s="103">
        <f>Execution!I12</f>
        <v>0</v>
      </c>
      <c r="L11" s="103">
        <f>Execution!J12</f>
        <v>0</v>
      </c>
      <c r="M11" s="103">
        <f>Execution!K12</f>
        <v>0</v>
      </c>
      <c r="N11" s="103">
        <f>Execution!L12</f>
        <v>0</v>
      </c>
      <c r="O11" s="103">
        <f>Execution!M12</f>
        <v>0</v>
      </c>
      <c r="P11" s="103">
        <f>Execution!N12</f>
        <v>0</v>
      </c>
      <c r="Q11" s="103">
        <f>Execution!O12</f>
        <v>0</v>
      </c>
      <c r="R11" s="102"/>
      <c r="S11" s="117"/>
    </row>
    <row r="12" spans="1:19" x14ac:dyDescent="0.25">
      <c r="A12" s="114" t="str">
        <f>Execution!A13</f>
        <v>Pricing</v>
      </c>
      <c r="B12" s="201">
        <f t="shared" si="0"/>
        <v>0</v>
      </c>
      <c r="C12" s="202">
        <f t="shared" si="1"/>
        <v>93</v>
      </c>
      <c r="D12" s="103">
        <f>Execution!B13</f>
        <v>4</v>
      </c>
      <c r="E12" s="103">
        <f>Execution!C13</f>
        <v>89</v>
      </c>
      <c r="F12" s="103">
        <f>Execution!D13</f>
        <v>93</v>
      </c>
      <c r="G12" s="103">
        <f>Execution!E13</f>
        <v>0</v>
      </c>
      <c r="H12" s="103">
        <f>Execution!F13</f>
        <v>0</v>
      </c>
      <c r="I12" s="103">
        <f>Execution!G13</f>
        <v>0</v>
      </c>
      <c r="J12" s="103">
        <f>Execution!H13</f>
        <v>0</v>
      </c>
      <c r="K12" s="103">
        <f>Execution!I13</f>
        <v>0</v>
      </c>
      <c r="L12" s="103">
        <f>Execution!J13</f>
        <v>0</v>
      </c>
      <c r="M12" s="103">
        <f>Execution!K13</f>
        <v>0</v>
      </c>
      <c r="N12" s="103">
        <f>Execution!L13</f>
        <v>0</v>
      </c>
      <c r="O12" s="103">
        <f>Execution!M13</f>
        <v>0</v>
      </c>
      <c r="P12" s="103">
        <f>Execution!N13</f>
        <v>0</v>
      </c>
      <c r="Q12" s="103">
        <f>Execution!O13</f>
        <v>0</v>
      </c>
      <c r="R12" s="102"/>
      <c r="S12" s="117"/>
    </row>
    <row r="13" spans="1:19" x14ac:dyDescent="0.25">
      <c r="A13" s="114" t="str">
        <f>Execution!A14</f>
        <v>PTS</v>
      </c>
      <c r="B13" s="201">
        <f t="shared" si="0"/>
        <v>0</v>
      </c>
      <c r="C13" s="202">
        <f t="shared" si="1"/>
        <v>38</v>
      </c>
      <c r="D13" s="103">
        <f>Execution!B14</f>
        <v>0</v>
      </c>
      <c r="E13" s="103">
        <f>Execution!C14</f>
        <v>38</v>
      </c>
      <c r="F13" s="103">
        <f>Execution!D14</f>
        <v>38</v>
      </c>
      <c r="G13" s="103">
        <f>Execution!E14</f>
        <v>0</v>
      </c>
      <c r="H13" s="103">
        <f>Execution!F14</f>
        <v>0</v>
      </c>
      <c r="I13" s="103">
        <f>Execution!G14</f>
        <v>0</v>
      </c>
      <c r="J13" s="103">
        <f>Execution!H14</f>
        <v>0</v>
      </c>
      <c r="K13" s="103">
        <f>Execution!I14</f>
        <v>0</v>
      </c>
      <c r="L13" s="103">
        <f>Execution!J14</f>
        <v>0</v>
      </c>
      <c r="M13" s="103">
        <f>Execution!K14</f>
        <v>0</v>
      </c>
      <c r="N13" s="103">
        <f>Execution!L14</f>
        <v>0</v>
      </c>
      <c r="O13" s="103">
        <f>Execution!M14</f>
        <v>0</v>
      </c>
      <c r="P13" s="103">
        <f>Execution!N14</f>
        <v>0</v>
      </c>
      <c r="Q13" s="103">
        <f>Execution!O14</f>
        <v>0</v>
      </c>
      <c r="R13" s="102"/>
      <c r="S13" s="117"/>
    </row>
    <row r="14" spans="1:19" x14ac:dyDescent="0.25">
      <c r="A14" s="114" t="str">
        <f>Execution!A15</f>
        <v>STS</v>
      </c>
      <c r="B14" s="201">
        <f t="shared" si="0"/>
        <v>0</v>
      </c>
      <c r="C14" s="202">
        <f t="shared" si="1"/>
        <v>22</v>
      </c>
      <c r="D14" s="103">
        <f>Execution!B15</f>
        <v>1</v>
      </c>
      <c r="E14" s="103">
        <f>Execution!C15</f>
        <v>21</v>
      </c>
      <c r="F14" s="103">
        <f>Execution!D15</f>
        <v>22</v>
      </c>
      <c r="G14" s="103">
        <f>Execution!E15</f>
        <v>0</v>
      </c>
      <c r="H14" s="103">
        <f>Execution!F15</f>
        <v>0</v>
      </c>
      <c r="I14" s="103">
        <f>Execution!G15</f>
        <v>0</v>
      </c>
      <c r="J14" s="103">
        <f>Execution!H15</f>
        <v>0</v>
      </c>
      <c r="K14" s="103">
        <f>Execution!I15</f>
        <v>0</v>
      </c>
      <c r="L14" s="103">
        <f>Execution!J15</f>
        <v>0</v>
      </c>
      <c r="M14" s="103">
        <f>Execution!K15</f>
        <v>0</v>
      </c>
      <c r="N14" s="103">
        <f>Execution!L15</f>
        <v>0</v>
      </c>
      <c r="O14" s="103">
        <f>Execution!M15</f>
        <v>0</v>
      </c>
      <c r="P14" s="103">
        <f>Execution!N15</f>
        <v>0</v>
      </c>
      <c r="Q14" s="103">
        <f>Execution!O15</f>
        <v>0</v>
      </c>
      <c r="R14" s="102"/>
      <c r="S14" s="117"/>
    </row>
    <row r="15" spans="1:19" x14ac:dyDescent="0.25">
      <c r="A15" s="82"/>
      <c r="B15" s="82"/>
      <c r="C15" s="82"/>
      <c r="D15" s="104">
        <f>Execution!B16</f>
        <v>5</v>
      </c>
      <c r="E15" s="104">
        <f>Execution!C16</f>
        <v>432</v>
      </c>
      <c r="F15" s="105">
        <f>Execution!D16</f>
        <v>437</v>
      </c>
      <c r="G15" s="106">
        <f>Execution!E16</f>
        <v>0</v>
      </c>
      <c r="H15" s="106">
        <f>Execution!F16</f>
        <v>0</v>
      </c>
      <c r="I15" s="106">
        <f>Execution!G16</f>
        <v>0</v>
      </c>
      <c r="J15" s="107">
        <f>Execution!H16</f>
        <v>0</v>
      </c>
      <c r="K15" s="107">
        <f>Execution!I16</f>
        <v>0</v>
      </c>
      <c r="L15" s="107">
        <f>Execution!J16</f>
        <v>0</v>
      </c>
      <c r="M15" s="108">
        <f>Execution!K16</f>
        <v>0</v>
      </c>
      <c r="N15" s="108">
        <f>Execution!L16</f>
        <v>0</v>
      </c>
      <c r="O15" s="108">
        <f>Execution!M16</f>
        <v>0</v>
      </c>
      <c r="P15" s="109">
        <f>Execution!N16</f>
        <v>0</v>
      </c>
      <c r="Q15" s="109">
        <f>Execution!O16</f>
        <v>0</v>
      </c>
      <c r="R15" s="102"/>
      <c r="S15" s="117"/>
    </row>
    <row r="16" spans="1:19" x14ac:dyDescent="0.25">
      <c r="A16" s="81"/>
      <c r="B16" s="81"/>
      <c r="C16" s="81"/>
      <c r="D16" s="221">
        <f>Execution!B17</f>
        <v>0</v>
      </c>
      <c r="E16" s="221">
        <f>Execution!C17</f>
        <v>0</v>
      </c>
      <c r="F16" s="110">
        <f>Execution!D17</f>
        <v>0</v>
      </c>
      <c r="G16" s="222">
        <f>Execution!E17</f>
        <v>0</v>
      </c>
      <c r="H16" s="222">
        <f>Execution!F17</f>
        <v>0</v>
      </c>
      <c r="I16" s="111">
        <f>Execution!G17</f>
        <v>0</v>
      </c>
      <c r="J16" s="223">
        <f>Execution!H17</f>
        <v>0</v>
      </c>
      <c r="K16" s="223">
        <f>Execution!I17</f>
        <v>0</v>
      </c>
      <c r="L16" s="112">
        <f>Execution!J17</f>
        <v>0</v>
      </c>
      <c r="M16" s="224">
        <f>Execution!K17</f>
        <v>0</v>
      </c>
      <c r="N16" s="224">
        <f>Execution!L17</f>
        <v>0</v>
      </c>
      <c r="O16" s="113">
        <f>Execution!M17</f>
        <v>0</v>
      </c>
      <c r="P16" s="225">
        <f>Execution!N17</f>
        <v>0</v>
      </c>
      <c r="Q16" s="225">
        <f>Execution!O17</f>
        <v>0</v>
      </c>
      <c r="R16" s="102"/>
      <c r="S16" s="117"/>
    </row>
    <row r="23" spans="6:19" ht="25.5" customHeight="1" x14ac:dyDescent="0.25">
      <c r="S23" s="71"/>
    </row>
    <row r="25" spans="6:19" ht="19.5" customHeight="1" x14ac:dyDescent="0.25">
      <c r="S25" s="71"/>
    </row>
    <row r="27" spans="6:19" x14ac:dyDescent="0.25">
      <c r="F27" s="36" t="str">
        <f>Execution!C29</f>
        <v>Total Scripts Planned</v>
      </c>
      <c r="G27" s="89"/>
      <c r="H27" s="90">
        <f>F15</f>
        <v>437</v>
      </c>
      <c r="I27" s="235">
        <f>H28/H27</f>
        <v>0</v>
      </c>
    </row>
    <row r="28" spans="6:19" x14ac:dyDescent="0.25">
      <c r="F28" s="91" t="str">
        <f>Execution!C30</f>
        <v>Total Scripts Executed</v>
      </c>
      <c r="G28" s="83"/>
      <c r="H28" s="84">
        <f>H29+H30</f>
        <v>0</v>
      </c>
      <c r="I28" s="236">
        <f>Execution!F30</f>
        <v>0</v>
      </c>
    </row>
    <row r="29" spans="6:19" x14ac:dyDescent="0.25">
      <c r="F29" s="38" t="str">
        <f>Execution!C31</f>
        <v>----  Passed</v>
      </c>
      <c r="G29" s="85"/>
      <c r="H29" s="86">
        <f>Execution!E31</f>
        <v>0</v>
      </c>
      <c r="I29" s="32">
        <f>Execution!F31</f>
        <v>0</v>
      </c>
    </row>
    <row r="30" spans="6:19" x14ac:dyDescent="0.25">
      <c r="F30" s="40" t="str">
        <f>Execution!C32</f>
        <v>----    Failed</v>
      </c>
      <c r="G30" s="87"/>
      <c r="H30" s="86">
        <f>L15</f>
        <v>0</v>
      </c>
      <c r="I30" s="32">
        <f>Execution!F32</f>
        <v>0</v>
      </c>
    </row>
    <row r="31" spans="6:19" x14ac:dyDescent="0.25">
      <c r="F31" s="92" t="str">
        <f>Execution!C33</f>
        <v>---- On Hold</v>
      </c>
      <c r="G31" s="88"/>
      <c r="H31" s="86">
        <f>P15+Q15</f>
        <v>0</v>
      </c>
      <c r="I31" s="32">
        <f>Execution!F33</f>
        <v>0</v>
      </c>
    </row>
    <row r="32" spans="6:19" x14ac:dyDescent="0.25">
      <c r="F32" s="93" t="str">
        <f>Execution!C34</f>
        <v>In Progress</v>
      </c>
      <c r="G32" s="94"/>
      <c r="H32" s="95">
        <f>O15</f>
        <v>0</v>
      </c>
      <c r="I32" s="96">
        <f>Execution!F34</f>
        <v>0</v>
      </c>
    </row>
  </sheetData>
  <mergeCells count="18">
    <mergeCell ref="B2:B3"/>
    <mergeCell ref="C2:C3"/>
    <mergeCell ref="A2:A3"/>
    <mergeCell ref="I27:I28"/>
    <mergeCell ref="M2:N2"/>
    <mergeCell ref="O2:O3"/>
    <mergeCell ref="P2:Q2"/>
    <mergeCell ref="D16:E16"/>
    <mergeCell ref="G16:H16"/>
    <mergeCell ref="J16:K16"/>
    <mergeCell ref="M16:N16"/>
    <mergeCell ref="P16:Q16"/>
    <mergeCell ref="D2:E2"/>
    <mergeCell ref="F2:F3"/>
    <mergeCell ref="G2:H2"/>
    <mergeCell ref="I2:I3"/>
    <mergeCell ref="J2:K2"/>
    <mergeCell ref="L2:L3"/>
  </mergeCells>
  <conditionalFormatting sqref="H30">
    <cfRule type="cellIs" dxfId="21" priority="4" operator="greaterThan">
      <formula>0</formula>
    </cfRule>
  </conditionalFormatting>
  <conditionalFormatting sqref="B4">
    <cfRule type="cellIs" dxfId="20" priority="3" operator="equal">
      <formula>1</formula>
    </cfRule>
  </conditionalFormatting>
  <conditionalFormatting sqref="B5:B14">
    <cfRule type="cellIs" dxfId="19" priority="1" operator="equal">
      <formula>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47"/>
  <sheetViews>
    <sheetView tabSelected="1" zoomScaleNormal="100" workbookViewId="0">
      <selection activeCell="Z18" sqref="Z18"/>
    </sheetView>
  </sheetViews>
  <sheetFormatPr defaultRowHeight="15" x14ac:dyDescent="0.25"/>
  <cols>
    <col min="1" max="1" width="11.7109375" style="1" customWidth="1"/>
    <col min="2" max="2" width="13.42578125" style="1" customWidth="1"/>
    <col min="3" max="3" width="10.5703125" style="1" customWidth="1"/>
    <col min="4" max="4" width="9.5703125" style="1" customWidth="1"/>
    <col min="5" max="5" width="11.28515625" style="1" customWidth="1"/>
    <col min="6" max="6" width="9.140625" style="1"/>
    <col min="7" max="7" width="11" style="1" customWidth="1"/>
    <col min="8" max="9" width="10.42578125" style="1" customWidth="1"/>
    <col min="10" max="10" width="11" style="1" customWidth="1"/>
    <col min="11" max="12" width="9.140625" style="1"/>
    <col min="13" max="13" width="11.28515625" style="1" customWidth="1"/>
    <col min="14" max="14" width="8.42578125" style="1" customWidth="1"/>
    <col min="15" max="16" width="9.140625" style="1"/>
    <col min="17" max="17" width="6.7109375" style="1" customWidth="1"/>
    <col min="18" max="18" width="15.28515625" style="1" customWidth="1"/>
    <col min="19" max="19" width="7.140625" style="1" customWidth="1"/>
    <col min="20" max="31" width="9.140625" style="1"/>
    <col min="32" max="32" width="46.7109375" style="1" customWidth="1"/>
    <col min="33" max="33" width="39.7109375" style="1" customWidth="1"/>
    <col min="34" max="16384" width="9.140625" style="1"/>
  </cols>
  <sheetData>
    <row r="1" spans="1:36" ht="27.75" customHeight="1" x14ac:dyDescent="0.25">
      <c r="A1" s="252" t="s">
        <v>1104</v>
      </c>
      <c r="B1" s="253"/>
      <c r="C1" s="253"/>
      <c r="D1" s="253"/>
      <c r="E1" s="253"/>
      <c r="F1" s="253"/>
      <c r="G1" s="253"/>
      <c r="H1" s="253"/>
      <c r="I1" s="253"/>
      <c r="J1" s="253"/>
      <c r="K1" s="253"/>
      <c r="L1" s="253"/>
      <c r="M1" s="253"/>
      <c r="N1" s="253"/>
      <c r="O1" s="253"/>
      <c r="P1" s="253"/>
      <c r="Q1" s="125"/>
    </row>
    <row r="2" spans="1:36" ht="15.75" thickBot="1" x14ac:dyDescent="0.3">
      <c r="AH2" s="56" t="s">
        <v>32</v>
      </c>
      <c r="AI2" s="59">
        <f>E29</f>
        <v>437</v>
      </c>
      <c r="AJ2" s="60">
        <f>AJ3+AJ4+AJ5+AJ7</f>
        <v>1</v>
      </c>
    </row>
    <row r="3" spans="1:36" ht="32.25" customHeight="1" x14ac:dyDescent="0.25">
      <c r="A3" s="2"/>
      <c r="B3" s="266" t="s">
        <v>14</v>
      </c>
      <c r="C3" s="266"/>
      <c r="D3" s="267" t="s">
        <v>18</v>
      </c>
      <c r="E3" s="254" t="s">
        <v>12</v>
      </c>
      <c r="F3" s="254"/>
      <c r="G3" s="255" t="s">
        <v>15</v>
      </c>
      <c r="H3" s="257" t="s">
        <v>13</v>
      </c>
      <c r="I3" s="257"/>
      <c r="J3" s="258" t="s">
        <v>16</v>
      </c>
      <c r="K3" s="260" t="s">
        <v>17</v>
      </c>
      <c r="L3" s="260"/>
      <c r="M3" s="261" t="s">
        <v>21</v>
      </c>
      <c r="N3" s="263" t="s">
        <v>34</v>
      </c>
      <c r="O3" s="263"/>
      <c r="P3" s="264" t="s">
        <v>34</v>
      </c>
      <c r="Q3" s="250" t="s">
        <v>514</v>
      </c>
      <c r="T3" s="242"/>
      <c r="U3" s="243"/>
      <c r="V3" s="244" t="str">
        <f>A1</f>
        <v>TPM March 12-13, 2016 Release
Regression Testing</v>
      </c>
      <c r="W3" s="244"/>
      <c r="X3" s="244"/>
      <c r="Y3" s="244"/>
      <c r="Z3" s="244"/>
      <c r="AA3" s="244"/>
      <c r="AB3" s="244"/>
      <c r="AC3" s="244"/>
      <c r="AD3" s="46"/>
      <c r="AE3" s="47"/>
      <c r="AH3" s="57" t="s">
        <v>26</v>
      </c>
      <c r="AI3" s="61">
        <f>E31</f>
        <v>0</v>
      </c>
      <c r="AJ3" s="62">
        <f>SUM(AI3)/AI2</f>
        <v>0</v>
      </c>
    </row>
    <row r="4" spans="1:36" ht="16.5" customHeight="1" x14ac:dyDescent="0.25">
      <c r="B4" s="127" t="s">
        <v>10</v>
      </c>
      <c r="C4" s="127" t="s">
        <v>7</v>
      </c>
      <c r="D4" s="268"/>
      <c r="E4" s="127" t="s">
        <v>10</v>
      </c>
      <c r="F4" s="127" t="s">
        <v>7</v>
      </c>
      <c r="G4" s="256"/>
      <c r="H4" s="127" t="s">
        <v>10</v>
      </c>
      <c r="I4" s="127" t="s">
        <v>7</v>
      </c>
      <c r="J4" s="259"/>
      <c r="K4" s="127" t="s">
        <v>10</v>
      </c>
      <c r="L4" s="127" t="s">
        <v>7</v>
      </c>
      <c r="M4" s="262"/>
      <c r="N4" s="127" t="s">
        <v>10</v>
      </c>
      <c r="O4" s="127" t="s">
        <v>7</v>
      </c>
      <c r="P4" s="265"/>
      <c r="Q4" s="250"/>
      <c r="T4" s="48"/>
      <c r="U4" s="9"/>
      <c r="V4" s="9"/>
      <c r="W4" s="9"/>
      <c r="X4" s="9"/>
      <c r="Y4" s="9"/>
      <c r="Z4" s="9"/>
      <c r="AA4" s="9"/>
      <c r="AB4" s="9"/>
      <c r="AC4" s="9"/>
      <c r="AD4" s="9"/>
      <c r="AE4" s="49"/>
      <c r="AH4" s="58" t="s">
        <v>33</v>
      </c>
      <c r="AI4" s="61">
        <f>E32</f>
        <v>0</v>
      </c>
      <c r="AJ4" s="63">
        <v>0.01</v>
      </c>
    </row>
    <row r="5" spans="1:36" x14ac:dyDescent="0.25">
      <c r="A5" s="199" t="s">
        <v>5</v>
      </c>
      <c r="B5" s="137">
        <f>COUNTIFS(List!$B:$B,Execution!$A5,List!$F:$F,Execution!B$4)</f>
        <v>0</v>
      </c>
      <c r="C5" s="134">
        <f>COUNTIFS(List!$B:$B,Execution!$A5,List!$F:$F,Execution!C$4)</f>
        <v>10</v>
      </c>
      <c r="D5" s="134">
        <f t="shared" ref="D5" si="0">B5+C5</f>
        <v>10</v>
      </c>
      <c r="E5" s="134">
        <f>COUNTIFS(List!$B:$B,Execution!$A5,List!$F:$F,Execution!E$4,List!$C:$C,Execution!E$3)</f>
        <v>0</v>
      </c>
      <c r="F5" s="134">
        <f>COUNTIFS(List!$B:$B,Execution!$A5,List!$F:$F,Execution!F$4,List!$C:$C,Execution!E$3)</f>
        <v>0</v>
      </c>
      <c r="G5" s="134">
        <f t="shared" ref="G5" si="1">E5+F5</f>
        <v>0</v>
      </c>
      <c r="H5" s="134">
        <f>COUNTIFS(List!$B:$B,Execution!$A5,List!$F:$F,Execution!H$4,List!$C:$C,Execution!H$3)</f>
        <v>0</v>
      </c>
      <c r="I5" s="134">
        <f>COUNTIFS(List!$B:$B,Execution!$A5,List!$F:$F,Execution!I$4,List!$C:$C,Execution!H$3)</f>
        <v>0</v>
      </c>
      <c r="J5" s="134">
        <f t="shared" ref="J5" si="2">H5+I5</f>
        <v>0</v>
      </c>
      <c r="K5" s="134">
        <f>COUNTIFS(List!$B:$B,Execution!$A5,List!$F:$F,Execution!K$4,List!$C:$C,Execution!K$3)</f>
        <v>0</v>
      </c>
      <c r="L5" s="134">
        <f>COUNTIFS(List!$B:$B,Execution!$A5,List!$F:$F,Execution!L$4,List!$C:$C,Execution!K$3)</f>
        <v>0</v>
      </c>
      <c r="M5" s="134">
        <f>K5+L5</f>
        <v>0</v>
      </c>
      <c r="N5" s="134">
        <f>COUNTIFS(List!$B:$B,Execution!$A5,List!$F:$F,Execution!N$4,List!$C:$C,Execution!N$3)</f>
        <v>0</v>
      </c>
      <c r="O5" s="134">
        <f>COUNTIFS(List!$B:$B,Execution!$A5,List!$F:$F,Execution!O$4,List!$C:$C,Execution!N$3)</f>
        <v>0</v>
      </c>
      <c r="P5" s="134">
        <f t="shared" ref="P5" si="3">N5+O5</f>
        <v>0</v>
      </c>
      <c r="Q5" s="135"/>
      <c r="T5" s="50"/>
      <c r="U5" s="10"/>
      <c r="V5" s="10"/>
      <c r="W5" s="10"/>
      <c r="X5" s="10"/>
      <c r="Y5" s="10"/>
      <c r="Z5" s="10"/>
      <c r="AA5" s="10"/>
      <c r="AB5" s="10"/>
      <c r="AC5" s="10"/>
      <c r="AD5" s="10"/>
      <c r="AE5" s="51"/>
      <c r="AH5" s="58" t="s">
        <v>17</v>
      </c>
      <c r="AI5" s="61">
        <f>E34</f>
        <v>0</v>
      </c>
      <c r="AJ5" s="63">
        <f>1-(AJ3+AJ4)</f>
        <v>0.99</v>
      </c>
    </row>
    <row r="6" spans="1:36" x14ac:dyDescent="0.25">
      <c r="A6" s="138" t="s">
        <v>11</v>
      </c>
      <c r="B6" s="137">
        <f>COUNTIFS(List!$B:$B,Execution!$A6,List!$F:$F,Execution!B$4)</f>
        <v>0</v>
      </c>
      <c r="C6" s="134">
        <f>COUNTIFS(List!$B:$B,Execution!$A6,List!$F:$F,Execution!C$4)</f>
        <v>120</v>
      </c>
      <c r="D6" s="134">
        <f t="shared" ref="D6:D15" si="4">B6+C6</f>
        <v>120</v>
      </c>
      <c r="E6" s="134">
        <f>COUNTIFS(List!$B:$B,Execution!$A6,List!$F:$F,Execution!E$4,List!$C:$C,Execution!E$3)</f>
        <v>0</v>
      </c>
      <c r="F6" s="134">
        <f>COUNTIFS(List!$B:$B,Execution!$A6,List!$F:$F,Execution!F$4,List!$C:$C,Execution!E$3)</f>
        <v>0</v>
      </c>
      <c r="G6" s="134">
        <f t="shared" ref="G6:G15" si="5">E6+F6</f>
        <v>0</v>
      </c>
      <c r="H6" s="134">
        <f>COUNTIFS(List!$B:$B,Execution!$A6,List!$F:$F,Execution!H$4,List!$C:$C,Execution!H$3)</f>
        <v>0</v>
      </c>
      <c r="I6" s="134">
        <f>COUNTIFS(List!$B:$B,Execution!$A6,List!$F:$F,Execution!I$4,List!$C:$C,Execution!H$3)</f>
        <v>0</v>
      </c>
      <c r="J6" s="134">
        <f t="shared" ref="J6:J15" si="6">H6+I6</f>
        <v>0</v>
      </c>
      <c r="K6" s="134">
        <f>COUNTIFS(List!$B:$B,Execution!$A6,List!$F:$F,Execution!K$4,List!$C:$C,Execution!K$3)</f>
        <v>0</v>
      </c>
      <c r="L6" s="134">
        <f>COUNTIFS(List!$B:$B,Execution!$A6,List!$F:$F,Execution!L$4,List!$C:$C,Execution!K$3)</f>
        <v>0</v>
      </c>
      <c r="M6" s="134">
        <f t="shared" ref="M6:M15" si="7">K6+L6</f>
        <v>0</v>
      </c>
      <c r="N6" s="134">
        <f>COUNTIFS(List!$B:$B,Execution!$A6,List!$F:$F,Execution!N$4,List!$C:$C,Execution!N$3)</f>
        <v>0</v>
      </c>
      <c r="O6" s="134">
        <f>COUNTIFS(List!$B:$B,Execution!$A6,List!$F:$F,Execution!O$4,List!$C:$C,Execution!N$3)</f>
        <v>0</v>
      </c>
      <c r="P6" s="134">
        <f t="shared" ref="P6:P15" si="8">N6+O6</f>
        <v>0</v>
      </c>
      <c r="Q6" s="135">
        <v>0</v>
      </c>
      <c r="T6" s="52"/>
      <c r="U6" s="11"/>
      <c r="V6" s="11"/>
      <c r="W6" s="11"/>
      <c r="X6" s="11"/>
      <c r="Y6" s="11"/>
      <c r="Z6" s="11"/>
      <c r="AA6" s="11"/>
      <c r="AB6" s="11"/>
      <c r="AC6" s="11"/>
      <c r="AD6" s="11"/>
      <c r="AE6" s="53"/>
      <c r="AH6" s="58" t="s">
        <v>34</v>
      </c>
      <c r="AI6" s="61">
        <f>E33</f>
        <v>0</v>
      </c>
      <c r="AJ6" s="63">
        <v>0.01</v>
      </c>
    </row>
    <row r="7" spans="1:36" x14ac:dyDescent="0.25">
      <c r="A7" s="138" t="s">
        <v>8</v>
      </c>
      <c r="B7" s="137">
        <f>COUNTIFS(List!$B:$B,Execution!$A7,List!$F:$F,Execution!B$4)</f>
        <v>0</v>
      </c>
      <c r="C7" s="134">
        <f>COUNTIFS(List!$B:$B,Execution!$A7,List!$F:$F,Execution!C$4)</f>
        <v>32</v>
      </c>
      <c r="D7" s="134">
        <f t="shared" si="4"/>
        <v>32</v>
      </c>
      <c r="E7" s="134">
        <f>COUNTIFS(List!$B:$B,Execution!$A7,List!$F:$F,Execution!E$4,List!$C:$C,Execution!E$3)</f>
        <v>0</v>
      </c>
      <c r="F7" s="134">
        <f>COUNTIFS(List!$B:$B,Execution!$A7,List!$F:$F,Execution!F$4,List!$C:$C,Execution!E$3)</f>
        <v>0</v>
      </c>
      <c r="G7" s="134">
        <f t="shared" si="5"/>
        <v>0</v>
      </c>
      <c r="H7" s="134">
        <f>COUNTIFS(List!$B:$B,Execution!$A7,List!$F:$F,Execution!H$4,List!$C:$C,Execution!H$3)</f>
        <v>0</v>
      </c>
      <c r="I7" s="134">
        <f>COUNTIFS(List!$B:$B,Execution!$A7,List!$F:$F,Execution!I$4,List!$C:$C,Execution!H$3)</f>
        <v>0</v>
      </c>
      <c r="J7" s="134">
        <f t="shared" si="6"/>
        <v>0</v>
      </c>
      <c r="K7" s="134">
        <f>COUNTIFS(List!$B:$B,Execution!$A7,List!$F:$F,Execution!K$4,List!$C:$C,Execution!K$3)</f>
        <v>0</v>
      </c>
      <c r="L7" s="134">
        <f>COUNTIFS(List!$B:$B,Execution!$A7,List!$F:$F,Execution!L$4,List!$C:$C,Execution!K$3)</f>
        <v>0</v>
      </c>
      <c r="M7" s="134">
        <f t="shared" si="7"/>
        <v>0</v>
      </c>
      <c r="N7" s="134">
        <f>COUNTIFS(List!$B:$B,Execution!$A7,List!$F:$F,Execution!N$4,List!$C:$C,Execution!N$3)</f>
        <v>0</v>
      </c>
      <c r="O7" s="134">
        <f>COUNTIFS(List!$B:$B,Execution!$A7,List!$F:$F,Execution!O$4,List!$C:$C,Execution!N$3)</f>
        <v>0</v>
      </c>
      <c r="P7" s="134">
        <f t="shared" si="8"/>
        <v>0</v>
      </c>
      <c r="Q7" s="135">
        <v>0</v>
      </c>
      <c r="T7" s="52"/>
      <c r="U7" s="11"/>
      <c r="V7" s="11"/>
      <c r="W7" s="11"/>
      <c r="X7" s="11"/>
      <c r="Y7" s="11"/>
      <c r="Z7" s="11"/>
      <c r="AA7" s="11"/>
      <c r="AB7" s="11"/>
      <c r="AC7" s="11"/>
      <c r="AD7" s="11"/>
      <c r="AE7" s="53"/>
      <c r="AH7" s="58" t="s">
        <v>20</v>
      </c>
      <c r="AI7" s="66">
        <f>E35</f>
        <v>437</v>
      </c>
      <c r="AJ7" s="64"/>
    </row>
    <row r="8" spans="1:36" x14ac:dyDescent="0.25">
      <c r="A8" s="138" t="s">
        <v>24</v>
      </c>
      <c r="B8" s="137">
        <f>COUNTIFS(List!$B:$B,Execution!$A8,List!$F:$F,Execution!B$4)</f>
        <v>0</v>
      </c>
      <c r="C8" s="134">
        <f>COUNTIFS(List!$B:$B,Execution!$A8,List!$F:$F,Execution!C$4)</f>
        <v>30</v>
      </c>
      <c r="D8" s="134">
        <f t="shared" si="4"/>
        <v>30</v>
      </c>
      <c r="E8" s="134">
        <f>COUNTIFS(List!$B:$B,Execution!$A8,List!$F:$F,Execution!E$4,List!$C:$C,Execution!E$3)</f>
        <v>0</v>
      </c>
      <c r="F8" s="134">
        <f>COUNTIFS(List!$B:$B,Execution!$A8,List!$F:$F,Execution!F$4,List!$C:$C,Execution!E$3)</f>
        <v>0</v>
      </c>
      <c r="G8" s="134">
        <f t="shared" si="5"/>
        <v>0</v>
      </c>
      <c r="H8" s="134">
        <f>COUNTIFS(List!$B:$B,Execution!$A8,List!$F:$F,Execution!H$4,List!$C:$C,Execution!H$3)</f>
        <v>0</v>
      </c>
      <c r="I8" s="134">
        <f>COUNTIFS(List!$B:$B,Execution!$A8,List!$F:$F,Execution!I$4,List!$C:$C,Execution!H$3)</f>
        <v>0</v>
      </c>
      <c r="J8" s="134">
        <f t="shared" si="6"/>
        <v>0</v>
      </c>
      <c r="K8" s="134">
        <f>COUNTIFS(List!$B:$B,Execution!$A8,List!$F:$F,Execution!K$4,List!$C:$C,Execution!K$3)</f>
        <v>0</v>
      </c>
      <c r="L8" s="134">
        <f>COUNTIFS(List!$B:$B,Execution!$A8,List!$F:$F,Execution!L$4,List!$C:$C,Execution!K$3)</f>
        <v>0</v>
      </c>
      <c r="M8" s="134">
        <f t="shared" si="7"/>
        <v>0</v>
      </c>
      <c r="N8" s="134">
        <f>COUNTIFS(List!$B:$B,Execution!$A8,List!$F:$F,Execution!N$4,List!$C:$C,Execution!N$3)</f>
        <v>0</v>
      </c>
      <c r="O8" s="134">
        <f>COUNTIFS(List!$B:$B,Execution!$A8,List!$F:$F,Execution!O$4,List!$C:$C,Execution!N$3)</f>
        <v>0</v>
      </c>
      <c r="P8" s="134">
        <f t="shared" si="8"/>
        <v>0</v>
      </c>
      <c r="Q8" s="135"/>
      <c r="T8" s="52"/>
      <c r="U8" s="11"/>
      <c r="V8" s="11"/>
      <c r="W8" s="11"/>
      <c r="X8" s="11"/>
      <c r="Y8" s="11"/>
      <c r="Z8" s="11"/>
      <c r="AA8" s="11"/>
      <c r="AB8" s="11"/>
      <c r="AC8" s="11"/>
      <c r="AD8" s="11"/>
      <c r="AE8" s="53"/>
    </row>
    <row r="9" spans="1:36" x14ac:dyDescent="0.25">
      <c r="A9" s="138" t="s">
        <v>6</v>
      </c>
      <c r="B9" s="137">
        <f>COUNTIFS(List!$B:$B,Execution!$A9,List!$F:$F,Execution!B$4)</f>
        <v>0</v>
      </c>
      <c r="C9" s="134">
        <f>COUNTIFS(List!$B:$B,Execution!$A9,List!$F:$F,Execution!C$4)</f>
        <v>11</v>
      </c>
      <c r="D9" s="134">
        <f t="shared" si="4"/>
        <v>11</v>
      </c>
      <c r="E9" s="134">
        <f>COUNTIFS(List!$B:$B,Execution!$A9,List!$F:$F,Execution!E$4,List!$C:$C,Execution!E$3)</f>
        <v>0</v>
      </c>
      <c r="F9" s="134">
        <f>COUNTIFS(List!$B:$B,Execution!$A9,List!$F:$F,Execution!F$4,List!$C:$C,Execution!E$3)</f>
        <v>0</v>
      </c>
      <c r="G9" s="134">
        <f t="shared" si="5"/>
        <v>0</v>
      </c>
      <c r="H9" s="134">
        <f>COUNTIFS(List!$B:$B,Execution!$A9,List!$F:$F,Execution!H$4,List!$C:$C,Execution!H$3)</f>
        <v>0</v>
      </c>
      <c r="I9" s="134">
        <f>COUNTIFS(List!$B:$B,Execution!$A9,List!$F:$F,Execution!I$4,List!$C:$C,Execution!H$3)</f>
        <v>0</v>
      </c>
      <c r="J9" s="134">
        <f t="shared" si="6"/>
        <v>0</v>
      </c>
      <c r="K9" s="134">
        <f>COUNTIFS(List!$B:$B,Execution!$A9,List!$F:$F,Execution!K$4,List!$C:$C,Execution!K$3)</f>
        <v>0</v>
      </c>
      <c r="L9" s="134">
        <f>COUNTIFS(List!$B:$B,Execution!$A9,List!$F:$F,Execution!L$4,List!$C:$C,Execution!K$3)</f>
        <v>0</v>
      </c>
      <c r="M9" s="134">
        <f t="shared" si="7"/>
        <v>0</v>
      </c>
      <c r="N9" s="134">
        <f>COUNTIFS(List!$B:$B,Execution!$A9,List!$F:$F,Execution!N$4,List!$C:$C,Execution!N$3)</f>
        <v>0</v>
      </c>
      <c r="O9" s="134">
        <f>COUNTIFS(List!$B:$B,Execution!$A9,List!$F:$F,Execution!O$4,List!$C:$C,Execution!N$3)</f>
        <v>0</v>
      </c>
      <c r="P9" s="134">
        <f t="shared" si="8"/>
        <v>0</v>
      </c>
      <c r="Q9" s="135"/>
      <c r="T9" s="52"/>
      <c r="U9" s="11"/>
      <c r="V9" s="11"/>
      <c r="W9" s="11"/>
      <c r="X9" s="11"/>
      <c r="Y9" s="11"/>
      <c r="Z9" s="11"/>
      <c r="AA9" s="11"/>
      <c r="AB9" s="11"/>
      <c r="AC9" s="11"/>
      <c r="AD9" s="11"/>
      <c r="AE9" s="53"/>
    </row>
    <row r="10" spans="1:36" ht="15.75" thickBot="1" x14ac:dyDescent="0.3">
      <c r="A10" s="138" t="s">
        <v>23</v>
      </c>
      <c r="B10" s="137">
        <f>COUNTIFS(List!$B:$B,Execution!$A10,List!$F:$F,Execution!B$4)</f>
        <v>0</v>
      </c>
      <c r="C10" s="134">
        <f>COUNTIFS(List!$B:$B,Execution!$A10,List!$F:$F,Execution!C$4)</f>
        <v>21</v>
      </c>
      <c r="D10" s="134">
        <f t="shared" si="4"/>
        <v>21</v>
      </c>
      <c r="E10" s="134">
        <f>COUNTIFS(List!$B:$B,Execution!$A10,List!$F:$F,Execution!E$4,List!$C:$C,Execution!E$3)</f>
        <v>0</v>
      </c>
      <c r="F10" s="134">
        <f>COUNTIFS(List!$B:$B,Execution!$A10,List!$F:$F,Execution!F$4,List!$C:$C,Execution!E$3)</f>
        <v>0</v>
      </c>
      <c r="G10" s="134">
        <f t="shared" si="5"/>
        <v>0</v>
      </c>
      <c r="H10" s="134">
        <f>COUNTIFS(List!$B:$B,Execution!$A10,List!$F:$F,Execution!H$4,List!$C:$C,Execution!H$3)</f>
        <v>0</v>
      </c>
      <c r="I10" s="134">
        <f>COUNTIFS(List!$B:$B,Execution!$A10,List!$F:$F,Execution!I$4,List!$C:$C,Execution!H$3)</f>
        <v>0</v>
      </c>
      <c r="J10" s="134">
        <f t="shared" si="6"/>
        <v>0</v>
      </c>
      <c r="K10" s="134">
        <f>COUNTIFS(List!$B:$B,Execution!$A10,List!$F:$F,Execution!K$4,List!$C:$C,Execution!K$3)</f>
        <v>0</v>
      </c>
      <c r="L10" s="134">
        <f>COUNTIFS(List!$B:$B,Execution!$A10,List!$F:$F,Execution!L$4,List!$C:$C,Execution!K$3)</f>
        <v>0</v>
      </c>
      <c r="M10" s="134">
        <f t="shared" si="7"/>
        <v>0</v>
      </c>
      <c r="N10" s="134">
        <f>COUNTIFS(List!$B:$B,Execution!$A10,List!$F:$F,Execution!N$4,List!$C:$C,Execution!N$3)</f>
        <v>0</v>
      </c>
      <c r="O10" s="134">
        <f>COUNTIFS(List!$B:$B,Execution!$A10,List!$F:$F,Execution!O$4,List!$C:$C,Execution!N$3)</f>
        <v>0</v>
      </c>
      <c r="P10" s="134">
        <f t="shared" si="8"/>
        <v>0</v>
      </c>
      <c r="Q10" s="135"/>
      <c r="T10" s="54"/>
      <c r="U10" s="12"/>
      <c r="V10" s="12"/>
      <c r="W10" s="12"/>
      <c r="X10" s="12"/>
      <c r="Y10" s="12"/>
      <c r="Z10" s="12"/>
      <c r="AA10" s="12"/>
      <c r="AB10" s="12"/>
      <c r="AC10" s="12"/>
      <c r="AD10" s="12"/>
      <c r="AE10" s="55"/>
    </row>
    <row r="11" spans="1:36" x14ac:dyDescent="0.25">
      <c r="A11" s="138" t="s">
        <v>9</v>
      </c>
      <c r="B11" s="137">
        <f>COUNTIFS(List!$B:$B,Execution!$A11,List!$F:$F,Execution!B$4)</f>
        <v>0</v>
      </c>
      <c r="C11" s="134">
        <f>COUNTIFS(List!$B:$B,Execution!$A11,List!$F:$F,Execution!C$4)</f>
        <v>16</v>
      </c>
      <c r="D11" s="134">
        <f t="shared" si="4"/>
        <v>16</v>
      </c>
      <c r="E11" s="134">
        <f>COUNTIFS(List!$B:$B,Execution!$A11,List!$F:$F,Execution!E$4,List!$C:$C,Execution!E$3)</f>
        <v>0</v>
      </c>
      <c r="F11" s="134">
        <f>COUNTIFS(List!$B:$B,Execution!$A11,List!$F:$F,Execution!F$4,List!$C:$C,Execution!E$3)</f>
        <v>0</v>
      </c>
      <c r="G11" s="134">
        <f t="shared" si="5"/>
        <v>0</v>
      </c>
      <c r="H11" s="134">
        <f>COUNTIFS(List!$B:$B,Execution!$A11,List!$F:$F,Execution!H$4,List!$C:$C,Execution!H$3)</f>
        <v>0</v>
      </c>
      <c r="I11" s="134">
        <f>COUNTIFS(List!$B:$B,Execution!$A11,List!$F:$F,Execution!I$4,List!$C:$C,Execution!H$3)</f>
        <v>0</v>
      </c>
      <c r="J11" s="134">
        <f t="shared" si="6"/>
        <v>0</v>
      </c>
      <c r="K11" s="134">
        <f>COUNTIFS(List!$B:$B,Execution!$A11,List!$F:$F,Execution!K$4,List!$C:$C,Execution!K$3)</f>
        <v>0</v>
      </c>
      <c r="L11" s="134">
        <f>COUNTIFS(List!$B:$B,Execution!$A11,List!$F:$F,Execution!L$4,List!$C:$C,Execution!K$3)</f>
        <v>0</v>
      </c>
      <c r="M11" s="134">
        <f t="shared" si="7"/>
        <v>0</v>
      </c>
      <c r="N11" s="134">
        <f>COUNTIFS(List!$B:$B,Execution!$A11,List!$F:$F,Execution!N$4,List!$C:$C,Execution!N$3)</f>
        <v>0</v>
      </c>
      <c r="O11" s="134">
        <f>COUNTIFS(List!$B:$B,Execution!$A11,List!$F:$F,Execution!O$4,List!$C:$C,Execution!N$3)</f>
        <v>0</v>
      </c>
      <c r="P11" s="134">
        <f t="shared" si="8"/>
        <v>0</v>
      </c>
      <c r="Q11" s="135"/>
      <c r="R11" s="80"/>
      <c r="S11" s="80"/>
      <c r="T11" s="52"/>
      <c r="U11" s="11"/>
      <c r="V11" s="11"/>
      <c r="W11" s="11"/>
      <c r="X11" s="11"/>
      <c r="Y11" s="11"/>
      <c r="Z11" s="11"/>
      <c r="AA11" s="11"/>
      <c r="AB11" s="11"/>
      <c r="AC11" s="11"/>
      <c r="AD11" s="11"/>
      <c r="AE11" s="53"/>
    </row>
    <row r="12" spans="1:36" x14ac:dyDescent="0.25">
      <c r="A12" s="138" t="s">
        <v>4</v>
      </c>
      <c r="B12" s="137">
        <f>COUNTIFS(List!$B:$B,Execution!$A12,List!$F:$F,Execution!B$4)</f>
        <v>0</v>
      </c>
      <c r="C12" s="134">
        <f>COUNTIFS(List!$B:$B,Execution!$A12,List!$F:$F,Execution!C$4)</f>
        <v>44</v>
      </c>
      <c r="D12" s="134">
        <f t="shared" si="4"/>
        <v>44</v>
      </c>
      <c r="E12" s="134">
        <f>COUNTIFS(List!$B:$B,Execution!$A12,List!$F:$F,Execution!E$4,List!$C:$C,Execution!E$3)</f>
        <v>0</v>
      </c>
      <c r="F12" s="134">
        <f>COUNTIFS(List!$B:$B,Execution!$A12,List!$F:$F,Execution!F$4,List!$C:$C,Execution!E$3)</f>
        <v>0</v>
      </c>
      <c r="G12" s="134">
        <f t="shared" si="5"/>
        <v>0</v>
      </c>
      <c r="H12" s="134">
        <f>COUNTIFS(List!$B:$B,Execution!$A12,List!$F:$F,Execution!H$4,List!$C:$C,Execution!H$3)</f>
        <v>0</v>
      </c>
      <c r="I12" s="134">
        <f>COUNTIFS(List!$B:$B,Execution!$A12,List!$F:$F,Execution!I$4,List!$C:$C,Execution!H$3)</f>
        <v>0</v>
      </c>
      <c r="J12" s="134">
        <f t="shared" si="6"/>
        <v>0</v>
      </c>
      <c r="K12" s="134">
        <f>COUNTIFS(List!$B:$B,Execution!$A12,List!$F:$F,Execution!K$4,List!$C:$C,Execution!K$3)</f>
        <v>0</v>
      </c>
      <c r="L12" s="134">
        <f>COUNTIFS(List!$B:$B,Execution!$A12,List!$F:$F,Execution!L$4,List!$C:$C,Execution!K$3)</f>
        <v>0</v>
      </c>
      <c r="M12" s="134">
        <f t="shared" si="7"/>
        <v>0</v>
      </c>
      <c r="N12" s="134">
        <f>COUNTIFS(List!$B:$B,Execution!$A12,List!$F:$F,Execution!N$4,List!$C:$C,Execution!N$3)</f>
        <v>0</v>
      </c>
      <c r="O12" s="134">
        <f>COUNTIFS(List!$B:$B,Execution!$A12,List!$F:$F,Execution!O$4,List!$C:$C,Execution!N$3)</f>
        <v>0</v>
      </c>
      <c r="P12" s="134">
        <f t="shared" si="8"/>
        <v>0</v>
      </c>
      <c r="Q12" s="135"/>
      <c r="T12" s="52"/>
      <c r="U12" s="11"/>
      <c r="V12" s="11"/>
      <c r="W12" s="11"/>
      <c r="X12" s="11"/>
      <c r="Y12" s="11"/>
      <c r="Z12" s="11"/>
      <c r="AA12" s="11"/>
      <c r="AB12" s="11"/>
      <c r="AC12" s="11"/>
      <c r="AD12" s="11"/>
      <c r="AE12" s="53"/>
    </row>
    <row r="13" spans="1:36" x14ac:dyDescent="0.25">
      <c r="A13" s="138" t="s">
        <v>0</v>
      </c>
      <c r="B13" s="137">
        <f>COUNTIFS(List!$B:$B,Execution!$A13,List!$F:$F,Execution!B$4)</f>
        <v>4</v>
      </c>
      <c r="C13" s="134">
        <f>COUNTIFS(List!$B:$B,Execution!$A13,List!$F:$F,Execution!C$4)</f>
        <v>89</v>
      </c>
      <c r="D13" s="134">
        <f t="shared" si="4"/>
        <v>93</v>
      </c>
      <c r="E13" s="134">
        <f>COUNTIFS(List!$B:$B,Execution!$A13,List!$F:$F,Execution!E$4,List!$C:$C,Execution!E$3)</f>
        <v>0</v>
      </c>
      <c r="F13" s="134">
        <f>COUNTIFS(List!$B:$B,Execution!$A13,List!$F:$F,Execution!F$4,List!$C:$C,Execution!E$3)</f>
        <v>0</v>
      </c>
      <c r="G13" s="134">
        <f t="shared" si="5"/>
        <v>0</v>
      </c>
      <c r="H13" s="134">
        <f>COUNTIFS(List!$B:$B,Execution!$A13,List!$F:$F,Execution!H$4,List!$C:$C,Execution!H$3)</f>
        <v>0</v>
      </c>
      <c r="I13" s="134">
        <f>COUNTIFS(List!$B:$B,Execution!$A13,List!$F:$F,Execution!I$4,List!$C:$C,Execution!H$3)</f>
        <v>0</v>
      </c>
      <c r="J13" s="134">
        <f t="shared" si="6"/>
        <v>0</v>
      </c>
      <c r="K13" s="134">
        <f>COUNTIFS(List!$B:$B,Execution!$A13,List!$F:$F,Execution!K$4,List!$C:$C,Execution!K$3)</f>
        <v>0</v>
      </c>
      <c r="L13" s="134">
        <f>COUNTIFS(List!$B:$B,Execution!$A13,List!$F:$F,Execution!L$4,List!$C:$C,Execution!K$3)</f>
        <v>0</v>
      </c>
      <c r="M13" s="134">
        <f t="shared" si="7"/>
        <v>0</v>
      </c>
      <c r="N13" s="134">
        <f>COUNTIFS(List!$B:$B,Execution!$A13,List!$F:$F,Execution!N$4,List!$C:$C,Execution!N$3)</f>
        <v>0</v>
      </c>
      <c r="O13" s="134">
        <f>COUNTIFS(List!$B:$B,Execution!$A13,List!$F:$F,Execution!O$4,List!$C:$C,Execution!N$3)</f>
        <v>0</v>
      </c>
      <c r="P13" s="134">
        <f t="shared" si="8"/>
        <v>0</v>
      </c>
      <c r="Q13" s="135"/>
      <c r="T13" s="52"/>
      <c r="U13" s="11"/>
      <c r="V13" s="11"/>
      <c r="W13" s="11"/>
      <c r="X13" s="11"/>
      <c r="Y13" s="11"/>
      <c r="Z13" s="11"/>
      <c r="AA13" s="11"/>
      <c r="AB13" s="11"/>
      <c r="AC13" s="11"/>
      <c r="AD13" s="11"/>
      <c r="AE13" s="53"/>
    </row>
    <row r="14" spans="1:36" x14ac:dyDescent="0.25">
      <c r="A14" s="199" t="s">
        <v>2</v>
      </c>
      <c r="B14" s="137">
        <f>COUNTIFS(List!$B:$B,Execution!$A14,List!$F:$F,Execution!B$4)</f>
        <v>0</v>
      </c>
      <c r="C14" s="134">
        <f>COUNTIFS(List!$B:$B,Execution!$A14,List!$F:$F,Execution!C$4)</f>
        <v>38</v>
      </c>
      <c r="D14" s="134">
        <f t="shared" si="4"/>
        <v>38</v>
      </c>
      <c r="E14" s="134">
        <f>COUNTIFS(List!$B:$B,Execution!$A14,List!$F:$F,Execution!E$4,List!$C:$C,Execution!E$3)</f>
        <v>0</v>
      </c>
      <c r="F14" s="134">
        <f>COUNTIFS(List!$B:$B,Execution!$A14,List!$F:$F,Execution!F$4,List!$C:$C,Execution!E$3)</f>
        <v>0</v>
      </c>
      <c r="G14" s="134">
        <f t="shared" si="5"/>
        <v>0</v>
      </c>
      <c r="H14" s="134">
        <f>COUNTIFS(List!$B:$B,Execution!$A14,List!$F:$F,Execution!H$4,List!$C:$C,Execution!H$3)</f>
        <v>0</v>
      </c>
      <c r="I14" s="134">
        <f>COUNTIFS(List!$B:$B,Execution!$A14,List!$F:$F,Execution!I$4,List!$C:$C,Execution!H$3)</f>
        <v>0</v>
      </c>
      <c r="J14" s="134">
        <f t="shared" si="6"/>
        <v>0</v>
      </c>
      <c r="K14" s="134">
        <f>COUNTIFS(List!$B:$B,Execution!$A14,List!$F:$F,Execution!K$4,List!$C:$C,Execution!K$3)</f>
        <v>0</v>
      </c>
      <c r="L14" s="134">
        <f>COUNTIFS(List!$B:$B,Execution!$A14,List!$F:$F,Execution!L$4,List!$C:$C,Execution!K$3)</f>
        <v>0</v>
      </c>
      <c r="M14" s="134">
        <f t="shared" si="7"/>
        <v>0</v>
      </c>
      <c r="N14" s="134">
        <f>COUNTIFS(List!$B:$B,Execution!$A14,List!$F:$F,Execution!N$4,List!$C:$C,Execution!N$3)</f>
        <v>0</v>
      </c>
      <c r="O14" s="134">
        <f>COUNTIFS(List!$B:$B,Execution!$A14,List!$F:$F,Execution!O$4,List!$C:$C,Execution!N$3)</f>
        <v>0</v>
      </c>
      <c r="P14" s="134">
        <f t="shared" si="8"/>
        <v>0</v>
      </c>
      <c r="Q14" s="135"/>
      <c r="T14" s="52"/>
      <c r="U14" s="11"/>
      <c r="V14" s="11"/>
      <c r="W14" s="11"/>
      <c r="X14" s="11"/>
      <c r="Y14" s="11"/>
      <c r="Z14" s="11"/>
      <c r="AA14" s="11"/>
      <c r="AB14" s="11"/>
      <c r="AC14" s="11"/>
      <c r="AD14" s="11"/>
      <c r="AE14" s="53"/>
    </row>
    <row r="15" spans="1:36" ht="15.75" thickBot="1" x14ac:dyDescent="0.3">
      <c r="A15" s="199" t="s">
        <v>3</v>
      </c>
      <c r="B15" s="137">
        <f>COUNTIFS(List!$B:$B,Execution!$A15,List!$F:$F,Execution!B$4)</f>
        <v>1</v>
      </c>
      <c r="C15" s="134">
        <f>COUNTIFS(List!$B:$B,Execution!$A15,List!$F:$F,Execution!C$4)</f>
        <v>21</v>
      </c>
      <c r="D15" s="134">
        <f t="shared" si="4"/>
        <v>22</v>
      </c>
      <c r="E15" s="134">
        <f>COUNTIFS(List!$B:$B,Execution!$A15,List!$F:$F,Execution!E$4,List!$C:$C,Execution!E$3)</f>
        <v>0</v>
      </c>
      <c r="F15" s="134">
        <f>COUNTIFS(List!$B:$B,Execution!$A15,List!$F:$F,Execution!F$4,List!$C:$C,Execution!E$3)</f>
        <v>0</v>
      </c>
      <c r="G15" s="134">
        <f t="shared" si="5"/>
        <v>0</v>
      </c>
      <c r="H15" s="134">
        <f>COUNTIFS(List!$B:$B,Execution!$A15,List!$F:$F,Execution!H$4,List!$C:$C,Execution!H$3)</f>
        <v>0</v>
      </c>
      <c r="I15" s="134">
        <f>COUNTIFS(List!$B:$B,Execution!$A15,List!$F:$F,Execution!I$4,List!$C:$C,Execution!H$3)</f>
        <v>0</v>
      </c>
      <c r="J15" s="134">
        <f t="shared" si="6"/>
        <v>0</v>
      </c>
      <c r="K15" s="134">
        <f>COUNTIFS(List!$B:$B,Execution!$A15,List!$F:$F,Execution!K$4,List!$C:$C,Execution!K$3)</f>
        <v>0</v>
      </c>
      <c r="L15" s="134">
        <f>COUNTIFS(List!$B:$B,Execution!$A15,List!$F:$F,Execution!L$4,List!$C:$C,Execution!K$3)</f>
        <v>0</v>
      </c>
      <c r="M15" s="134">
        <f t="shared" si="7"/>
        <v>0</v>
      </c>
      <c r="N15" s="134">
        <f>COUNTIFS(List!$B:$B,Execution!$A15,List!$F:$F,Execution!N$4,List!$C:$C,Execution!N$3)</f>
        <v>0</v>
      </c>
      <c r="O15" s="134">
        <f>COUNTIFS(List!$B:$B,Execution!$A15,List!$F:$F,Execution!O$4,List!$C:$C,Execution!N$3)</f>
        <v>0</v>
      </c>
      <c r="P15" s="134">
        <f t="shared" si="8"/>
        <v>0</v>
      </c>
      <c r="Q15" s="135"/>
      <c r="T15" s="67"/>
      <c r="U15" s="68"/>
      <c r="V15" s="68"/>
      <c r="W15" s="68"/>
      <c r="X15" s="68"/>
      <c r="Y15" s="68"/>
      <c r="Z15" s="68"/>
      <c r="AA15" s="68"/>
      <c r="AB15" s="68"/>
      <c r="AC15" s="68"/>
      <c r="AD15" s="68"/>
      <c r="AE15" s="69"/>
    </row>
    <row r="16" spans="1:36" x14ac:dyDescent="0.25">
      <c r="B16" s="128">
        <f t="shared" ref="B16:P16" si="9">SUM(B5:B15)</f>
        <v>5</v>
      </c>
      <c r="C16" s="128">
        <f t="shared" si="9"/>
        <v>432</v>
      </c>
      <c r="D16" s="129">
        <f t="shared" si="9"/>
        <v>437</v>
      </c>
      <c r="E16" s="130">
        <f t="shared" si="9"/>
        <v>0</v>
      </c>
      <c r="F16" s="130">
        <f t="shared" si="9"/>
        <v>0</v>
      </c>
      <c r="G16" s="130">
        <f t="shared" si="9"/>
        <v>0</v>
      </c>
      <c r="H16" s="131">
        <f t="shared" si="9"/>
        <v>0</v>
      </c>
      <c r="I16" s="131">
        <f t="shared" si="9"/>
        <v>0</v>
      </c>
      <c r="J16" s="131">
        <f t="shared" si="9"/>
        <v>0</v>
      </c>
      <c r="K16" s="132">
        <f t="shared" si="9"/>
        <v>0</v>
      </c>
      <c r="L16" s="132">
        <f t="shared" si="9"/>
        <v>0</v>
      </c>
      <c r="M16" s="132">
        <f t="shared" si="9"/>
        <v>0</v>
      </c>
      <c r="N16" s="133">
        <f t="shared" si="9"/>
        <v>0</v>
      </c>
      <c r="O16" s="133">
        <f t="shared" si="9"/>
        <v>0</v>
      </c>
      <c r="P16" s="133">
        <f t="shared" si="9"/>
        <v>0</v>
      </c>
      <c r="Q16" s="133"/>
    </row>
    <row r="17" spans="1:17" ht="12.75" customHeight="1" x14ac:dyDescent="0.25"/>
    <row r="18" spans="1:17" ht="14.25" customHeight="1" x14ac:dyDescent="0.25">
      <c r="A18" s="3"/>
    </row>
    <row r="19" spans="1:17" ht="13.5" customHeight="1" thickBot="1" x14ac:dyDescent="0.3">
      <c r="A19" s="13"/>
      <c r="B19" s="13"/>
      <c r="C19" s="13"/>
      <c r="D19" s="13"/>
      <c r="E19" s="14"/>
      <c r="F19" s="13"/>
      <c r="G19" s="13"/>
      <c r="H19" s="13"/>
      <c r="I19" s="13"/>
      <c r="J19" s="13"/>
      <c r="K19" s="13"/>
      <c r="L19" s="13"/>
      <c r="M19" s="13"/>
      <c r="N19" s="15"/>
    </row>
    <row r="20" spans="1:17" ht="15.75" thickBot="1" x14ac:dyDescent="0.3">
      <c r="B20" s="16" t="s">
        <v>22</v>
      </c>
      <c r="C20" s="17" t="str">
        <f t="array" ref="C20:M20">TRANSPOSE(A5:A15)</f>
        <v>AIMS</v>
      </c>
      <c r="D20" s="17" t="str">
        <v>CRM</v>
      </c>
      <c r="E20" s="17" t="str">
        <v>Dotcom</v>
      </c>
      <c r="F20" s="17" t="str">
        <v>FI</v>
      </c>
      <c r="G20" s="17" t="str">
        <v>Genesys</v>
      </c>
      <c r="H20" s="17" t="str">
        <v>Logistics</v>
      </c>
      <c r="I20" s="17" t="str">
        <v>Medecom</v>
      </c>
      <c r="J20" s="17" t="str">
        <v>OTC</v>
      </c>
      <c r="K20" s="17" t="str">
        <v>Pricing</v>
      </c>
      <c r="L20" s="17" t="str">
        <v>PTS</v>
      </c>
      <c r="M20" s="17" t="str">
        <v>STS</v>
      </c>
      <c r="N20" s="18" t="s">
        <v>25</v>
      </c>
    </row>
    <row r="21" spans="1:17" ht="15.75" thickBot="1" x14ac:dyDescent="0.3">
      <c r="B21" s="19" t="s">
        <v>19</v>
      </c>
      <c r="C21" s="20">
        <f t="array" ref="C21:M21">TRANSPOSE(D5:D15)</f>
        <v>10</v>
      </c>
      <c r="D21" s="20">
        <v>120</v>
      </c>
      <c r="E21" s="20">
        <v>32</v>
      </c>
      <c r="F21" s="20">
        <v>30</v>
      </c>
      <c r="G21" s="20">
        <v>11</v>
      </c>
      <c r="H21" s="20">
        <v>21</v>
      </c>
      <c r="I21" s="20">
        <v>16</v>
      </c>
      <c r="J21" s="20">
        <v>44</v>
      </c>
      <c r="K21" s="20">
        <v>93</v>
      </c>
      <c r="L21" s="20">
        <v>38</v>
      </c>
      <c r="M21" s="20">
        <v>22</v>
      </c>
      <c r="N21" s="21">
        <f>SUM(C20:M21)</f>
        <v>437</v>
      </c>
    </row>
    <row r="22" spans="1:17" ht="9" customHeight="1" thickBot="1" x14ac:dyDescent="0.3">
      <c r="B22" s="245" t="s">
        <v>26</v>
      </c>
      <c r="C22" s="22">
        <f>IF(C21=0,"",(C23/C21)*100)</f>
        <v>0</v>
      </c>
      <c r="D22" s="22">
        <f t="shared" ref="D22:K22" si="10">IF(D21=0,"",(D23/D21)*100)</f>
        <v>0</v>
      </c>
      <c r="E22" s="22">
        <f t="shared" si="10"/>
        <v>0</v>
      </c>
      <c r="F22" s="22">
        <f t="shared" si="10"/>
        <v>0</v>
      </c>
      <c r="G22" s="22">
        <f t="shared" si="10"/>
        <v>0</v>
      </c>
      <c r="H22" s="22">
        <f t="shared" si="10"/>
        <v>0</v>
      </c>
      <c r="I22" s="22">
        <f t="shared" si="10"/>
        <v>0</v>
      </c>
      <c r="J22" s="22">
        <f t="shared" si="10"/>
        <v>0</v>
      </c>
      <c r="K22" s="22">
        <f t="shared" si="10"/>
        <v>0</v>
      </c>
      <c r="L22" s="22">
        <f t="shared" ref="L22:M22" si="11">IF(L21=0,"",(L23/L21)*100)</f>
        <v>0</v>
      </c>
      <c r="M22" s="22">
        <f t="shared" si="11"/>
        <v>0</v>
      </c>
      <c r="N22" s="248">
        <f>SUM(C23:M23)/N21</f>
        <v>0</v>
      </c>
    </row>
    <row r="23" spans="1:17" ht="9.75" customHeight="1" thickBot="1" x14ac:dyDescent="0.3">
      <c r="B23" s="245"/>
      <c r="C23" s="23">
        <f t="array" ref="C23:M23">TRANSPOSE(G5:G15)</f>
        <v>0</v>
      </c>
      <c r="D23" s="23">
        <v>0</v>
      </c>
      <c r="E23" s="23">
        <v>0</v>
      </c>
      <c r="F23" s="23">
        <v>0</v>
      </c>
      <c r="G23" s="23">
        <v>0</v>
      </c>
      <c r="H23" s="23">
        <v>0</v>
      </c>
      <c r="I23" s="23">
        <v>0</v>
      </c>
      <c r="J23" s="23">
        <v>0</v>
      </c>
      <c r="K23" s="23">
        <v>0</v>
      </c>
      <c r="L23" s="23">
        <v>0</v>
      </c>
      <c r="M23" s="23">
        <v>0</v>
      </c>
      <c r="N23" s="249"/>
    </row>
    <row r="24" spans="1:17" ht="15.75" thickBot="1" x14ac:dyDescent="0.3">
      <c r="B24" s="24" t="s">
        <v>37</v>
      </c>
      <c r="C24" s="25">
        <f>(C21-C23)-C27</f>
        <v>10</v>
      </c>
      <c r="D24" s="25">
        <f t="shared" ref="D24:M24" si="12">(D21-D23)-D27</f>
        <v>120</v>
      </c>
      <c r="E24" s="25">
        <f t="shared" si="12"/>
        <v>32</v>
      </c>
      <c r="F24" s="25">
        <f t="shared" si="12"/>
        <v>30</v>
      </c>
      <c r="G24" s="25">
        <f t="shared" si="12"/>
        <v>11</v>
      </c>
      <c r="H24" s="25">
        <f t="shared" si="12"/>
        <v>21</v>
      </c>
      <c r="I24" s="25">
        <f t="shared" si="12"/>
        <v>16</v>
      </c>
      <c r="J24" s="25">
        <f t="shared" si="12"/>
        <v>44</v>
      </c>
      <c r="K24" s="25">
        <f t="shared" si="12"/>
        <v>93</v>
      </c>
      <c r="L24" s="25">
        <f t="shared" si="12"/>
        <v>38</v>
      </c>
      <c r="M24" s="25">
        <f t="shared" si="12"/>
        <v>22</v>
      </c>
      <c r="N24" s="26">
        <f>SUM(C24:M24)/N21</f>
        <v>1</v>
      </c>
    </row>
    <row r="25" spans="1:17" x14ac:dyDescent="0.25">
      <c r="B25" s="13"/>
      <c r="C25" s="27">
        <f>IF(C21=0,"NA",C23/C21)</f>
        <v>0</v>
      </c>
      <c r="D25" s="27">
        <f t="shared" ref="D25:J25" si="13">IF(D21=0,"NA",D23/D21)</f>
        <v>0</v>
      </c>
      <c r="E25" s="27">
        <f t="shared" si="13"/>
        <v>0</v>
      </c>
      <c r="F25" s="27">
        <f t="shared" si="13"/>
        <v>0</v>
      </c>
      <c r="G25" s="27">
        <f t="shared" si="13"/>
        <v>0</v>
      </c>
      <c r="H25" s="27">
        <f t="shared" si="13"/>
        <v>0</v>
      </c>
      <c r="I25" s="27">
        <f t="shared" si="13"/>
        <v>0</v>
      </c>
      <c r="J25" s="27">
        <f t="shared" si="13"/>
        <v>0</v>
      </c>
      <c r="K25" s="27">
        <f t="shared" ref="K25:M25" si="14">IF(K21=0,"NA",K23/K21)</f>
        <v>0</v>
      </c>
      <c r="L25" s="27">
        <f t="shared" si="14"/>
        <v>0</v>
      </c>
      <c r="M25" s="27">
        <f t="shared" si="14"/>
        <v>0</v>
      </c>
      <c r="N25" s="27"/>
    </row>
    <row r="26" spans="1:17" x14ac:dyDescent="0.25">
      <c r="A26" s="13"/>
      <c r="B26" s="13"/>
      <c r="C26" s="13"/>
      <c r="D26" s="28"/>
      <c r="E26" s="14"/>
      <c r="F26" s="13"/>
      <c r="G26" s="13"/>
      <c r="H26" s="13"/>
      <c r="I26" s="13"/>
      <c r="J26" s="13"/>
      <c r="K26" s="13"/>
      <c r="L26" s="13"/>
      <c r="M26" s="13"/>
      <c r="N26" s="15"/>
    </row>
    <row r="27" spans="1:17" ht="13.5" customHeight="1" x14ac:dyDescent="0.25">
      <c r="A27" s="13"/>
      <c r="B27" s="82" t="s">
        <v>514</v>
      </c>
      <c r="C27" s="139">
        <f t="array" ref="C27:M27">TRANSPOSE(Q5:Q15)</f>
        <v>0</v>
      </c>
      <c r="D27" s="139">
        <v>0</v>
      </c>
      <c r="E27" s="139">
        <v>0</v>
      </c>
      <c r="F27" s="139">
        <v>0</v>
      </c>
      <c r="G27" s="139">
        <v>0</v>
      </c>
      <c r="H27" s="139">
        <v>0</v>
      </c>
      <c r="I27" s="139">
        <v>0</v>
      </c>
      <c r="J27" s="139">
        <v>0</v>
      </c>
      <c r="K27" s="139">
        <v>0</v>
      </c>
      <c r="L27" s="139">
        <v>0</v>
      </c>
      <c r="M27" s="139">
        <v>0</v>
      </c>
      <c r="N27" s="15"/>
      <c r="O27" s="13"/>
      <c r="P27" s="13"/>
      <c r="Q27" s="13"/>
    </row>
    <row r="28" spans="1:17" ht="19.5" customHeight="1" x14ac:dyDescent="0.25">
      <c r="A28" s="13"/>
      <c r="B28" s="13"/>
      <c r="C28" s="13"/>
      <c r="D28" s="28"/>
      <c r="E28" s="14"/>
      <c r="F28" s="13"/>
      <c r="G28" s="13"/>
      <c r="H28" s="13"/>
      <c r="I28" s="13"/>
      <c r="J28" s="13"/>
      <c r="K28" s="13"/>
      <c r="L28" s="13"/>
      <c r="M28" s="13"/>
      <c r="N28" s="15"/>
      <c r="O28" s="13"/>
      <c r="P28" s="13"/>
      <c r="Q28" s="13"/>
    </row>
    <row r="29" spans="1:17" ht="24.75" x14ac:dyDescent="0.25">
      <c r="C29" s="34" t="s">
        <v>27</v>
      </c>
      <c r="D29" s="35"/>
      <c r="E29" s="29">
        <f>D16</f>
        <v>437</v>
      </c>
      <c r="F29" s="246">
        <f>E30/E29</f>
        <v>0</v>
      </c>
      <c r="G29" s="13"/>
      <c r="H29" s="211" t="s">
        <v>1073</v>
      </c>
      <c r="I29" s="211" t="s">
        <v>1069</v>
      </c>
      <c r="J29" s="13"/>
      <c r="K29" s="13"/>
      <c r="L29" s="13"/>
      <c r="M29" s="13"/>
      <c r="N29" s="15"/>
      <c r="O29" s="13"/>
      <c r="P29" s="13"/>
      <c r="Q29" s="13"/>
    </row>
    <row r="30" spans="1:17" x14ac:dyDescent="0.25">
      <c r="C30" s="36" t="s">
        <v>28</v>
      </c>
      <c r="D30" s="37"/>
      <c r="E30" s="30">
        <f>E31+E32</f>
        <v>0</v>
      </c>
      <c r="F30" s="247"/>
      <c r="G30" s="13"/>
      <c r="H30" s="251" t="s">
        <v>1071</v>
      </c>
      <c r="I30" s="251"/>
      <c r="J30" s="13"/>
      <c r="K30" s="13"/>
      <c r="L30" s="13"/>
      <c r="M30" s="13"/>
      <c r="N30" s="15"/>
      <c r="O30" s="13"/>
      <c r="P30" s="13"/>
      <c r="Q30" s="13"/>
    </row>
    <row r="31" spans="1:17" x14ac:dyDescent="0.25">
      <c r="C31" s="38" t="s">
        <v>29</v>
      </c>
      <c r="D31" s="39"/>
      <c r="E31" s="31">
        <f>G16</f>
        <v>0</v>
      </c>
      <c r="F31" s="120">
        <f>IF($E$29 = 0,0,E31/$E$29)</f>
        <v>0</v>
      </c>
      <c r="G31" s="13"/>
      <c r="H31" s="208" t="s">
        <v>11</v>
      </c>
      <c r="I31" s="209">
        <v>1</v>
      </c>
      <c r="J31" s="13"/>
      <c r="K31" s="13"/>
      <c r="L31" s="13"/>
      <c r="M31" s="13"/>
      <c r="N31" s="15"/>
      <c r="O31" s="13"/>
      <c r="P31" s="13"/>
      <c r="Q31" s="13"/>
    </row>
    <row r="32" spans="1:17" x14ac:dyDescent="0.25">
      <c r="C32" s="40" t="s">
        <v>30</v>
      </c>
      <c r="D32" s="41"/>
      <c r="E32" s="31">
        <f>J16</f>
        <v>0</v>
      </c>
      <c r="F32" s="122">
        <f>IF($E$29 = 0,0,E32/$E$29)</f>
        <v>0</v>
      </c>
      <c r="G32" s="13"/>
      <c r="H32" s="208" t="s">
        <v>5</v>
      </c>
      <c r="I32" s="209">
        <v>10</v>
      </c>
      <c r="J32" s="13" t="s">
        <v>31</v>
      </c>
      <c r="K32" s="13"/>
      <c r="L32" s="13"/>
      <c r="M32" s="13"/>
      <c r="N32" s="15"/>
      <c r="O32" s="13"/>
      <c r="P32" s="13"/>
      <c r="Q32" s="13"/>
    </row>
    <row r="33" spans="1:17" x14ac:dyDescent="0.25">
      <c r="C33" s="42" t="s">
        <v>35</v>
      </c>
      <c r="D33" s="43"/>
      <c r="E33" s="31">
        <f>P16</f>
        <v>0</v>
      </c>
      <c r="F33" s="121">
        <f>IF($E$29 = 0,0,E33/$E$29)</f>
        <v>0</v>
      </c>
      <c r="G33" s="13"/>
      <c r="H33" s="210" t="s">
        <v>1072</v>
      </c>
      <c r="I33" s="210">
        <v>2</v>
      </c>
      <c r="J33" s="13"/>
      <c r="K33" s="13"/>
      <c r="L33" s="13"/>
      <c r="M33" s="13"/>
      <c r="N33" s="15"/>
      <c r="O33" s="13"/>
      <c r="P33" s="13"/>
      <c r="Q33" s="13"/>
    </row>
    <row r="34" spans="1:17" x14ac:dyDescent="0.25">
      <c r="C34" s="238" t="s">
        <v>17</v>
      </c>
      <c r="D34" s="239"/>
      <c r="E34" s="31">
        <f>M16</f>
        <v>0</v>
      </c>
      <c r="F34" s="121">
        <f>IF($E$29 = 0,0,E34/$E$29)</f>
        <v>0</v>
      </c>
      <c r="G34" s="13"/>
      <c r="H34" s="240" t="s">
        <v>1070</v>
      </c>
      <c r="I34" s="241"/>
      <c r="J34" s="13"/>
      <c r="K34" s="13"/>
      <c r="L34" s="13"/>
      <c r="M34" s="13"/>
      <c r="N34" s="15"/>
      <c r="O34" s="13"/>
      <c r="P34" s="13"/>
      <c r="Q34" s="13"/>
    </row>
    <row r="35" spans="1:17" x14ac:dyDescent="0.25">
      <c r="C35" s="44" t="s">
        <v>1074</v>
      </c>
      <c r="D35" s="45"/>
      <c r="E35" s="65">
        <f>E29-E30-E33-E34</f>
        <v>437</v>
      </c>
      <c r="F35" s="33"/>
      <c r="G35" s="13"/>
      <c r="H35" s="208" t="s">
        <v>11</v>
      </c>
      <c r="I35" s="208">
        <v>7</v>
      </c>
      <c r="J35" s="186"/>
      <c r="K35" s="13"/>
      <c r="L35" s="13"/>
      <c r="M35" s="13"/>
      <c r="N35" s="15"/>
      <c r="O35" s="13"/>
      <c r="P35" s="13"/>
      <c r="Q35" s="13"/>
    </row>
    <row r="36" spans="1:17" x14ac:dyDescent="0.25">
      <c r="A36" s="13"/>
      <c r="B36" s="13"/>
      <c r="C36" s="13"/>
      <c r="D36" s="13"/>
      <c r="E36" s="14"/>
      <c r="F36" s="13"/>
      <c r="G36" s="13"/>
      <c r="J36" s="13"/>
      <c r="K36" s="13"/>
      <c r="L36" s="13"/>
      <c r="M36" s="13"/>
      <c r="N36" s="15"/>
      <c r="O36" s="13"/>
      <c r="P36" s="13"/>
      <c r="Q36" s="13"/>
    </row>
    <row r="37" spans="1:17" x14ac:dyDescent="0.25">
      <c r="A37" s="5"/>
      <c r="B37" s="5"/>
      <c r="C37" s="5"/>
      <c r="D37" s="5"/>
      <c r="E37" s="5"/>
      <c r="F37" s="4"/>
      <c r="G37" s="4"/>
      <c r="H37" s="4"/>
      <c r="I37" s="4"/>
    </row>
    <row r="38" spans="1:17" x14ac:dyDescent="0.25">
      <c r="A38" s="5"/>
      <c r="B38" s="5"/>
      <c r="C38" s="5"/>
      <c r="D38" s="5"/>
      <c r="E38" s="5"/>
      <c r="F38" s="4"/>
      <c r="G38" s="4"/>
      <c r="H38" s="4"/>
      <c r="I38" s="4"/>
    </row>
    <row r="39" spans="1:17" x14ac:dyDescent="0.25">
      <c r="A39" s="5"/>
      <c r="B39" s="5" t="s">
        <v>7</v>
      </c>
      <c r="C39" s="140">
        <f>COUNTIF(List!F:F,B39)/E29</f>
        <v>0.98855835240274603</v>
      </c>
      <c r="D39" s="6"/>
      <c r="E39" s="5"/>
      <c r="F39" s="4"/>
      <c r="G39" s="4"/>
      <c r="H39" s="4"/>
      <c r="I39" s="4"/>
    </row>
    <row r="40" spans="1:17" x14ac:dyDescent="0.25">
      <c r="A40" s="5"/>
      <c r="B40" s="5" t="s">
        <v>10</v>
      </c>
      <c r="C40" s="140">
        <f>COUNTIF(List!F:F,B40)/E29</f>
        <v>1.1441647597254004E-2</v>
      </c>
      <c r="D40" s="5"/>
      <c r="E40" s="5"/>
      <c r="F40" s="4"/>
      <c r="G40" s="8"/>
      <c r="H40" s="4"/>
      <c r="I40" s="4"/>
    </row>
    <row r="41" spans="1:17" x14ac:dyDescent="0.25">
      <c r="A41" s="5"/>
      <c r="B41" s="5"/>
      <c r="C41" s="7"/>
      <c r="D41" s="5"/>
      <c r="E41" s="5"/>
      <c r="F41" s="4"/>
      <c r="G41" s="4"/>
      <c r="H41" s="4"/>
      <c r="I41" s="4"/>
    </row>
    <row r="42" spans="1:17" x14ac:dyDescent="0.25">
      <c r="A42" s="5"/>
      <c r="B42" s="5"/>
      <c r="C42" s="7"/>
      <c r="D42" s="5"/>
      <c r="E42" s="5"/>
      <c r="F42" s="4"/>
      <c r="G42" s="4"/>
      <c r="H42" s="4"/>
      <c r="I42" s="4"/>
    </row>
    <row r="43" spans="1:17" x14ac:dyDescent="0.25">
      <c r="A43" s="5"/>
      <c r="B43" s="5"/>
      <c r="C43" s="5"/>
      <c r="D43" s="5"/>
      <c r="E43" s="5"/>
      <c r="F43" s="4"/>
      <c r="G43" s="4"/>
      <c r="H43" s="4"/>
      <c r="I43" s="4"/>
    </row>
    <row r="44" spans="1:17" x14ac:dyDescent="0.25">
      <c r="A44" s="4"/>
      <c r="B44" s="4"/>
      <c r="C44" s="4"/>
      <c r="D44" s="4"/>
      <c r="E44" s="4"/>
      <c r="F44" s="4"/>
      <c r="G44" s="4"/>
      <c r="H44" s="4"/>
      <c r="I44" s="4"/>
    </row>
    <row r="45" spans="1:17" x14ac:dyDescent="0.25">
      <c r="A45" s="4"/>
      <c r="B45" s="4"/>
      <c r="C45" s="4"/>
      <c r="D45" s="4"/>
      <c r="E45" s="4"/>
      <c r="F45" s="4"/>
      <c r="G45" s="4"/>
      <c r="H45" s="4"/>
      <c r="I45" s="4"/>
    </row>
    <row r="46" spans="1:17" x14ac:dyDescent="0.25">
      <c r="A46" s="4"/>
      <c r="B46" s="4"/>
      <c r="C46" s="4"/>
      <c r="D46" s="4"/>
      <c r="E46" s="4"/>
      <c r="F46" s="4"/>
      <c r="G46" s="4"/>
      <c r="H46" s="4"/>
      <c r="I46" s="4"/>
    </row>
    <row r="47" spans="1:17" x14ac:dyDescent="0.25">
      <c r="A47" s="4"/>
      <c r="B47" s="4"/>
      <c r="C47" s="4"/>
      <c r="D47" s="4"/>
      <c r="E47" s="4"/>
      <c r="F47" s="4"/>
      <c r="G47" s="4"/>
      <c r="H47" s="4"/>
      <c r="I47" s="4"/>
    </row>
  </sheetData>
  <mergeCells count="20">
    <mergeCell ref="A1:P1"/>
    <mergeCell ref="E3:F3"/>
    <mergeCell ref="G3:G4"/>
    <mergeCell ref="H3:I3"/>
    <mergeCell ref="J3:J4"/>
    <mergeCell ref="K3:L3"/>
    <mergeCell ref="M3:M4"/>
    <mergeCell ref="N3:O3"/>
    <mergeCell ref="P3:P4"/>
    <mergeCell ref="B3:C3"/>
    <mergeCell ref="D3:D4"/>
    <mergeCell ref="C34:D34"/>
    <mergeCell ref="H34:I34"/>
    <mergeCell ref="T3:U3"/>
    <mergeCell ref="V3:AC3"/>
    <mergeCell ref="B22:B23"/>
    <mergeCell ref="F29:F30"/>
    <mergeCell ref="N22:N23"/>
    <mergeCell ref="Q3:Q4"/>
    <mergeCell ref="H30:I30"/>
  </mergeCells>
  <conditionalFormatting sqref="G29">
    <cfRule type="dataBar" priority="30">
      <dataBar>
        <cfvo type="min"/>
        <cfvo type="max"/>
        <color rgb="FF63C384"/>
      </dataBar>
      <extLst>
        <ext xmlns:x14="http://schemas.microsoft.com/office/spreadsheetml/2009/9/main" uri="{B025F937-C7B1-47D3-B67F-A62EFF666E3E}">
          <x14:id>{24958A76-E232-4133-9F68-FB01845592CC}</x14:id>
        </ext>
      </extLst>
    </cfRule>
  </conditionalFormatting>
  <conditionalFormatting sqref="H34">
    <cfRule type="dataBar" priority="29">
      <dataBar>
        <cfvo type="percent" val="0"/>
        <cfvo type="percent" val="100"/>
        <color rgb="FF63C384"/>
      </dataBar>
      <extLst>
        <ext xmlns:x14="http://schemas.microsoft.com/office/spreadsheetml/2009/9/main" uri="{B025F937-C7B1-47D3-B67F-A62EFF666E3E}">
          <x14:id>{4D8F37EE-74BB-45E2-A917-3CDCED21567C}</x14:id>
        </ext>
      </extLst>
    </cfRule>
  </conditionalFormatting>
  <conditionalFormatting sqref="C22">
    <cfRule type="dataBar" priority="28">
      <dataBar showValue="0">
        <cfvo type="num" val="0"/>
        <cfvo type="num" val="100"/>
        <color rgb="FF63C384"/>
      </dataBar>
      <extLst>
        <ext xmlns:x14="http://schemas.microsoft.com/office/spreadsheetml/2009/9/main" uri="{B025F937-C7B1-47D3-B67F-A62EFF666E3E}">
          <x14:id>{2B7EFE44-2BDB-489B-9237-471429C1B1F3}</x14:id>
        </ext>
      </extLst>
    </cfRule>
  </conditionalFormatting>
  <conditionalFormatting sqref="E32">
    <cfRule type="cellIs" dxfId="18" priority="17" operator="greaterThan">
      <formula>0</formula>
    </cfRule>
  </conditionalFormatting>
  <conditionalFormatting sqref="C21:C23">
    <cfRule type="expression" dxfId="17" priority="7">
      <formula>C24=0</formula>
    </cfRule>
  </conditionalFormatting>
  <conditionalFormatting sqref="D22:M22">
    <cfRule type="dataBar" priority="6">
      <dataBar showValue="0">
        <cfvo type="num" val="0"/>
        <cfvo type="num" val="100"/>
        <color rgb="FF63C384"/>
      </dataBar>
      <extLst>
        <ext xmlns:x14="http://schemas.microsoft.com/office/spreadsheetml/2009/9/main" uri="{B025F937-C7B1-47D3-B67F-A62EFF666E3E}">
          <x14:id>{CD8790A0-1BB8-428B-B0B5-427B3117E7CA}</x14:id>
        </ext>
      </extLst>
    </cfRule>
  </conditionalFormatting>
  <conditionalFormatting sqref="D21:M23">
    <cfRule type="expression" dxfId="16" priority="5">
      <formula>D24=0</formula>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24958A76-E232-4133-9F68-FB01845592CC}">
            <x14:dataBar minLength="0" maxLength="100" border="1" negativeBarBorderColorSameAsPositive="0">
              <x14:cfvo type="autoMin"/>
              <x14:cfvo type="autoMax"/>
              <x14:borderColor rgb="FF63C384"/>
              <x14:negativeFillColor rgb="FFFF0000"/>
              <x14:negativeBorderColor rgb="FFFF0000"/>
              <x14:axisColor rgb="FF000000"/>
            </x14:dataBar>
          </x14:cfRule>
          <xm:sqref>G29</xm:sqref>
        </x14:conditionalFormatting>
        <x14:conditionalFormatting xmlns:xm="http://schemas.microsoft.com/office/excel/2006/main">
          <x14:cfRule type="dataBar" id="{4D8F37EE-74BB-45E2-A917-3CDCED21567C}">
            <x14:dataBar minLength="0" maxLength="100">
              <x14:cfvo type="percent">
                <xm:f>0</xm:f>
              </x14:cfvo>
              <x14:cfvo type="percent">
                <xm:f>100</xm:f>
              </x14:cfvo>
              <x14:negativeFillColor rgb="FFFF0000"/>
              <x14:axisColor rgb="FF000000"/>
            </x14:dataBar>
          </x14:cfRule>
          <xm:sqref>H34</xm:sqref>
        </x14:conditionalFormatting>
        <x14:conditionalFormatting xmlns:xm="http://schemas.microsoft.com/office/excel/2006/main">
          <x14:cfRule type="dataBar" id="{2B7EFE44-2BDB-489B-9237-471429C1B1F3}">
            <x14:dataBar minLength="0" maxLength="100" border="1" negativeBarBorderColorSameAsPositive="0">
              <x14:cfvo type="num">
                <xm:f>0</xm:f>
              </x14:cfvo>
              <x14:cfvo type="num">
                <xm:f>100</xm:f>
              </x14:cfvo>
              <x14:borderColor rgb="FF63C384"/>
              <x14:negativeFillColor rgb="FFFF0000"/>
              <x14:negativeBorderColor rgb="FFFF0000"/>
              <x14:axisColor rgb="FF000000"/>
            </x14:dataBar>
          </x14:cfRule>
          <xm:sqref>C22</xm:sqref>
        </x14:conditionalFormatting>
        <x14:conditionalFormatting xmlns:xm="http://schemas.microsoft.com/office/excel/2006/main">
          <x14:cfRule type="dataBar" id="{CD8790A0-1BB8-428B-B0B5-427B3117E7CA}">
            <x14:dataBar minLength="0" maxLength="100" border="1" negativeBarBorderColorSameAsPositive="0">
              <x14:cfvo type="num">
                <xm:f>0</xm:f>
              </x14:cfvo>
              <x14:cfvo type="num">
                <xm:f>100</xm:f>
              </x14:cfvo>
              <x14:borderColor rgb="FF63C384"/>
              <x14:negativeFillColor rgb="FFFF0000"/>
              <x14:negativeBorderColor rgb="FFFF0000"/>
              <x14:axisColor rgb="FF000000"/>
            </x14:dataBar>
          </x14:cfRule>
          <xm:sqref>D22:M22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8"/>
  <sheetViews>
    <sheetView zoomScale="90" zoomScaleNormal="90" workbookViewId="0">
      <selection activeCell="A19" sqref="A19"/>
    </sheetView>
  </sheetViews>
  <sheetFormatPr defaultRowHeight="15" x14ac:dyDescent="0.25"/>
  <cols>
    <col min="1" max="1" width="81.140625" bestFit="1" customWidth="1"/>
    <col min="2" max="2" width="10.140625" bestFit="1" customWidth="1"/>
    <col min="3" max="3" width="13.28515625" bestFit="1" customWidth="1"/>
    <col min="4" max="4" width="13.140625" bestFit="1" customWidth="1"/>
    <col min="5" max="5" width="10.85546875" bestFit="1" customWidth="1"/>
    <col min="6" max="6" width="11.85546875" bestFit="1" customWidth="1"/>
    <col min="7" max="7" width="12.42578125" bestFit="1" customWidth="1"/>
    <col min="8" max="8" width="77.28515625" bestFit="1" customWidth="1"/>
    <col min="9" max="9" width="72.28515625" bestFit="1" customWidth="1"/>
    <col min="10" max="10" width="72" bestFit="1" customWidth="1"/>
    <col min="11" max="11" width="17" customWidth="1"/>
    <col min="12" max="12" width="12.28515625" customWidth="1"/>
  </cols>
  <sheetData>
    <row r="1" spans="1:9" x14ac:dyDescent="0.25">
      <c r="A1" t="s">
        <v>38</v>
      </c>
      <c r="B1" t="s">
        <v>1</v>
      </c>
      <c r="C1" t="s">
        <v>39</v>
      </c>
      <c r="D1" t="s">
        <v>40</v>
      </c>
      <c r="E1" t="s">
        <v>492</v>
      </c>
      <c r="F1" t="s">
        <v>36</v>
      </c>
      <c r="G1" t="s">
        <v>489</v>
      </c>
      <c r="H1" t="s">
        <v>488</v>
      </c>
    </row>
    <row r="2" spans="1:9" x14ac:dyDescent="0.25">
      <c r="A2" s="101" t="s">
        <v>41</v>
      </c>
      <c r="B2" s="213" t="s">
        <v>5</v>
      </c>
      <c r="C2" s="213" t="s">
        <v>1106</v>
      </c>
      <c r="D2" s="70"/>
      <c r="E2" s="101"/>
      <c r="F2" s="213" t="s">
        <v>7</v>
      </c>
      <c r="G2" s="101" t="s">
        <v>490</v>
      </c>
      <c r="H2" s="101" t="s">
        <v>1107</v>
      </c>
      <c r="I2" s="101"/>
    </row>
    <row r="3" spans="1:9" x14ac:dyDescent="0.25">
      <c r="A3" s="101" t="s">
        <v>42</v>
      </c>
      <c r="B3" s="213" t="s">
        <v>5</v>
      </c>
      <c r="C3" s="213" t="s">
        <v>1106</v>
      </c>
      <c r="D3" s="70"/>
      <c r="E3" s="101"/>
      <c r="F3" s="213" t="s">
        <v>7</v>
      </c>
      <c r="G3" s="101" t="s">
        <v>490</v>
      </c>
      <c r="H3" s="101" t="s">
        <v>1107</v>
      </c>
      <c r="I3" s="101"/>
    </row>
    <row r="4" spans="1:9" x14ac:dyDescent="0.25">
      <c r="A4" s="101" t="s">
        <v>43</v>
      </c>
      <c r="B4" s="213" t="s">
        <v>5</v>
      </c>
      <c r="C4" s="213" t="s">
        <v>1106</v>
      </c>
      <c r="D4" s="70"/>
      <c r="E4" s="101"/>
      <c r="F4" s="213" t="s">
        <v>7</v>
      </c>
      <c r="G4" s="101" t="s">
        <v>490</v>
      </c>
      <c r="H4" s="101" t="s">
        <v>1107</v>
      </c>
      <c r="I4" s="101"/>
    </row>
    <row r="5" spans="1:9" x14ac:dyDescent="0.25">
      <c r="A5" s="101" t="s">
        <v>44</v>
      </c>
      <c r="B5" s="213" t="s">
        <v>5</v>
      </c>
      <c r="C5" s="213" t="s">
        <v>1106</v>
      </c>
      <c r="D5" s="70"/>
      <c r="E5" s="101"/>
      <c r="F5" s="213" t="s">
        <v>7</v>
      </c>
      <c r="G5" s="101" t="s">
        <v>490</v>
      </c>
      <c r="H5" s="101" t="s">
        <v>1107</v>
      </c>
      <c r="I5" s="101"/>
    </row>
    <row r="6" spans="1:9" x14ac:dyDescent="0.25">
      <c r="A6" s="101" t="s">
        <v>500</v>
      </c>
      <c r="B6" s="213" t="s">
        <v>5</v>
      </c>
      <c r="C6" s="213" t="s">
        <v>1106</v>
      </c>
      <c r="D6" s="70"/>
      <c r="E6" s="101"/>
      <c r="F6" s="213" t="s">
        <v>7</v>
      </c>
      <c r="G6" s="101" t="s">
        <v>490</v>
      </c>
      <c r="H6" s="101" t="s">
        <v>1107</v>
      </c>
      <c r="I6" s="101"/>
    </row>
    <row r="7" spans="1:9" x14ac:dyDescent="0.25">
      <c r="A7" s="101" t="s">
        <v>45</v>
      </c>
      <c r="B7" s="213" t="s">
        <v>5</v>
      </c>
      <c r="C7" s="213" t="s">
        <v>1106</v>
      </c>
      <c r="D7" s="70"/>
      <c r="E7" s="101"/>
      <c r="F7" s="213" t="s">
        <v>7</v>
      </c>
      <c r="G7" s="101" t="s">
        <v>490</v>
      </c>
      <c r="H7" s="101" t="s">
        <v>1107</v>
      </c>
      <c r="I7" s="101"/>
    </row>
    <row r="8" spans="1:9" x14ac:dyDescent="0.25">
      <c r="A8" s="101" t="s">
        <v>1041</v>
      </c>
      <c r="B8" s="213" t="s">
        <v>5</v>
      </c>
      <c r="C8" s="213" t="s">
        <v>1106</v>
      </c>
      <c r="D8" s="70"/>
      <c r="E8" s="101"/>
      <c r="F8" s="213" t="s">
        <v>7</v>
      </c>
      <c r="G8" s="101" t="s">
        <v>490</v>
      </c>
      <c r="H8" s="101" t="s">
        <v>1107</v>
      </c>
      <c r="I8" s="101"/>
    </row>
    <row r="9" spans="1:9" x14ac:dyDescent="0.25">
      <c r="A9" s="101" t="s">
        <v>503</v>
      </c>
      <c r="B9" s="213" t="s">
        <v>5</v>
      </c>
      <c r="C9" s="213" t="s">
        <v>1106</v>
      </c>
      <c r="D9" s="70"/>
      <c r="E9" s="101"/>
      <c r="F9" s="213" t="s">
        <v>7</v>
      </c>
      <c r="G9" s="101" t="s">
        <v>490</v>
      </c>
      <c r="H9" s="101" t="s">
        <v>1107</v>
      </c>
      <c r="I9" s="101"/>
    </row>
    <row r="10" spans="1:9" x14ac:dyDescent="0.25">
      <c r="A10" s="101" t="s">
        <v>46</v>
      </c>
      <c r="B10" s="213" t="s">
        <v>5</v>
      </c>
      <c r="C10" s="213" t="s">
        <v>1106</v>
      </c>
      <c r="D10" s="70"/>
      <c r="E10" s="101"/>
      <c r="F10" s="213" t="s">
        <v>7</v>
      </c>
      <c r="G10" s="101" t="s">
        <v>490</v>
      </c>
      <c r="H10" s="101" t="s">
        <v>1107</v>
      </c>
      <c r="I10" s="101"/>
    </row>
    <row r="11" spans="1:9" x14ac:dyDescent="0.25">
      <c r="A11" s="101" t="s">
        <v>226</v>
      </c>
      <c r="B11" s="213" t="s">
        <v>5</v>
      </c>
      <c r="C11" s="213" t="s">
        <v>1106</v>
      </c>
      <c r="D11" s="70"/>
      <c r="E11" s="101"/>
      <c r="F11" s="213" t="s">
        <v>7</v>
      </c>
      <c r="G11" s="101" t="s">
        <v>490</v>
      </c>
      <c r="H11" s="101" t="s">
        <v>1107</v>
      </c>
      <c r="I11" s="101"/>
    </row>
    <row r="12" spans="1:9" x14ac:dyDescent="0.25">
      <c r="A12" s="101" t="s">
        <v>227</v>
      </c>
      <c r="B12" s="213" t="s">
        <v>11</v>
      </c>
      <c r="C12" s="213" t="s">
        <v>1106</v>
      </c>
      <c r="D12" s="70"/>
      <c r="E12" s="101"/>
      <c r="F12" s="213" t="s">
        <v>7</v>
      </c>
      <c r="G12" s="101" t="s">
        <v>490</v>
      </c>
      <c r="H12" s="101" t="s">
        <v>1107</v>
      </c>
      <c r="I12" s="101"/>
    </row>
    <row r="13" spans="1:9" x14ac:dyDescent="0.25">
      <c r="A13" s="101" t="s">
        <v>228</v>
      </c>
      <c r="B13" s="213" t="s">
        <v>11</v>
      </c>
      <c r="C13" s="213" t="s">
        <v>1106</v>
      </c>
      <c r="D13" s="70"/>
      <c r="E13" s="101"/>
      <c r="F13" s="213" t="s">
        <v>7</v>
      </c>
      <c r="G13" s="101" t="s">
        <v>490</v>
      </c>
      <c r="H13" s="101" t="s">
        <v>1107</v>
      </c>
      <c r="I13" s="101"/>
    </row>
    <row r="14" spans="1:9" x14ac:dyDescent="0.25">
      <c r="A14" s="101" t="s">
        <v>229</v>
      </c>
      <c r="B14" s="213" t="s">
        <v>11</v>
      </c>
      <c r="C14" s="213" t="s">
        <v>1106</v>
      </c>
      <c r="D14" s="70"/>
      <c r="E14" s="101"/>
      <c r="F14" s="213" t="s">
        <v>7</v>
      </c>
      <c r="G14" s="101" t="s">
        <v>490</v>
      </c>
      <c r="H14" s="101" t="s">
        <v>1107</v>
      </c>
      <c r="I14" s="101"/>
    </row>
    <row r="15" spans="1:9" x14ac:dyDescent="0.25">
      <c r="A15" s="101" t="s">
        <v>230</v>
      </c>
      <c r="B15" s="213" t="s">
        <v>11</v>
      </c>
      <c r="C15" s="213" t="s">
        <v>1106</v>
      </c>
      <c r="D15" s="70"/>
      <c r="E15" s="101"/>
      <c r="F15" s="213" t="s">
        <v>7</v>
      </c>
      <c r="G15" s="101" t="s">
        <v>490</v>
      </c>
      <c r="H15" s="101" t="s">
        <v>1107</v>
      </c>
      <c r="I15" s="101"/>
    </row>
    <row r="16" spans="1:9" x14ac:dyDescent="0.25">
      <c r="A16" s="101" t="s">
        <v>231</v>
      </c>
      <c r="B16" s="213" t="s">
        <v>11</v>
      </c>
      <c r="C16" s="213" t="s">
        <v>1106</v>
      </c>
      <c r="D16" s="70"/>
      <c r="E16" s="101"/>
      <c r="F16" s="213" t="s">
        <v>7</v>
      </c>
      <c r="G16" s="101" t="s">
        <v>490</v>
      </c>
      <c r="H16" s="101" t="s">
        <v>1107</v>
      </c>
      <c r="I16" s="101"/>
    </row>
    <row r="17" spans="1:9" x14ac:dyDescent="0.25">
      <c r="A17" s="101" t="s">
        <v>232</v>
      </c>
      <c r="B17" s="213" t="s">
        <v>11</v>
      </c>
      <c r="C17" s="213" t="s">
        <v>1106</v>
      </c>
      <c r="D17" s="70"/>
      <c r="E17" s="101"/>
      <c r="F17" s="213" t="s">
        <v>7</v>
      </c>
      <c r="G17" s="101" t="s">
        <v>490</v>
      </c>
      <c r="H17" s="101" t="s">
        <v>1107</v>
      </c>
      <c r="I17" s="101"/>
    </row>
    <row r="18" spans="1:9" x14ac:dyDescent="0.25">
      <c r="A18" s="101" t="s">
        <v>233</v>
      </c>
      <c r="B18" s="213" t="s">
        <v>11</v>
      </c>
      <c r="C18" s="213" t="s">
        <v>1106</v>
      </c>
      <c r="D18" s="70"/>
      <c r="E18" s="101"/>
      <c r="F18" s="213" t="s">
        <v>7</v>
      </c>
      <c r="G18" s="101" t="s">
        <v>490</v>
      </c>
      <c r="H18" s="101" t="s">
        <v>1107</v>
      </c>
      <c r="I18" s="101"/>
    </row>
    <row r="19" spans="1:9" x14ac:dyDescent="0.25">
      <c r="A19" s="101" t="s">
        <v>234</v>
      </c>
      <c r="B19" s="213" t="s">
        <v>11</v>
      </c>
      <c r="C19" s="213" t="s">
        <v>1106</v>
      </c>
      <c r="D19" s="70"/>
      <c r="E19" s="101"/>
      <c r="F19" s="213" t="s">
        <v>7</v>
      </c>
      <c r="G19" s="101" t="s">
        <v>490</v>
      </c>
      <c r="H19" s="101" t="s">
        <v>1107</v>
      </c>
      <c r="I19" s="101"/>
    </row>
    <row r="20" spans="1:9" x14ac:dyDescent="0.25">
      <c r="A20" s="101" t="s">
        <v>235</v>
      </c>
      <c r="B20" s="213" t="s">
        <v>11</v>
      </c>
      <c r="C20" s="213" t="s">
        <v>1106</v>
      </c>
      <c r="D20" s="70"/>
      <c r="E20" s="101"/>
      <c r="F20" s="213" t="s">
        <v>7</v>
      </c>
      <c r="G20" s="101" t="s">
        <v>490</v>
      </c>
      <c r="H20" s="101" t="s">
        <v>1107</v>
      </c>
      <c r="I20" s="101"/>
    </row>
    <row r="21" spans="1:9" x14ac:dyDescent="0.25">
      <c r="A21" s="101" t="s">
        <v>236</v>
      </c>
      <c r="B21" s="213" t="s">
        <v>11</v>
      </c>
      <c r="C21" s="213" t="s">
        <v>1106</v>
      </c>
      <c r="D21" s="70"/>
      <c r="E21" s="101"/>
      <c r="F21" s="213" t="s">
        <v>7</v>
      </c>
      <c r="G21" s="101" t="s">
        <v>490</v>
      </c>
      <c r="H21" s="101" t="s">
        <v>1107</v>
      </c>
      <c r="I21" s="101"/>
    </row>
    <row r="22" spans="1:9" x14ac:dyDescent="0.25">
      <c r="A22" s="101" t="s">
        <v>237</v>
      </c>
      <c r="B22" s="213" t="s">
        <v>11</v>
      </c>
      <c r="C22" s="213" t="s">
        <v>1106</v>
      </c>
      <c r="D22" s="70"/>
      <c r="E22" s="101"/>
      <c r="F22" s="213" t="s">
        <v>7</v>
      </c>
      <c r="G22" s="101" t="s">
        <v>490</v>
      </c>
      <c r="H22" s="101" t="s">
        <v>1107</v>
      </c>
      <c r="I22" s="101"/>
    </row>
    <row r="23" spans="1:9" x14ac:dyDescent="0.25">
      <c r="A23" s="101" t="s">
        <v>238</v>
      </c>
      <c r="B23" s="213" t="s">
        <v>11</v>
      </c>
      <c r="C23" s="213" t="s">
        <v>1106</v>
      </c>
      <c r="D23" s="70"/>
      <c r="E23" s="101"/>
      <c r="F23" s="213" t="s">
        <v>7</v>
      </c>
      <c r="G23" s="101" t="s">
        <v>490</v>
      </c>
      <c r="H23" s="101" t="s">
        <v>1107</v>
      </c>
      <c r="I23" s="101"/>
    </row>
    <row r="24" spans="1:9" x14ac:dyDescent="0.25">
      <c r="A24" s="101" t="s">
        <v>239</v>
      </c>
      <c r="B24" s="213" t="s">
        <v>11</v>
      </c>
      <c r="C24" s="213" t="s">
        <v>1106</v>
      </c>
      <c r="D24" s="70"/>
      <c r="E24" s="101"/>
      <c r="F24" s="213" t="s">
        <v>7</v>
      </c>
      <c r="G24" s="101" t="s">
        <v>490</v>
      </c>
      <c r="H24" s="101" t="s">
        <v>1107</v>
      </c>
      <c r="I24" s="101"/>
    </row>
    <row r="25" spans="1:9" x14ac:dyDescent="0.25">
      <c r="A25" s="101" t="s">
        <v>240</v>
      </c>
      <c r="B25" s="213" t="s">
        <v>11</v>
      </c>
      <c r="C25" s="213" t="s">
        <v>1106</v>
      </c>
      <c r="D25" s="70"/>
      <c r="E25" s="101"/>
      <c r="F25" s="213" t="s">
        <v>7</v>
      </c>
      <c r="G25" s="101" t="s">
        <v>490</v>
      </c>
      <c r="H25" s="101" t="s">
        <v>1107</v>
      </c>
      <c r="I25" s="101"/>
    </row>
    <row r="26" spans="1:9" x14ac:dyDescent="0.25">
      <c r="A26" s="101" t="s">
        <v>241</v>
      </c>
      <c r="B26" s="213" t="s">
        <v>11</v>
      </c>
      <c r="C26" s="213" t="s">
        <v>1106</v>
      </c>
      <c r="D26" s="70"/>
      <c r="E26" s="101"/>
      <c r="F26" s="213" t="s">
        <v>7</v>
      </c>
      <c r="G26" s="101" t="s">
        <v>490</v>
      </c>
      <c r="H26" s="101" t="s">
        <v>1107</v>
      </c>
      <c r="I26" s="101"/>
    </row>
    <row r="27" spans="1:9" x14ac:dyDescent="0.25">
      <c r="A27" s="101" t="s">
        <v>242</v>
      </c>
      <c r="B27" s="213" t="s">
        <v>11</v>
      </c>
      <c r="C27" s="213" t="s">
        <v>1106</v>
      </c>
      <c r="D27" s="70"/>
      <c r="E27" s="101"/>
      <c r="F27" s="213" t="s">
        <v>7</v>
      </c>
      <c r="G27" s="101" t="s">
        <v>490</v>
      </c>
      <c r="H27" s="101" t="s">
        <v>1107</v>
      </c>
      <c r="I27" s="101"/>
    </row>
    <row r="28" spans="1:9" x14ac:dyDescent="0.25">
      <c r="A28" s="101" t="s">
        <v>243</v>
      </c>
      <c r="B28" s="213" t="s">
        <v>11</v>
      </c>
      <c r="C28" s="213" t="s">
        <v>1106</v>
      </c>
      <c r="D28" s="70"/>
      <c r="E28" s="101"/>
      <c r="F28" s="213" t="s">
        <v>7</v>
      </c>
      <c r="G28" s="101" t="s">
        <v>490</v>
      </c>
      <c r="H28" s="101" t="s">
        <v>1107</v>
      </c>
      <c r="I28" s="101"/>
    </row>
    <row r="29" spans="1:9" x14ac:dyDescent="0.25">
      <c r="A29" s="101" t="s">
        <v>244</v>
      </c>
      <c r="B29" s="213" t="s">
        <v>11</v>
      </c>
      <c r="C29" s="213" t="s">
        <v>1106</v>
      </c>
      <c r="D29" s="70"/>
      <c r="E29" s="101"/>
      <c r="F29" s="213" t="s">
        <v>7</v>
      </c>
      <c r="G29" s="101" t="s">
        <v>490</v>
      </c>
      <c r="H29" s="101" t="s">
        <v>1107</v>
      </c>
      <c r="I29" s="101"/>
    </row>
    <row r="30" spans="1:9" x14ac:dyDescent="0.25">
      <c r="A30" s="101" t="s">
        <v>245</v>
      </c>
      <c r="B30" s="213" t="s">
        <v>11</v>
      </c>
      <c r="C30" s="213" t="s">
        <v>1106</v>
      </c>
      <c r="D30" s="70"/>
      <c r="E30" s="101"/>
      <c r="F30" s="213" t="s">
        <v>7</v>
      </c>
      <c r="G30" s="101" t="s">
        <v>490</v>
      </c>
      <c r="H30" s="101" t="s">
        <v>1107</v>
      </c>
      <c r="I30" s="101"/>
    </row>
    <row r="31" spans="1:9" x14ac:dyDescent="0.25">
      <c r="A31" s="101" t="s">
        <v>246</v>
      </c>
      <c r="B31" s="213" t="s">
        <v>11</v>
      </c>
      <c r="C31" s="213" t="s">
        <v>1106</v>
      </c>
      <c r="D31" s="70"/>
      <c r="E31" s="101"/>
      <c r="F31" s="213" t="s">
        <v>7</v>
      </c>
      <c r="G31" s="101" t="s">
        <v>490</v>
      </c>
      <c r="H31" s="101" t="s">
        <v>1107</v>
      </c>
      <c r="I31" s="101"/>
    </row>
    <row r="32" spans="1:9" x14ac:dyDescent="0.25">
      <c r="A32" s="101" t="s">
        <v>247</v>
      </c>
      <c r="B32" s="213" t="s">
        <v>11</v>
      </c>
      <c r="C32" s="213" t="s">
        <v>1106</v>
      </c>
      <c r="D32" s="70"/>
      <c r="E32" s="101"/>
      <c r="F32" s="213" t="s">
        <v>7</v>
      </c>
      <c r="G32" s="101" t="s">
        <v>490</v>
      </c>
      <c r="H32" s="101" t="s">
        <v>1107</v>
      </c>
      <c r="I32" s="101"/>
    </row>
    <row r="33" spans="1:9" x14ac:dyDescent="0.25">
      <c r="A33" s="101" t="s">
        <v>248</v>
      </c>
      <c r="B33" s="213" t="s">
        <v>11</v>
      </c>
      <c r="C33" s="213" t="s">
        <v>1106</v>
      </c>
      <c r="D33" s="70"/>
      <c r="E33" s="101"/>
      <c r="F33" s="213" t="s">
        <v>7</v>
      </c>
      <c r="G33" s="101" t="s">
        <v>490</v>
      </c>
      <c r="H33" s="101" t="s">
        <v>1107</v>
      </c>
      <c r="I33" s="101"/>
    </row>
    <row r="34" spans="1:9" x14ac:dyDescent="0.25">
      <c r="A34" s="101" t="s">
        <v>249</v>
      </c>
      <c r="B34" s="213" t="s">
        <v>11</v>
      </c>
      <c r="C34" s="213" t="s">
        <v>1106</v>
      </c>
      <c r="D34" s="70"/>
      <c r="E34" s="101"/>
      <c r="F34" s="213" t="s">
        <v>7</v>
      </c>
      <c r="G34" s="101" t="s">
        <v>490</v>
      </c>
      <c r="H34" s="101" t="s">
        <v>1107</v>
      </c>
      <c r="I34" s="101"/>
    </row>
    <row r="35" spans="1:9" x14ac:dyDescent="0.25">
      <c r="A35" s="101" t="s">
        <v>250</v>
      </c>
      <c r="B35" s="213" t="s">
        <v>11</v>
      </c>
      <c r="C35" s="213" t="s">
        <v>1106</v>
      </c>
      <c r="D35" s="70"/>
      <c r="E35" s="101"/>
      <c r="F35" s="213" t="s">
        <v>7</v>
      </c>
      <c r="G35" s="101" t="s">
        <v>490</v>
      </c>
      <c r="H35" s="101" t="s">
        <v>1107</v>
      </c>
      <c r="I35" s="101"/>
    </row>
    <row r="36" spans="1:9" x14ac:dyDescent="0.25">
      <c r="A36" s="101" t="s">
        <v>251</v>
      </c>
      <c r="B36" s="213" t="s">
        <v>11</v>
      </c>
      <c r="C36" s="213" t="s">
        <v>1106</v>
      </c>
      <c r="D36" s="70"/>
      <c r="E36" s="101"/>
      <c r="F36" s="213" t="s">
        <v>7</v>
      </c>
      <c r="G36" s="101" t="s">
        <v>490</v>
      </c>
      <c r="H36" s="101" t="s">
        <v>1107</v>
      </c>
      <c r="I36" s="101"/>
    </row>
    <row r="37" spans="1:9" x14ac:dyDescent="0.25">
      <c r="A37" s="101" t="s">
        <v>252</v>
      </c>
      <c r="B37" s="213" t="s">
        <v>11</v>
      </c>
      <c r="C37" s="213" t="s">
        <v>1106</v>
      </c>
      <c r="D37" s="70"/>
      <c r="E37" s="101"/>
      <c r="F37" s="213" t="s">
        <v>7</v>
      </c>
      <c r="G37" s="101" t="s">
        <v>490</v>
      </c>
      <c r="H37" s="101" t="s">
        <v>1107</v>
      </c>
      <c r="I37" s="101"/>
    </row>
    <row r="38" spans="1:9" x14ac:dyDescent="0.25">
      <c r="A38" s="101" t="s">
        <v>253</v>
      </c>
      <c r="B38" s="213" t="s">
        <v>11</v>
      </c>
      <c r="C38" s="213" t="s">
        <v>1106</v>
      </c>
      <c r="D38" s="70"/>
      <c r="E38" s="101"/>
      <c r="F38" s="213" t="s">
        <v>7</v>
      </c>
      <c r="G38" s="101" t="s">
        <v>490</v>
      </c>
      <c r="H38" s="101" t="s">
        <v>1107</v>
      </c>
      <c r="I38" s="101"/>
    </row>
    <row r="39" spans="1:9" x14ac:dyDescent="0.25">
      <c r="A39" s="101" t="s">
        <v>254</v>
      </c>
      <c r="B39" s="213" t="s">
        <v>11</v>
      </c>
      <c r="C39" s="213" t="s">
        <v>1106</v>
      </c>
      <c r="D39" s="70"/>
      <c r="E39" s="101"/>
      <c r="F39" s="213" t="s">
        <v>7</v>
      </c>
      <c r="G39" s="101" t="s">
        <v>490</v>
      </c>
      <c r="H39" s="101" t="s">
        <v>1107</v>
      </c>
      <c r="I39" s="101"/>
    </row>
    <row r="40" spans="1:9" x14ac:dyDescent="0.25">
      <c r="A40" s="101" t="s">
        <v>255</v>
      </c>
      <c r="B40" s="213" t="s">
        <v>11</v>
      </c>
      <c r="C40" s="213" t="s">
        <v>1106</v>
      </c>
      <c r="D40" s="70"/>
      <c r="E40" s="101"/>
      <c r="F40" s="213" t="s">
        <v>7</v>
      </c>
      <c r="G40" s="101" t="s">
        <v>490</v>
      </c>
      <c r="H40" s="101" t="s">
        <v>1107</v>
      </c>
      <c r="I40" s="101"/>
    </row>
    <row r="41" spans="1:9" x14ac:dyDescent="0.25">
      <c r="A41" s="101" t="s">
        <v>256</v>
      </c>
      <c r="B41" s="213" t="s">
        <v>11</v>
      </c>
      <c r="C41" s="213" t="s">
        <v>1106</v>
      </c>
      <c r="D41" s="70"/>
      <c r="E41" s="101"/>
      <c r="F41" s="213" t="s">
        <v>7</v>
      </c>
      <c r="G41" s="101" t="s">
        <v>490</v>
      </c>
      <c r="H41" s="101" t="s">
        <v>1107</v>
      </c>
      <c r="I41" s="101"/>
    </row>
    <row r="42" spans="1:9" x14ac:dyDescent="0.25">
      <c r="A42" s="101" t="s">
        <v>257</v>
      </c>
      <c r="B42" s="213" t="s">
        <v>11</v>
      </c>
      <c r="C42" s="213" t="s">
        <v>1106</v>
      </c>
      <c r="D42" s="70"/>
      <c r="E42" s="101"/>
      <c r="F42" s="213" t="s">
        <v>7</v>
      </c>
      <c r="G42" s="101" t="s">
        <v>490</v>
      </c>
      <c r="H42" s="101" t="s">
        <v>1107</v>
      </c>
      <c r="I42" s="101"/>
    </row>
    <row r="43" spans="1:9" x14ac:dyDescent="0.25">
      <c r="A43" s="101" t="s">
        <v>258</v>
      </c>
      <c r="B43" s="213" t="s">
        <v>11</v>
      </c>
      <c r="C43" s="213" t="s">
        <v>1106</v>
      </c>
      <c r="D43" s="70"/>
      <c r="E43" s="101"/>
      <c r="F43" s="213" t="s">
        <v>7</v>
      </c>
      <c r="G43" s="101" t="s">
        <v>490</v>
      </c>
      <c r="H43" s="101" t="s">
        <v>1107</v>
      </c>
      <c r="I43" s="101"/>
    </row>
    <row r="44" spans="1:9" x14ac:dyDescent="0.25">
      <c r="A44" s="101" t="s">
        <v>259</v>
      </c>
      <c r="B44" s="213" t="s">
        <v>11</v>
      </c>
      <c r="C44" s="213" t="s">
        <v>1106</v>
      </c>
      <c r="D44" s="70"/>
      <c r="E44" s="101"/>
      <c r="F44" s="213" t="s">
        <v>7</v>
      </c>
      <c r="G44" s="101" t="s">
        <v>490</v>
      </c>
      <c r="H44" s="101" t="s">
        <v>1107</v>
      </c>
      <c r="I44" s="101"/>
    </row>
    <row r="45" spans="1:9" x14ac:dyDescent="0.25">
      <c r="A45" s="101" t="s">
        <v>47</v>
      </c>
      <c r="B45" s="213" t="s">
        <v>11</v>
      </c>
      <c r="C45" s="213" t="s">
        <v>1106</v>
      </c>
      <c r="D45" s="70"/>
      <c r="E45" s="101"/>
      <c r="F45" s="213" t="s">
        <v>7</v>
      </c>
      <c r="G45" s="101" t="s">
        <v>490</v>
      </c>
      <c r="H45" s="101" t="s">
        <v>1107</v>
      </c>
      <c r="I45" s="101"/>
    </row>
    <row r="46" spans="1:9" x14ac:dyDescent="0.25">
      <c r="A46" s="101" t="s">
        <v>260</v>
      </c>
      <c r="B46" s="213" t="s">
        <v>11</v>
      </c>
      <c r="C46" s="213" t="s">
        <v>1106</v>
      </c>
      <c r="D46" s="70"/>
      <c r="E46" s="101"/>
      <c r="F46" s="213" t="s">
        <v>7</v>
      </c>
      <c r="G46" s="101" t="s">
        <v>490</v>
      </c>
      <c r="H46" s="101" t="s">
        <v>1107</v>
      </c>
      <c r="I46" s="101"/>
    </row>
    <row r="47" spans="1:9" x14ac:dyDescent="0.25">
      <c r="A47" s="101" t="s">
        <v>261</v>
      </c>
      <c r="B47" s="213" t="s">
        <v>11</v>
      </c>
      <c r="C47" s="213" t="s">
        <v>1106</v>
      </c>
      <c r="D47" s="70"/>
      <c r="E47" s="101"/>
      <c r="F47" s="213" t="s">
        <v>7</v>
      </c>
      <c r="G47" s="101" t="s">
        <v>490</v>
      </c>
      <c r="H47" s="101" t="s">
        <v>1107</v>
      </c>
      <c r="I47" s="101"/>
    </row>
    <row r="48" spans="1:9" x14ac:dyDescent="0.25">
      <c r="A48" s="101" t="s">
        <v>262</v>
      </c>
      <c r="B48" s="213" t="s">
        <v>11</v>
      </c>
      <c r="C48" s="213" t="s">
        <v>1106</v>
      </c>
      <c r="D48" s="70"/>
      <c r="E48" s="101"/>
      <c r="F48" s="213" t="s">
        <v>7</v>
      </c>
      <c r="G48" s="101" t="s">
        <v>490</v>
      </c>
      <c r="H48" s="101" t="s">
        <v>1107</v>
      </c>
      <c r="I48" s="101"/>
    </row>
    <row r="49" spans="1:9" x14ac:dyDescent="0.25">
      <c r="A49" s="101" t="s">
        <v>263</v>
      </c>
      <c r="B49" s="213" t="s">
        <v>11</v>
      </c>
      <c r="C49" s="213" t="s">
        <v>1106</v>
      </c>
      <c r="D49" s="70"/>
      <c r="E49" s="101"/>
      <c r="F49" s="213" t="s">
        <v>7</v>
      </c>
      <c r="G49" s="101" t="s">
        <v>490</v>
      </c>
      <c r="H49" s="101" t="s">
        <v>1107</v>
      </c>
      <c r="I49" s="101"/>
    </row>
    <row r="50" spans="1:9" x14ac:dyDescent="0.25">
      <c r="A50" s="101" t="s">
        <v>264</v>
      </c>
      <c r="B50" s="213" t="s">
        <v>11</v>
      </c>
      <c r="C50" s="213" t="s">
        <v>1106</v>
      </c>
      <c r="D50" s="70"/>
      <c r="E50" s="101"/>
      <c r="F50" s="213" t="s">
        <v>7</v>
      </c>
      <c r="G50" s="101" t="s">
        <v>490</v>
      </c>
      <c r="H50" s="101" t="s">
        <v>1107</v>
      </c>
      <c r="I50" s="101"/>
    </row>
    <row r="51" spans="1:9" x14ac:dyDescent="0.25">
      <c r="A51" s="101" t="s">
        <v>265</v>
      </c>
      <c r="B51" s="213" t="s">
        <v>11</v>
      </c>
      <c r="C51" s="213" t="s">
        <v>1106</v>
      </c>
      <c r="D51" s="70"/>
      <c r="E51" s="101"/>
      <c r="F51" s="213" t="s">
        <v>7</v>
      </c>
      <c r="G51" s="101" t="s">
        <v>490</v>
      </c>
      <c r="H51" s="101" t="s">
        <v>1107</v>
      </c>
      <c r="I51" s="101"/>
    </row>
    <row r="52" spans="1:9" x14ac:dyDescent="0.25">
      <c r="A52" s="101" t="s">
        <v>266</v>
      </c>
      <c r="B52" s="213" t="s">
        <v>11</v>
      </c>
      <c r="C52" s="213" t="s">
        <v>1106</v>
      </c>
      <c r="D52" s="70"/>
      <c r="E52" s="101"/>
      <c r="F52" s="213" t="s">
        <v>7</v>
      </c>
      <c r="G52" s="101" t="s">
        <v>490</v>
      </c>
      <c r="H52" s="101" t="s">
        <v>1107</v>
      </c>
      <c r="I52" s="101"/>
    </row>
    <row r="53" spans="1:9" x14ac:dyDescent="0.25">
      <c r="A53" s="101" t="s">
        <v>267</v>
      </c>
      <c r="B53" s="213" t="s">
        <v>11</v>
      </c>
      <c r="C53" s="213" t="s">
        <v>1106</v>
      </c>
      <c r="D53" s="70"/>
      <c r="E53" s="101"/>
      <c r="F53" s="213" t="s">
        <v>7</v>
      </c>
      <c r="G53" s="101" t="s">
        <v>490</v>
      </c>
      <c r="H53" s="101" t="s">
        <v>1107</v>
      </c>
      <c r="I53" s="101"/>
    </row>
    <row r="54" spans="1:9" x14ac:dyDescent="0.25">
      <c r="A54" s="101" t="s">
        <v>268</v>
      </c>
      <c r="B54" s="213" t="s">
        <v>11</v>
      </c>
      <c r="C54" s="213" t="s">
        <v>1106</v>
      </c>
      <c r="D54" s="70"/>
      <c r="E54" s="101"/>
      <c r="F54" s="213" t="s">
        <v>7</v>
      </c>
      <c r="G54" s="101" t="s">
        <v>490</v>
      </c>
      <c r="H54" s="101" t="s">
        <v>1107</v>
      </c>
      <c r="I54" s="198"/>
    </row>
    <row r="55" spans="1:9" x14ac:dyDescent="0.25">
      <c r="A55" s="101" t="s">
        <v>269</v>
      </c>
      <c r="B55" s="213" t="s">
        <v>11</v>
      </c>
      <c r="C55" s="213" t="s">
        <v>1106</v>
      </c>
      <c r="D55" s="70"/>
      <c r="E55" s="101"/>
      <c r="F55" s="213" t="s">
        <v>7</v>
      </c>
      <c r="G55" s="101" t="s">
        <v>490</v>
      </c>
      <c r="H55" s="101" t="s">
        <v>1107</v>
      </c>
      <c r="I55" s="198"/>
    </row>
    <row r="56" spans="1:9" x14ac:dyDescent="0.25">
      <c r="A56" s="101" t="s">
        <v>270</v>
      </c>
      <c r="B56" s="213" t="s">
        <v>11</v>
      </c>
      <c r="C56" s="213" t="s">
        <v>1106</v>
      </c>
      <c r="D56" s="70"/>
      <c r="E56" s="101"/>
      <c r="F56" s="213" t="s">
        <v>7</v>
      </c>
      <c r="G56" s="101" t="s">
        <v>490</v>
      </c>
      <c r="H56" s="101" t="s">
        <v>1107</v>
      </c>
      <c r="I56" s="198"/>
    </row>
    <row r="57" spans="1:9" x14ac:dyDescent="0.25">
      <c r="A57" s="101" t="s">
        <v>271</v>
      </c>
      <c r="B57" s="213" t="s">
        <v>11</v>
      </c>
      <c r="C57" s="213" t="s">
        <v>1106</v>
      </c>
      <c r="D57" s="70"/>
      <c r="E57" s="101"/>
      <c r="F57" s="213" t="s">
        <v>7</v>
      </c>
      <c r="G57" s="101" t="s">
        <v>490</v>
      </c>
      <c r="H57" s="101" t="s">
        <v>1107</v>
      </c>
      <c r="I57" s="198"/>
    </row>
    <row r="58" spans="1:9" x14ac:dyDescent="0.25">
      <c r="A58" s="101" t="s">
        <v>272</v>
      </c>
      <c r="B58" s="213" t="s">
        <v>11</v>
      </c>
      <c r="C58" s="213" t="s">
        <v>1106</v>
      </c>
      <c r="D58" s="70"/>
      <c r="E58" s="101"/>
      <c r="F58" s="213" t="s">
        <v>7</v>
      </c>
      <c r="G58" s="101" t="s">
        <v>490</v>
      </c>
      <c r="H58" s="101" t="s">
        <v>1107</v>
      </c>
      <c r="I58" s="198"/>
    </row>
    <row r="59" spans="1:9" x14ac:dyDescent="0.25">
      <c r="A59" s="101" t="s">
        <v>273</v>
      </c>
      <c r="B59" s="213" t="s">
        <v>11</v>
      </c>
      <c r="C59" s="213" t="s">
        <v>1106</v>
      </c>
      <c r="D59" s="70"/>
      <c r="E59" s="101"/>
      <c r="F59" s="213" t="s">
        <v>7</v>
      </c>
      <c r="G59" s="101" t="s">
        <v>490</v>
      </c>
      <c r="H59" s="101" t="s">
        <v>1107</v>
      </c>
      <c r="I59" s="198"/>
    </row>
    <row r="60" spans="1:9" x14ac:dyDescent="0.25">
      <c r="A60" s="101" t="s">
        <v>274</v>
      </c>
      <c r="B60" s="213" t="s">
        <v>11</v>
      </c>
      <c r="C60" s="213" t="s">
        <v>1106</v>
      </c>
      <c r="D60" s="70"/>
      <c r="E60" s="101"/>
      <c r="F60" s="213" t="s">
        <v>7</v>
      </c>
      <c r="G60" s="101" t="s">
        <v>490</v>
      </c>
      <c r="H60" s="101" t="s">
        <v>1107</v>
      </c>
      <c r="I60" s="198"/>
    </row>
    <row r="61" spans="1:9" x14ac:dyDescent="0.25">
      <c r="A61" s="101" t="s">
        <v>48</v>
      </c>
      <c r="B61" s="213" t="s">
        <v>11</v>
      </c>
      <c r="C61" s="213" t="s">
        <v>1106</v>
      </c>
      <c r="D61" s="70"/>
      <c r="E61" s="101"/>
      <c r="F61" s="213" t="s">
        <v>7</v>
      </c>
      <c r="G61" s="101" t="s">
        <v>490</v>
      </c>
      <c r="H61" s="101" t="s">
        <v>1107</v>
      </c>
      <c r="I61" s="198"/>
    </row>
    <row r="62" spans="1:9" x14ac:dyDescent="0.25">
      <c r="A62" s="101" t="s">
        <v>49</v>
      </c>
      <c r="B62" s="213" t="s">
        <v>11</v>
      </c>
      <c r="C62" s="213" t="s">
        <v>1106</v>
      </c>
      <c r="D62" s="70"/>
      <c r="E62" s="101"/>
      <c r="F62" s="213" t="s">
        <v>7</v>
      </c>
      <c r="G62" s="101" t="s">
        <v>490</v>
      </c>
      <c r="H62" s="101" t="s">
        <v>1107</v>
      </c>
      <c r="I62" s="198"/>
    </row>
    <row r="63" spans="1:9" x14ac:dyDescent="0.25">
      <c r="A63" s="101" t="s">
        <v>50</v>
      </c>
      <c r="B63" s="213" t="s">
        <v>11</v>
      </c>
      <c r="C63" s="213" t="s">
        <v>1106</v>
      </c>
      <c r="D63" s="70"/>
      <c r="E63" s="101"/>
      <c r="F63" s="213" t="s">
        <v>7</v>
      </c>
      <c r="G63" s="101" t="s">
        <v>490</v>
      </c>
      <c r="H63" s="101" t="s">
        <v>1107</v>
      </c>
      <c r="I63" s="198"/>
    </row>
    <row r="64" spans="1:9" x14ac:dyDescent="0.25">
      <c r="A64" s="101" t="s">
        <v>275</v>
      </c>
      <c r="B64" s="213" t="s">
        <v>8</v>
      </c>
      <c r="C64" s="213" t="s">
        <v>1106</v>
      </c>
      <c r="D64" s="70"/>
      <c r="E64" s="101"/>
      <c r="F64" s="213" t="s">
        <v>7</v>
      </c>
      <c r="G64" s="101" t="s">
        <v>490</v>
      </c>
      <c r="H64" s="101" t="s">
        <v>1107</v>
      </c>
      <c r="I64" s="198"/>
    </row>
    <row r="65" spans="1:9" x14ac:dyDescent="0.25">
      <c r="A65" s="101" t="s">
        <v>276</v>
      </c>
      <c r="B65" s="213" t="s">
        <v>8</v>
      </c>
      <c r="C65" s="213" t="s">
        <v>1106</v>
      </c>
      <c r="D65" s="70"/>
      <c r="E65" s="101"/>
      <c r="F65" s="213" t="s">
        <v>7</v>
      </c>
      <c r="G65" s="101" t="s">
        <v>490</v>
      </c>
      <c r="H65" s="101" t="s">
        <v>1107</v>
      </c>
      <c r="I65" s="198"/>
    </row>
    <row r="66" spans="1:9" x14ac:dyDescent="0.25">
      <c r="A66" s="101" t="s">
        <v>277</v>
      </c>
      <c r="B66" s="213" t="s">
        <v>8</v>
      </c>
      <c r="C66" s="213" t="s">
        <v>1106</v>
      </c>
      <c r="D66" s="70"/>
      <c r="E66" s="101"/>
      <c r="F66" s="213" t="s">
        <v>7</v>
      </c>
      <c r="G66" s="101" t="s">
        <v>490</v>
      </c>
      <c r="H66" s="101" t="s">
        <v>1107</v>
      </c>
      <c r="I66" s="198"/>
    </row>
    <row r="67" spans="1:9" x14ac:dyDescent="0.25">
      <c r="A67" s="101" t="s">
        <v>278</v>
      </c>
      <c r="B67" s="213" t="s">
        <v>8</v>
      </c>
      <c r="C67" s="213" t="s">
        <v>1106</v>
      </c>
      <c r="D67" s="70"/>
      <c r="E67" s="101"/>
      <c r="F67" s="213" t="s">
        <v>7</v>
      </c>
      <c r="G67" s="101" t="s">
        <v>490</v>
      </c>
      <c r="H67" s="101" t="s">
        <v>1107</v>
      </c>
      <c r="I67" s="198"/>
    </row>
    <row r="68" spans="1:9" x14ac:dyDescent="0.25">
      <c r="A68" s="101" t="s">
        <v>515</v>
      </c>
      <c r="B68" s="213" t="s">
        <v>8</v>
      </c>
      <c r="C68" s="213" t="s">
        <v>1106</v>
      </c>
      <c r="D68" s="70"/>
      <c r="E68" s="101"/>
      <c r="F68" s="213" t="s">
        <v>7</v>
      </c>
      <c r="G68" s="101" t="s">
        <v>490</v>
      </c>
      <c r="H68" s="101" t="s">
        <v>1107</v>
      </c>
      <c r="I68" s="198"/>
    </row>
    <row r="69" spans="1:9" x14ac:dyDescent="0.25">
      <c r="A69" s="101" t="s">
        <v>279</v>
      </c>
      <c r="B69" s="213" t="s">
        <v>8</v>
      </c>
      <c r="C69" s="213" t="s">
        <v>1106</v>
      </c>
      <c r="D69" s="70"/>
      <c r="E69" s="101"/>
      <c r="F69" s="213" t="s">
        <v>7</v>
      </c>
      <c r="G69" s="101" t="s">
        <v>490</v>
      </c>
      <c r="H69" s="101" t="s">
        <v>1107</v>
      </c>
      <c r="I69" s="198"/>
    </row>
    <row r="70" spans="1:9" x14ac:dyDescent="0.25">
      <c r="A70" s="101" t="s">
        <v>280</v>
      </c>
      <c r="B70" s="213" t="s">
        <v>8</v>
      </c>
      <c r="C70" s="213" t="s">
        <v>1106</v>
      </c>
      <c r="D70" s="70"/>
      <c r="E70" s="101"/>
      <c r="F70" s="213" t="s">
        <v>7</v>
      </c>
      <c r="G70" s="101" t="s">
        <v>490</v>
      </c>
      <c r="H70" s="101" t="s">
        <v>1107</v>
      </c>
      <c r="I70" s="198"/>
    </row>
    <row r="71" spans="1:9" x14ac:dyDescent="0.25">
      <c r="A71" s="101" t="s">
        <v>281</v>
      </c>
      <c r="B71" s="213" t="s">
        <v>8</v>
      </c>
      <c r="C71" s="213" t="s">
        <v>1106</v>
      </c>
      <c r="D71" s="70"/>
      <c r="E71" s="101"/>
      <c r="F71" s="213" t="s">
        <v>7</v>
      </c>
      <c r="G71" s="101" t="s">
        <v>490</v>
      </c>
      <c r="H71" s="101" t="s">
        <v>1107</v>
      </c>
      <c r="I71" s="198"/>
    </row>
    <row r="72" spans="1:9" x14ac:dyDescent="0.25">
      <c r="A72" s="101" t="s">
        <v>282</v>
      </c>
      <c r="B72" s="213" t="s">
        <v>8</v>
      </c>
      <c r="C72" s="213" t="s">
        <v>1106</v>
      </c>
      <c r="D72" s="70"/>
      <c r="E72" s="101"/>
      <c r="F72" s="213" t="s">
        <v>7</v>
      </c>
      <c r="G72" s="101" t="s">
        <v>490</v>
      </c>
      <c r="H72" s="101" t="s">
        <v>1107</v>
      </c>
      <c r="I72" s="198"/>
    </row>
    <row r="73" spans="1:9" x14ac:dyDescent="0.25">
      <c r="A73" s="101" t="s">
        <v>283</v>
      </c>
      <c r="B73" s="213" t="s">
        <v>8</v>
      </c>
      <c r="C73" s="213" t="s">
        <v>1106</v>
      </c>
      <c r="D73" s="70"/>
      <c r="E73" s="101"/>
      <c r="F73" s="213" t="s">
        <v>7</v>
      </c>
      <c r="G73" s="101" t="s">
        <v>490</v>
      </c>
      <c r="H73" s="101" t="s">
        <v>1107</v>
      </c>
      <c r="I73" s="198"/>
    </row>
    <row r="74" spans="1:9" x14ac:dyDescent="0.25">
      <c r="A74" s="101" t="s">
        <v>284</v>
      </c>
      <c r="B74" s="213" t="s">
        <v>8</v>
      </c>
      <c r="C74" s="213" t="s">
        <v>1106</v>
      </c>
      <c r="D74" s="70"/>
      <c r="E74" s="101"/>
      <c r="F74" s="213" t="s">
        <v>7</v>
      </c>
      <c r="G74" s="101" t="s">
        <v>490</v>
      </c>
      <c r="H74" s="101" t="s">
        <v>1107</v>
      </c>
      <c r="I74" s="198"/>
    </row>
    <row r="75" spans="1:9" x14ac:dyDescent="0.25">
      <c r="A75" s="101" t="s">
        <v>285</v>
      </c>
      <c r="B75" s="213" t="s">
        <v>8</v>
      </c>
      <c r="C75" s="213" t="s">
        <v>1106</v>
      </c>
      <c r="D75" s="70"/>
      <c r="E75" s="101"/>
      <c r="F75" s="213" t="s">
        <v>7</v>
      </c>
      <c r="G75" s="101" t="s">
        <v>490</v>
      </c>
      <c r="H75" s="101" t="s">
        <v>1107</v>
      </c>
      <c r="I75" s="198"/>
    </row>
    <row r="76" spans="1:9" x14ac:dyDescent="0.25">
      <c r="A76" s="101" t="s">
        <v>286</v>
      </c>
      <c r="B76" s="213" t="s">
        <v>8</v>
      </c>
      <c r="C76" s="213" t="s">
        <v>1106</v>
      </c>
      <c r="D76" s="70"/>
      <c r="E76" s="101"/>
      <c r="F76" s="213" t="s">
        <v>7</v>
      </c>
      <c r="G76" s="101" t="s">
        <v>490</v>
      </c>
      <c r="H76" s="101" t="s">
        <v>1107</v>
      </c>
      <c r="I76" s="198"/>
    </row>
    <row r="77" spans="1:9" x14ac:dyDescent="0.25">
      <c r="A77" s="101" t="s">
        <v>287</v>
      </c>
      <c r="B77" s="213" t="s">
        <v>8</v>
      </c>
      <c r="C77" s="213" t="s">
        <v>1106</v>
      </c>
      <c r="D77" s="70"/>
      <c r="E77" s="101"/>
      <c r="F77" s="213" t="s">
        <v>7</v>
      </c>
      <c r="G77" s="101" t="s">
        <v>490</v>
      </c>
      <c r="H77" s="101" t="s">
        <v>1107</v>
      </c>
      <c r="I77" s="198"/>
    </row>
    <row r="78" spans="1:9" x14ac:dyDescent="0.25">
      <c r="A78" s="101" t="s">
        <v>288</v>
      </c>
      <c r="B78" s="213" t="s">
        <v>8</v>
      </c>
      <c r="C78" s="213" t="s">
        <v>1106</v>
      </c>
      <c r="D78" s="70"/>
      <c r="E78" s="101"/>
      <c r="F78" s="213" t="s">
        <v>7</v>
      </c>
      <c r="G78" s="101" t="s">
        <v>490</v>
      </c>
      <c r="H78" s="101" t="s">
        <v>1107</v>
      </c>
      <c r="I78" s="198"/>
    </row>
    <row r="79" spans="1:9" x14ac:dyDescent="0.25">
      <c r="A79" s="101" t="s">
        <v>289</v>
      </c>
      <c r="B79" s="213" t="s">
        <v>8</v>
      </c>
      <c r="C79" s="213" t="s">
        <v>1106</v>
      </c>
      <c r="D79" s="70"/>
      <c r="E79" s="101"/>
      <c r="F79" s="213" t="s">
        <v>7</v>
      </c>
      <c r="G79" s="101" t="s">
        <v>490</v>
      </c>
      <c r="H79" s="101" t="s">
        <v>1107</v>
      </c>
      <c r="I79" s="198"/>
    </row>
    <row r="80" spans="1:9" x14ac:dyDescent="0.25">
      <c r="A80" s="101" t="s">
        <v>52</v>
      </c>
      <c r="B80" s="213" t="s">
        <v>8</v>
      </c>
      <c r="C80" s="213" t="s">
        <v>1106</v>
      </c>
      <c r="D80" s="70"/>
      <c r="E80" s="101"/>
      <c r="F80" s="213" t="s">
        <v>7</v>
      </c>
      <c r="G80" s="101" t="s">
        <v>490</v>
      </c>
      <c r="H80" s="101" t="s">
        <v>1107</v>
      </c>
      <c r="I80" s="198"/>
    </row>
    <row r="81" spans="1:9" x14ac:dyDescent="0.25">
      <c r="A81" s="101" t="s">
        <v>53</v>
      </c>
      <c r="B81" s="213" t="s">
        <v>8</v>
      </c>
      <c r="C81" s="213" t="s">
        <v>1106</v>
      </c>
      <c r="D81" s="70"/>
      <c r="E81" s="101"/>
      <c r="F81" s="213" t="s">
        <v>7</v>
      </c>
      <c r="G81" s="101" t="s">
        <v>490</v>
      </c>
      <c r="H81" s="101" t="s">
        <v>1107</v>
      </c>
      <c r="I81" s="198"/>
    </row>
    <row r="82" spans="1:9" x14ac:dyDescent="0.25">
      <c r="A82" s="101" t="s">
        <v>54</v>
      </c>
      <c r="B82" s="213" t="s">
        <v>8</v>
      </c>
      <c r="C82" s="213" t="s">
        <v>1106</v>
      </c>
      <c r="D82" s="70"/>
      <c r="E82" s="101"/>
      <c r="F82" s="213" t="s">
        <v>7</v>
      </c>
      <c r="G82" s="101" t="s">
        <v>490</v>
      </c>
      <c r="H82" s="101" t="s">
        <v>1107</v>
      </c>
      <c r="I82" s="198"/>
    </row>
    <row r="83" spans="1:9" x14ac:dyDescent="0.25">
      <c r="A83" s="101" t="s">
        <v>55</v>
      </c>
      <c r="B83" s="213" t="s">
        <v>8</v>
      </c>
      <c r="C83" s="213" t="s">
        <v>1106</v>
      </c>
      <c r="D83" s="70"/>
      <c r="E83" s="101"/>
      <c r="F83" s="213" t="s">
        <v>7</v>
      </c>
      <c r="G83" s="101" t="s">
        <v>490</v>
      </c>
      <c r="H83" s="101" t="s">
        <v>1107</v>
      </c>
      <c r="I83" s="198"/>
    </row>
    <row r="84" spans="1:9" x14ac:dyDescent="0.25">
      <c r="A84" s="101" t="s">
        <v>56</v>
      </c>
      <c r="B84" s="213" t="s">
        <v>24</v>
      </c>
      <c r="C84" s="213" t="s">
        <v>1106</v>
      </c>
      <c r="D84" s="70"/>
      <c r="E84" s="101"/>
      <c r="F84" s="213" t="s">
        <v>7</v>
      </c>
      <c r="G84" s="101" t="s">
        <v>490</v>
      </c>
      <c r="H84" s="101" t="s">
        <v>1107</v>
      </c>
      <c r="I84" s="198"/>
    </row>
    <row r="85" spans="1:9" x14ac:dyDescent="0.25">
      <c r="A85" s="101" t="s">
        <v>57</v>
      </c>
      <c r="B85" s="213" t="s">
        <v>24</v>
      </c>
      <c r="C85" s="213" t="s">
        <v>1106</v>
      </c>
      <c r="D85" s="70"/>
      <c r="E85" s="101"/>
      <c r="F85" s="213" t="s">
        <v>7</v>
      </c>
      <c r="G85" s="101" t="s">
        <v>490</v>
      </c>
      <c r="H85" s="101" t="s">
        <v>1107</v>
      </c>
      <c r="I85" s="198"/>
    </row>
    <row r="86" spans="1:9" x14ac:dyDescent="0.25">
      <c r="A86" s="101" t="s">
        <v>58</v>
      </c>
      <c r="B86" s="213" t="s">
        <v>24</v>
      </c>
      <c r="C86" s="213" t="s">
        <v>1106</v>
      </c>
      <c r="D86" s="70"/>
      <c r="E86" s="101"/>
      <c r="F86" s="213" t="s">
        <v>7</v>
      </c>
      <c r="G86" s="101" t="s">
        <v>490</v>
      </c>
      <c r="H86" s="101" t="s">
        <v>1107</v>
      </c>
      <c r="I86" s="198"/>
    </row>
    <row r="87" spans="1:9" x14ac:dyDescent="0.25">
      <c r="A87" s="101" t="s">
        <v>59</v>
      </c>
      <c r="B87" s="213" t="s">
        <v>24</v>
      </c>
      <c r="C87" s="213" t="s">
        <v>1106</v>
      </c>
      <c r="D87" s="70"/>
      <c r="E87" s="101"/>
      <c r="F87" s="213" t="s">
        <v>7</v>
      </c>
      <c r="G87" s="101" t="s">
        <v>490</v>
      </c>
      <c r="H87" s="101" t="s">
        <v>1107</v>
      </c>
      <c r="I87" s="198"/>
    </row>
    <row r="88" spans="1:9" x14ac:dyDescent="0.25">
      <c r="A88" s="101" t="s">
        <v>60</v>
      </c>
      <c r="B88" s="213" t="s">
        <v>24</v>
      </c>
      <c r="C88" s="213" t="s">
        <v>1106</v>
      </c>
      <c r="D88" s="70"/>
      <c r="E88" s="101"/>
      <c r="F88" s="213" t="s">
        <v>7</v>
      </c>
      <c r="G88" s="101" t="s">
        <v>490</v>
      </c>
      <c r="H88" s="101" t="s">
        <v>1107</v>
      </c>
      <c r="I88" s="198"/>
    </row>
    <row r="89" spans="1:9" x14ac:dyDescent="0.25">
      <c r="A89" s="101" t="s">
        <v>61</v>
      </c>
      <c r="B89" s="213" t="s">
        <v>24</v>
      </c>
      <c r="C89" s="213" t="s">
        <v>1106</v>
      </c>
      <c r="D89" s="70"/>
      <c r="E89" s="101"/>
      <c r="F89" s="213" t="s">
        <v>7</v>
      </c>
      <c r="G89" s="101" t="s">
        <v>490</v>
      </c>
      <c r="H89" s="101" t="s">
        <v>1107</v>
      </c>
      <c r="I89" s="198"/>
    </row>
    <row r="90" spans="1:9" x14ac:dyDescent="0.25">
      <c r="A90" s="101" t="s">
        <v>62</v>
      </c>
      <c r="B90" s="213" t="s">
        <v>24</v>
      </c>
      <c r="C90" s="213" t="s">
        <v>1106</v>
      </c>
      <c r="D90" s="70"/>
      <c r="E90" s="101"/>
      <c r="F90" s="213" t="s">
        <v>7</v>
      </c>
      <c r="G90" s="101" t="s">
        <v>490</v>
      </c>
      <c r="H90" s="101" t="s">
        <v>1107</v>
      </c>
      <c r="I90" s="198"/>
    </row>
    <row r="91" spans="1:9" x14ac:dyDescent="0.25">
      <c r="A91" s="101" t="s">
        <v>63</v>
      </c>
      <c r="B91" s="213" t="s">
        <v>24</v>
      </c>
      <c r="C91" s="213" t="s">
        <v>1106</v>
      </c>
      <c r="D91" s="70"/>
      <c r="E91" s="101"/>
      <c r="F91" s="213" t="s">
        <v>7</v>
      </c>
      <c r="G91" s="101" t="s">
        <v>490</v>
      </c>
      <c r="H91" s="101" t="s">
        <v>1107</v>
      </c>
      <c r="I91" s="198"/>
    </row>
    <row r="92" spans="1:9" x14ac:dyDescent="0.25">
      <c r="A92" s="101" t="s">
        <v>64</v>
      </c>
      <c r="B92" s="213" t="s">
        <v>24</v>
      </c>
      <c r="C92" s="213" t="s">
        <v>1106</v>
      </c>
      <c r="D92" s="70"/>
      <c r="E92" s="101"/>
      <c r="F92" s="213" t="s">
        <v>7</v>
      </c>
      <c r="G92" s="101" t="s">
        <v>490</v>
      </c>
      <c r="H92" s="101" t="s">
        <v>1107</v>
      </c>
      <c r="I92" s="198"/>
    </row>
    <row r="93" spans="1:9" x14ac:dyDescent="0.25">
      <c r="A93" s="101" t="s">
        <v>65</v>
      </c>
      <c r="B93" s="213" t="s">
        <v>24</v>
      </c>
      <c r="C93" s="213" t="s">
        <v>1106</v>
      </c>
      <c r="D93" s="70"/>
      <c r="E93" s="101"/>
      <c r="F93" s="213" t="s">
        <v>7</v>
      </c>
      <c r="G93" s="101" t="s">
        <v>490</v>
      </c>
      <c r="H93" s="101" t="s">
        <v>1107</v>
      </c>
      <c r="I93" s="198"/>
    </row>
    <row r="94" spans="1:9" x14ac:dyDescent="0.25">
      <c r="A94" s="101" t="s">
        <v>66</v>
      </c>
      <c r="B94" s="213" t="s">
        <v>24</v>
      </c>
      <c r="C94" s="213" t="s">
        <v>1106</v>
      </c>
      <c r="D94" s="70"/>
      <c r="E94" s="101"/>
      <c r="F94" s="213" t="s">
        <v>7</v>
      </c>
      <c r="G94" s="101" t="s">
        <v>490</v>
      </c>
      <c r="H94" s="101" t="s">
        <v>1107</v>
      </c>
      <c r="I94" s="198"/>
    </row>
    <row r="95" spans="1:9" x14ac:dyDescent="0.25">
      <c r="A95" s="101" t="s">
        <v>67</v>
      </c>
      <c r="B95" s="213" t="s">
        <v>24</v>
      </c>
      <c r="C95" s="213" t="s">
        <v>1106</v>
      </c>
      <c r="D95" s="70"/>
      <c r="E95" s="101"/>
      <c r="F95" s="213" t="s">
        <v>7</v>
      </c>
      <c r="G95" s="101" t="s">
        <v>490</v>
      </c>
      <c r="H95" s="101" t="s">
        <v>1107</v>
      </c>
      <c r="I95" s="198"/>
    </row>
    <row r="96" spans="1:9" x14ac:dyDescent="0.25">
      <c r="A96" s="101" t="s">
        <v>68</v>
      </c>
      <c r="B96" s="213" t="s">
        <v>24</v>
      </c>
      <c r="C96" s="213" t="s">
        <v>1106</v>
      </c>
      <c r="D96" s="70"/>
      <c r="E96" s="101"/>
      <c r="F96" s="213" t="s">
        <v>7</v>
      </c>
      <c r="G96" s="101" t="s">
        <v>490</v>
      </c>
      <c r="H96" s="101" t="s">
        <v>1107</v>
      </c>
      <c r="I96" s="198"/>
    </row>
    <row r="97" spans="1:9" x14ac:dyDescent="0.25">
      <c r="A97" s="101" t="s">
        <v>69</v>
      </c>
      <c r="B97" s="213" t="s">
        <v>24</v>
      </c>
      <c r="C97" s="213" t="s">
        <v>1106</v>
      </c>
      <c r="D97" s="70"/>
      <c r="E97" s="101"/>
      <c r="F97" s="213" t="s">
        <v>7</v>
      </c>
      <c r="G97" s="101" t="s">
        <v>490</v>
      </c>
      <c r="H97" s="101" t="s">
        <v>1107</v>
      </c>
      <c r="I97" s="198"/>
    </row>
    <row r="98" spans="1:9" x14ac:dyDescent="0.25">
      <c r="A98" s="101" t="s">
        <v>70</v>
      </c>
      <c r="B98" s="213" t="s">
        <v>24</v>
      </c>
      <c r="C98" s="213" t="s">
        <v>1106</v>
      </c>
      <c r="D98" s="70"/>
      <c r="E98" s="101"/>
      <c r="F98" s="213" t="s">
        <v>7</v>
      </c>
      <c r="G98" s="101" t="s">
        <v>490</v>
      </c>
      <c r="H98" s="101" t="s">
        <v>1107</v>
      </c>
      <c r="I98" s="198"/>
    </row>
    <row r="99" spans="1:9" x14ac:dyDescent="0.25">
      <c r="A99" s="101" t="s">
        <v>71</v>
      </c>
      <c r="B99" s="213" t="s">
        <v>24</v>
      </c>
      <c r="C99" s="213" t="s">
        <v>1106</v>
      </c>
      <c r="D99" s="70"/>
      <c r="E99" s="101"/>
      <c r="F99" s="213" t="s">
        <v>7</v>
      </c>
      <c r="G99" s="101" t="s">
        <v>490</v>
      </c>
      <c r="H99" s="101" t="s">
        <v>1107</v>
      </c>
      <c r="I99" s="198"/>
    </row>
    <row r="100" spans="1:9" x14ac:dyDescent="0.25">
      <c r="A100" s="101" t="s">
        <v>72</v>
      </c>
      <c r="B100" s="213" t="s">
        <v>24</v>
      </c>
      <c r="C100" s="213" t="s">
        <v>1106</v>
      </c>
      <c r="D100" s="70"/>
      <c r="E100" s="101"/>
      <c r="F100" s="213" t="s">
        <v>7</v>
      </c>
      <c r="G100" s="101" t="s">
        <v>490</v>
      </c>
      <c r="H100" s="101" t="s">
        <v>1107</v>
      </c>
      <c r="I100" s="198"/>
    </row>
    <row r="101" spans="1:9" x14ac:dyDescent="0.25">
      <c r="A101" s="101" t="s">
        <v>73</v>
      </c>
      <c r="B101" s="213" t="s">
        <v>24</v>
      </c>
      <c r="C101" s="213" t="s">
        <v>1106</v>
      </c>
      <c r="D101" s="70"/>
      <c r="E101" s="101"/>
      <c r="F101" s="213" t="s">
        <v>7</v>
      </c>
      <c r="G101" s="101" t="s">
        <v>490</v>
      </c>
      <c r="H101" s="101" t="s">
        <v>1107</v>
      </c>
      <c r="I101" s="198"/>
    </row>
    <row r="102" spans="1:9" x14ac:dyDescent="0.25">
      <c r="A102" s="101" t="s">
        <v>74</v>
      </c>
      <c r="B102" s="213" t="s">
        <v>24</v>
      </c>
      <c r="C102" s="213" t="s">
        <v>1106</v>
      </c>
      <c r="D102" s="70"/>
      <c r="E102" s="101"/>
      <c r="F102" s="213" t="s">
        <v>7</v>
      </c>
      <c r="G102" s="101" t="s">
        <v>490</v>
      </c>
      <c r="H102" s="101" t="s">
        <v>1107</v>
      </c>
      <c r="I102" s="198"/>
    </row>
    <row r="103" spans="1:9" x14ac:dyDescent="0.25">
      <c r="A103" s="101" t="s">
        <v>75</v>
      </c>
      <c r="B103" s="213" t="s">
        <v>24</v>
      </c>
      <c r="C103" s="213" t="s">
        <v>1106</v>
      </c>
      <c r="D103" s="70"/>
      <c r="E103" s="101"/>
      <c r="F103" s="213" t="s">
        <v>7</v>
      </c>
      <c r="G103" s="101" t="s">
        <v>490</v>
      </c>
      <c r="H103" s="101" t="s">
        <v>1107</v>
      </c>
      <c r="I103" s="198"/>
    </row>
    <row r="104" spans="1:9" x14ac:dyDescent="0.25">
      <c r="A104" s="101" t="s">
        <v>76</v>
      </c>
      <c r="B104" s="213" t="s">
        <v>24</v>
      </c>
      <c r="C104" s="213" t="s">
        <v>1106</v>
      </c>
      <c r="D104" s="70"/>
      <c r="E104" s="101"/>
      <c r="F104" s="213" t="s">
        <v>7</v>
      </c>
      <c r="G104" s="101" t="s">
        <v>490</v>
      </c>
      <c r="H104" s="101" t="s">
        <v>1107</v>
      </c>
      <c r="I104" s="198"/>
    </row>
    <row r="105" spans="1:9" x14ac:dyDescent="0.25">
      <c r="A105" s="101" t="s">
        <v>77</v>
      </c>
      <c r="B105" s="213" t="s">
        <v>24</v>
      </c>
      <c r="C105" s="213" t="s">
        <v>1106</v>
      </c>
      <c r="D105" s="70"/>
      <c r="E105" s="101"/>
      <c r="F105" s="213" t="s">
        <v>7</v>
      </c>
      <c r="G105" s="101" t="s">
        <v>490</v>
      </c>
      <c r="H105" s="101" t="s">
        <v>1107</v>
      </c>
      <c r="I105" s="198"/>
    </row>
    <row r="106" spans="1:9" x14ac:dyDescent="0.25">
      <c r="A106" s="101" t="s">
        <v>78</v>
      </c>
      <c r="B106" s="213" t="s">
        <v>24</v>
      </c>
      <c r="C106" s="213" t="s">
        <v>1106</v>
      </c>
      <c r="D106" s="70"/>
      <c r="E106" s="101"/>
      <c r="F106" s="213" t="s">
        <v>7</v>
      </c>
      <c r="G106" s="101" t="s">
        <v>490</v>
      </c>
      <c r="H106" s="101" t="s">
        <v>1107</v>
      </c>
      <c r="I106" s="198"/>
    </row>
    <row r="107" spans="1:9" x14ac:dyDescent="0.25">
      <c r="A107" s="101" t="s">
        <v>79</v>
      </c>
      <c r="B107" s="213" t="s">
        <v>24</v>
      </c>
      <c r="C107" s="213" t="s">
        <v>1106</v>
      </c>
      <c r="D107" s="70"/>
      <c r="E107" s="101"/>
      <c r="F107" s="213" t="s">
        <v>7</v>
      </c>
      <c r="G107" s="101" t="s">
        <v>490</v>
      </c>
      <c r="H107" s="101" t="s">
        <v>1107</v>
      </c>
      <c r="I107" s="198"/>
    </row>
    <row r="108" spans="1:9" x14ac:dyDescent="0.25">
      <c r="A108" s="101" t="s">
        <v>80</v>
      </c>
      <c r="B108" s="213" t="s">
        <v>24</v>
      </c>
      <c r="C108" s="213" t="s">
        <v>1106</v>
      </c>
      <c r="D108" s="70"/>
      <c r="E108" s="101"/>
      <c r="F108" s="213" t="s">
        <v>7</v>
      </c>
      <c r="G108" s="101" t="s">
        <v>490</v>
      </c>
      <c r="H108" s="101" t="s">
        <v>1107</v>
      </c>
      <c r="I108" s="198"/>
    </row>
    <row r="109" spans="1:9" x14ac:dyDescent="0.25">
      <c r="A109" s="101" t="s">
        <v>81</v>
      </c>
      <c r="B109" s="213" t="s">
        <v>24</v>
      </c>
      <c r="C109" s="213" t="s">
        <v>1106</v>
      </c>
      <c r="D109" s="70"/>
      <c r="E109" s="101"/>
      <c r="F109" s="213" t="s">
        <v>7</v>
      </c>
      <c r="G109" s="101" t="s">
        <v>490</v>
      </c>
      <c r="H109" s="101" t="s">
        <v>1107</v>
      </c>
      <c r="I109" s="198"/>
    </row>
    <row r="110" spans="1:9" x14ac:dyDescent="0.25">
      <c r="A110" s="101" t="s">
        <v>82</v>
      </c>
      <c r="B110" s="213" t="s">
        <v>24</v>
      </c>
      <c r="C110" s="213" t="s">
        <v>1106</v>
      </c>
      <c r="D110" s="70"/>
      <c r="E110" s="101"/>
      <c r="F110" s="213" t="s">
        <v>7</v>
      </c>
      <c r="G110" s="101" t="s">
        <v>490</v>
      </c>
      <c r="H110" s="101" t="s">
        <v>1107</v>
      </c>
      <c r="I110" s="198"/>
    </row>
    <row r="111" spans="1:9" x14ac:dyDescent="0.25">
      <c r="A111" s="101" t="s">
        <v>83</v>
      </c>
      <c r="B111" s="213" t="s">
        <v>24</v>
      </c>
      <c r="C111" s="213" t="s">
        <v>1106</v>
      </c>
      <c r="D111" s="70"/>
      <c r="E111" s="101"/>
      <c r="F111" s="213" t="s">
        <v>7</v>
      </c>
      <c r="G111" s="101" t="s">
        <v>490</v>
      </c>
      <c r="H111" s="101" t="s">
        <v>1107</v>
      </c>
      <c r="I111" s="198"/>
    </row>
    <row r="112" spans="1:9" x14ac:dyDescent="0.25">
      <c r="A112" s="101" t="s">
        <v>84</v>
      </c>
      <c r="B112" s="213" t="s">
        <v>24</v>
      </c>
      <c r="C112" s="213" t="s">
        <v>1106</v>
      </c>
      <c r="D112" s="70"/>
      <c r="E112" s="101"/>
      <c r="F112" s="213" t="s">
        <v>7</v>
      </c>
      <c r="G112" s="101" t="s">
        <v>490</v>
      </c>
      <c r="H112" s="101" t="s">
        <v>1107</v>
      </c>
      <c r="I112" s="198"/>
    </row>
    <row r="113" spans="1:9" x14ac:dyDescent="0.25">
      <c r="A113" s="101" t="s">
        <v>85</v>
      </c>
      <c r="B113" s="213" t="s">
        <v>24</v>
      </c>
      <c r="C113" s="213" t="s">
        <v>1106</v>
      </c>
      <c r="D113" s="70"/>
      <c r="E113" s="101"/>
      <c r="F113" s="213" t="s">
        <v>7</v>
      </c>
      <c r="G113" s="101" t="s">
        <v>490</v>
      </c>
      <c r="H113" s="101" t="s">
        <v>1107</v>
      </c>
      <c r="I113" s="198"/>
    </row>
    <row r="114" spans="1:9" x14ac:dyDescent="0.25">
      <c r="A114" s="101" t="s">
        <v>290</v>
      </c>
      <c r="B114" s="213" t="s">
        <v>6</v>
      </c>
      <c r="C114" s="213" t="s">
        <v>1106</v>
      </c>
      <c r="D114" s="70"/>
      <c r="E114" s="101"/>
      <c r="F114" s="213" t="s">
        <v>7</v>
      </c>
      <c r="G114" s="101" t="s">
        <v>490</v>
      </c>
      <c r="H114" s="101" t="s">
        <v>1107</v>
      </c>
      <c r="I114" s="198"/>
    </row>
    <row r="115" spans="1:9" x14ac:dyDescent="0.25">
      <c r="A115" s="101" t="s">
        <v>291</v>
      </c>
      <c r="B115" s="213" t="s">
        <v>6</v>
      </c>
      <c r="C115" s="213" t="s">
        <v>1106</v>
      </c>
      <c r="D115" s="70"/>
      <c r="E115" s="101"/>
      <c r="F115" s="213" t="s">
        <v>7</v>
      </c>
      <c r="G115" s="101" t="s">
        <v>490</v>
      </c>
      <c r="H115" s="101" t="s">
        <v>1107</v>
      </c>
      <c r="I115" s="198"/>
    </row>
    <row r="116" spans="1:9" x14ac:dyDescent="0.25">
      <c r="A116" s="101" t="s">
        <v>292</v>
      </c>
      <c r="B116" s="213" t="s">
        <v>6</v>
      </c>
      <c r="C116" s="213" t="s">
        <v>1106</v>
      </c>
      <c r="D116" s="70"/>
      <c r="E116" s="101"/>
      <c r="F116" s="213" t="s">
        <v>7</v>
      </c>
      <c r="G116" s="101" t="s">
        <v>490</v>
      </c>
      <c r="H116" s="101" t="s">
        <v>1107</v>
      </c>
      <c r="I116" s="198"/>
    </row>
    <row r="117" spans="1:9" x14ac:dyDescent="0.25">
      <c r="A117" s="101" t="s">
        <v>293</v>
      </c>
      <c r="B117" s="213" t="s">
        <v>6</v>
      </c>
      <c r="C117" s="213" t="s">
        <v>1106</v>
      </c>
      <c r="D117" s="70"/>
      <c r="E117" s="101"/>
      <c r="F117" s="213" t="s">
        <v>7</v>
      </c>
      <c r="G117" s="101" t="s">
        <v>490</v>
      </c>
      <c r="H117" s="101" t="s">
        <v>1107</v>
      </c>
      <c r="I117" s="198"/>
    </row>
    <row r="118" spans="1:9" x14ac:dyDescent="0.25">
      <c r="A118" s="101" t="s">
        <v>294</v>
      </c>
      <c r="B118" s="213" t="s">
        <v>6</v>
      </c>
      <c r="C118" s="213" t="s">
        <v>1106</v>
      </c>
      <c r="D118" s="70"/>
      <c r="E118" s="101"/>
      <c r="F118" s="213" t="s">
        <v>7</v>
      </c>
      <c r="G118" s="101" t="s">
        <v>490</v>
      </c>
      <c r="H118" s="101" t="s">
        <v>1107</v>
      </c>
      <c r="I118" s="198"/>
    </row>
    <row r="119" spans="1:9" x14ac:dyDescent="0.25">
      <c r="A119" s="101" t="s">
        <v>295</v>
      </c>
      <c r="B119" s="213" t="s">
        <v>6</v>
      </c>
      <c r="C119" s="213" t="s">
        <v>1106</v>
      </c>
      <c r="D119" s="70"/>
      <c r="E119" s="101"/>
      <c r="F119" s="213" t="s">
        <v>7</v>
      </c>
      <c r="G119" s="101" t="s">
        <v>490</v>
      </c>
      <c r="H119" s="101" t="s">
        <v>1107</v>
      </c>
      <c r="I119" s="198"/>
    </row>
    <row r="120" spans="1:9" x14ac:dyDescent="0.25">
      <c r="A120" s="101" t="s">
        <v>296</v>
      </c>
      <c r="B120" s="213" t="s">
        <v>6</v>
      </c>
      <c r="C120" s="213" t="s">
        <v>1106</v>
      </c>
      <c r="D120" s="70"/>
      <c r="E120" s="101"/>
      <c r="F120" s="213" t="s">
        <v>7</v>
      </c>
      <c r="G120" s="101" t="s">
        <v>490</v>
      </c>
      <c r="H120" s="101" t="s">
        <v>1107</v>
      </c>
      <c r="I120" s="198"/>
    </row>
    <row r="121" spans="1:9" x14ac:dyDescent="0.25">
      <c r="A121" s="101" t="s">
        <v>297</v>
      </c>
      <c r="B121" s="213" t="s">
        <v>6</v>
      </c>
      <c r="C121" s="213" t="s">
        <v>1106</v>
      </c>
      <c r="D121" s="70"/>
      <c r="E121" s="101"/>
      <c r="F121" s="213" t="s">
        <v>7</v>
      </c>
      <c r="G121" s="101" t="s">
        <v>490</v>
      </c>
      <c r="H121" s="101" t="s">
        <v>1107</v>
      </c>
      <c r="I121" s="198"/>
    </row>
    <row r="122" spans="1:9" x14ac:dyDescent="0.25">
      <c r="A122" s="101" t="s">
        <v>86</v>
      </c>
      <c r="B122" s="213" t="s">
        <v>6</v>
      </c>
      <c r="C122" s="213" t="s">
        <v>1106</v>
      </c>
      <c r="D122" s="70"/>
      <c r="E122" s="101"/>
      <c r="F122" s="213" t="s">
        <v>7</v>
      </c>
      <c r="G122" s="101" t="s">
        <v>490</v>
      </c>
      <c r="H122" s="101" t="s">
        <v>1107</v>
      </c>
      <c r="I122" s="198"/>
    </row>
    <row r="123" spans="1:9" x14ac:dyDescent="0.25">
      <c r="A123" s="101" t="s">
        <v>298</v>
      </c>
      <c r="B123" s="213" t="s">
        <v>6</v>
      </c>
      <c r="C123" s="213" t="s">
        <v>1106</v>
      </c>
      <c r="D123" s="70"/>
      <c r="E123" s="101"/>
      <c r="F123" s="213" t="s">
        <v>7</v>
      </c>
      <c r="G123" s="101" t="s">
        <v>490</v>
      </c>
      <c r="H123" s="101" t="s">
        <v>1107</v>
      </c>
      <c r="I123" s="198"/>
    </row>
    <row r="124" spans="1:9" x14ac:dyDescent="0.25">
      <c r="A124" s="101" t="s">
        <v>299</v>
      </c>
      <c r="B124" s="213" t="s">
        <v>6</v>
      </c>
      <c r="C124" s="213" t="s">
        <v>1106</v>
      </c>
      <c r="D124" s="70"/>
      <c r="E124" s="101"/>
      <c r="F124" s="213" t="s">
        <v>7</v>
      </c>
      <c r="G124" s="101" t="s">
        <v>490</v>
      </c>
      <c r="H124" s="101" t="s">
        <v>1107</v>
      </c>
      <c r="I124" s="198"/>
    </row>
    <row r="125" spans="1:9" x14ac:dyDescent="0.25">
      <c r="A125" s="101" t="s">
        <v>87</v>
      </c>
      <c r="B125" s="213" t="s">
        <v>23</v>
      </c>
      <c r="C125" s="213" t="s">
        <v>1106</v>
      </c>
      <c r="D125" s="70"/>
      <c r="E125" s="101"/>
      <c r="F125" s="213" t="s">
        <v>7</v>
      </c>
      <c r="G125" s="101" t="s">
        <v>490</v>
      </c>
      <c r="H125" s="101" t="s">
        <v>1107</v>
      </c>
      <c r="I125" s="198"/>
    </row>
    <row r="126" spans="1:9" x14ac:dyDescent="0.25">
      <c r="A126" s="101" t="s">
        <v>88</v>
      </c>
      <c r="B126" s="213" t="s">
        <v>23</v>
      </c>
      <c r="C126" s="213" t="s">
        <v>1106</v>
      </c>
      <c r="D126" s="70"/>
      <c r="E126" s="101"/>
      <c r="F126" s="213" t="s">
        <v>7</v>
      </c>
      <c r="G126" s="101" t="s">
        <v>490</v>
      </c>
      <c r="H126" s="101" t="s">
        <v>1107</v>
      </c>
      <c r="I126" s="198"/>
    </row>
    <row r="127" spans="1:9" x14ac:dyDescent="0.25">
      <c r="A127" s="101" t="s">
        <v>89</v>
      </c>
      <c r="B127" s="213" t="s">
        <v>23</v>
      </c>
      <c r="C127" s="213" t="s">
        <v>1106</v>
      </c>
      <c r="D127" s="70"/>
      <c r="E127" s="101"/>
      <c r="F127" s="213" t="s">
        <v>7</v>
      </c>
      <c r="G127" s="101" t="s">
        <v>490</v>
      </c>
      <c r="H127" s="101" t="s">
        <v>1107</v>
      </c>
      <c r="I127" s="198"/>
    </row>
    <row r="128" spans="1:9" x14ac:dyDescent="0.25">
      <c r="A128" s="101" t="s">
        <v>90</v>
      </c>
      <c r="B128" s="213" t="s">
        <v>23</v>
      </c>
      <c r="C128" s="213" t="s">
        <v>1106</v>
      </c>
      <c r="D128" s="70"/>
      <c r="E128" s="101"/>
      <c r="F128" s="213" t="s">
        <v>7</v>
      </c>
      <c r="G128" s="101" t="s">
        <v>490</v>
      </c>
      <c r="H128" s="101" t="s">
        <v>1107</v>
      </c>
      <c r="I128" s="198"/>
    </row>
    <row r="129" spans="1:9" x14ac:dyDescent="0.25">
      <c r="A129" s="101" t="s">
        <v>91</v>
      </c>
      <c r="B129" s="213" t="s">
        <v>23</v>
      </c>
      <c r="C129" s="213" t="s">
        <v>1106</v>
      </c>
      <c r="D129" s="70"/>
      <c r="E129" s="101"/>
      <c r="F129" s="213" t="s">
        <v>7</v>
      </c>
      <c r="G129" s="101" t="s">
        <v>490</v>
      </c>
      <c r="H129" s="101" t="s">
        <v>1107</v>
      </c>
      <c r="I129" s="198"/>
    </row>
    <row r="130" spans="1:9" x14ac:dyDescent="0.25">
      <c r="A130" s="101" t="s">
        <v>92</v>
      </c>
      <c r="B130" s="213" t="s">
        <v>23</v>
      </c>
      <c r="C130" s="213" t="s">
        <v>1106</v>
      </c>
      <c r="D130" s="70"/>
      <c r="E130" s="101"/>
      <c r="F130" s="213" t="s">
        <v>7</v>
      </c>
      <c r="G130" s="101" t="s">
        <v>490</v>
      </c>
      <c r="H130" s="101" t="s">
        <v>1107</v>
      </c>
      <c r="I130" s="198"/>
    </row>
    <row r="131" spans="1:9" x14ac:dyDescent="0.25">
      <c r="A131" s="101" t="s">
        <v>93</v>
      </c>
      <c r="B131" s="213" t="s">
        <v>23</v>
      </c>
      <c r="C131" s="213" t="s">
        <v>1106</v>
      </c>
      <c r="D131" s="70"/>
      <c r="E131" s="101"/>
      <c r="F131" s="213" t="s">
        <v>7</v>
      </c>
      <c r="G131" s="101" t="s">
        <v>490</v>
      </c>
      <c r="H131" s="101" t="s">
        <v>1107</v>
      </c>
      <c r="I131" s="198"/>
    </row>
    <row r="132" spans="1:9" x14ac:dyDescent="0.25">
      <c r="A132" s="101" t="s">
        <v>94</v>
      </c>
      <c r="B132" s="213" t="s">
        <v>23</v>
      </c>
      <c r="C132" s="213" t="s">
        <v>1106</v>
      </c>
      <c r="D132" s="70"/>
      <c r="E132" s="101"/>
      <c r="F132" s="213" t="s">
        <v>7</v>
      </c>
      <c r="G132" s="101" t="s">
        <v>490</v>
      </c>
      <c r="H132" s="101" t="s">
        <v>1107</v>
      </c>
      <c r="I132" s="198"/>
    </row>
    <row r="133" spans="1:9" x14ac:dyDescent="0.25">
      <c r="A133" s="101" t="s">
        <v>95</v>
      </c>
      <c r="B133" s="213" t="s">
        <v>23</v>
      </c>
      <c r="C133" s="213" t="s">
        <v>1106</v>
      </c>
      <c r="D133" s="70"/>
      <c r="E133" s="101"/>
      <c r="F133" s="213" t="s">
        <v>7</v>
      </c>
      <c r="G133" s="101" t="s">
        <v>490</v>
      </c>
      <c r="H133" s="101" t="s">
        <v>1107</v>
      </c>
      <c r="I133" s="198"/>
    </row>
    <row r="134" spans="1:9" x14ac:dyDescent="0.25">
      <c r="A134" s="101" t="s">
        <v>300</v>
      </c>
      <c r="B134" s="213" t="s">
        <v>23</v>
      </c>
      <c r="C134" s="213" t="s">
        <v>1106</v>
      </c>
      <c r="D134" s="70"/>
      <c r="E134" s="101"/>
      <c r="F134" s="213" t="s">
        <v>7</v>
      </c>
      <c r="G134" s="101" t="s">
        <v>490</v>
      </c>
      <c r="H134" s="101" t="s">
        <v>1107</v>
      </c>
      <c r="I134" s="198"/>
    </row>
    <row r="135" spans="1:9" x14ac:dyDescent="0.25">
      <c r="A135" s="101" t="s">
        <v>96</v>
      </c>
      <c r="B135" s="213" t="s">
        <v>23</v>
      </c>
      <c r="C135" s="213" t="s">
        <v>1106</v>
      </c>
      <c r="D135" s="70"/>
      <c r="E135" s="101"/>
      <c r="F135" s="213" t="s">
        <v>7</v>
      </c>
      <c r="G135" s="101" t="s">
        <v>490</v>
      </c>
      <c r="H135" s="101" t="s">
        <v>1107</v>
      </c>
      <c r="I135" s="198"/>
    </row>
    <row r="136" spans="1:9" x14ac:dyDescent="0.25">
      <c r="A136" s="101" t="s">
        <v>97</v>
      </c>
      <c r="B136" s="213" t="s">
        <v>23</v>
      </c>
      <c r="C136" s="213" t="s">
        <v>1106</v>
      </c>
      <c r="D136" s="70"/>
      <c r="E136" s="101"/>
      <c r="F136" s="213" t="s">
        <v>7</v>
      </c>
      <c r="G136" s="101" t="s">
        <v>490</v>
      </c>
      <c r="H136" s="101" t="s">
        <v>1107</v>
      </c>
      <c r="I136" s="198"/>
    </row>
    <row r="137" spans="1:9" x14ac:dyDescent="0.25">
      <c r="A137" s="101" t="s">
        <v>98</v>
      </c>
      <c r="B137" s="213" t="s">
        <v>23</v>
      </c>
      <c r="C137" s="213" t="s">
        <v>1106</v>
      </c>
      <c r="D137" s="70"/>
      <c r="E137" s="101"/>
      <c r="F137" s="213" t="s">
        <v>7</v>
      </c>
      <c r="G137" s="101" t="s">
        <v>490</v>
      </c>
      <c r="H137" s="101" t="s">
        <v>1107</v>
      </c>
      <c r="I137" s="198"/>
    </row>
    <row r="138" spans="1:9" x14ac:dyDescent="0.25">
      <c r="A138" s="101" t="s">
        <v>214</v>
      </c>
      <c r="B138" s="213" t="s">
        <v>23</v>
      </c>
      <c r="C138" s="213" t="s">
        <v>1106</v>
      </c>
      <c r="D138" s="70"/>
      <c r="E138" s="101"/>
      <c r="F138" s="213" t="s">
        <v>7</v>
      </c>
      <c r="G138" s="101" t="s">
        <v>490</v>
      </c>
      <c r="H138" s="101" t="s">
        <v>1107</v>
      </c>
      <c r="I138" s="198"/>
    </row>
    <row r="139" spans="1:9" x14ac:dyDescent="0.25">
      <c r="A139" s="101" t="s">
        <v>375</v>
      </c>
      <c r="B139" s="213" t="s">
        <v>23</v>
      </c>
      <c r="C139" s="213" t="s">
        <v>1106</v>
      </c>
      <c r="D139" s="70"/>
      <c r="E139" s="101"/>
      <c r="F139" s="213" t="s">
        <v>7</v>
      </c>
      <c r="G139" s="101" t="s">
        <v>490</v>
      </c>
      <c r="H139" s="101" t="s">
        <v>1107</v>
      </c>
      <c r="I139" s="198"/>
    </row>
    <row r="140" spans="1:9" x14ac:dyDescent="0.25">
      <c r="A140" s="101" t="s">
        <v>376</v>
      </c>
      <c r="B140" s="213" t="s">
        <v>23</v>
      </c>
      <c r="C140" s="213" t="s">
        <v>1106</v>
      </c>
      <c r="D140" s="70"/>
      <c r="E140" s="101"/>
      <c r="F140" s="213" t="s">
        <v>7</v>
      </c>
      <c r="G140" s="101" t="s">
        <v>490</v>
      </c>
      <c r="H140" s="101" t="s">
        <v>1107</v>
      </c>
      <c r="I140" s="198"/>
    </row>
    <row r="141" spans="1:9" x14ac:dyDescent="0.25">
      <c r="A141" s="101" t="s">
        <v>377</v>
      </c>
      <c r="B141" s="213" t="s">
        <v>23</v>
      </c>
      <c r="C141" s="213" t="s">
        <v>1106</v>
      </c>
      <c r="D141" s="70"/>
      <c r="E141" s="101"/>
      <c r="F141" s="213" t="s">
        <v>7</v>
      </c>
      <c r="G141" s="101" t="s">
        <v>490</v>
      </c>
      <c r="H141" s="101" t="s">
        <v>1107</v>
      </c>
      <c r="I141" s="198"/>
    </row>
    <row r="142" spans="1:9" x14ac:dyDescent="0.25">
      <c r="A142" s="101" t="s">
        <v>378</v>
      </c>
      <c r="B142" s="213" t="s">
        <v>23</v>
      </c>
      <c r="C142" s="213" t="s">
        <v>1106</v>
      </c>
      <c r="D142" s="70"/>
      <c r="E142" s="101"/>
      <c r="F142" s="213" t="s">
        <v>7</v>
      </c>
      <c r="G142" s="101" t="s">
        <v>490</v>
      </c>
      <c r="H142" s="101" t="s">
        <v>1107</v>
      </c>
      <c r="I142" s="198"/>
    </row>
    <row r="143" spans="1:9" x14ac:dyDescent="0.25">
      <c r="A143" s="101" t="s">
        <v>379</v>
      </c>
      <c r="B143" s="213" t="s">
        <v>23</v>
      </c>
      <c r="C143" s="213" t="s">
        <v>1106</v>
      </c>
      <c r="D143" s="70"/>
      <c r="E143" s="101"/>
      <c r="F143" s="213" t="s">
        <v>7</v>
      </c>
      <c r="G143" s="101" t="s">
        <v>490</v>
      </c>
      <c r="H143" s="101" t="s">
        <v>1107</v>
      </c>
      <c r="I143" s="198"/>
    </row>
    <row r="144" spans="1:9" x14ac:dyDescent="0.25">
      <c r="A144" s="101" t="s">
        <v>99</v>
      </c>
      <c r="B144" s="213" t="s">
        <v>9</v>
      </c>
      <c r="C144" s="213" t="s">
        <v>1106</v>
      </c>
      <c r="D144" s="70"/>
      <c r="E144" s="101"/>
      <c r="F144" s="213" t="s">
        <v>7</v>
      </c>
      <c r="G144" s="101" t="s">
        <v>490</v>
      </c>
      <c r="H144" s="101" t="s">
        <v>1107</v>
      </c>
      <c r="I144" s="198"/>
    </row>
    <row r="145" spans="1:9" x14ac:dyDescent="0.25">
      <c r="A145" s="101" t="s">
        <v>100</v>
      </c>
      <c r="B145" s="213" t="s">
        <v>9</v>
      </c>
      <c r="C145" s="213" t="s">
        <v>1106</v>
      </c>
      <c r="D145" s="70"/>
      <c r="E145" s="101"/>
      <c r="F145" s="213" t="s">
        <v>7</v>
      </c>
      <c r="G145" s="101" t="s">
        <v>490</v>
      </c>
      <c r="H145" s="101" t="s">
        <v>1107</v>
      </c>
      <c r="I145" s="198"/>
    </row>
    <row r="146" spans="1:9" x14ac:dyDescent="0.25">
      <c r="A146" s="101" t="s">
        <v>101</v>
      </c>
      <c r="B146" s="213" t="s">
        <v>9</v>
      </c>
      <c r="C146" s="213" t="s">
        <v>1106</v>
      </c>
      <c r="D146" s="70"/>
      <c r="E146" s="101"/>
      <c r="F146" s="213" t="s">
        <v>7</v>
      </c>
      <c r="G146" s="101" t="s">
        <v>490</v>
      </c>
      <c r="H146" s="101" t="s">
        <v>1107</v>
      </c>
      <c r="I146" s="198"/>
    </row>
    <row r="147" spans="1:9" x14ac:dyDescent="0.25">
      <c r="A147" s="101" t="s">
        <v>102</v>
      </c>
      <c r="B147" s="213" t="s">
        <v>9</v>
      </c>
      <c r="C147" s="213" t="s">
        <v>1106</v>
      </c>
      <c r="D147" s="70"/>
      <c r="E147" s="101"/>
      <c r="F147" s="213" t="s">
        <v>7</v>
      </c>
      <c r="G147" s="101" t="s">
        <v>490</v>
      </c>
      <c r="H147" s="101" t="s">
        <v>1107</v>
      </c>
      <c r="I147" s="198"/>
    </row>
    <row r="148" spans="1:9" x14ac:dyDescent="0.25">
      <c r="A148" s="101" t="s">
        <v>103</v>
      </c>
      <c r="B148" s="213" t="s">
        <v>9</v>
      </c>
      <c r="C148" s="213" t="s">
        <v>1106</v>
      </c>
      <c r="D148" s="70"/>
      <c r="E148" s="101"/>
      <c r="F148" s="213" t="s">
        <v>7</v>
      </c>
      <c r="G148" s="101" t="s">
        <v>490</v>
      </c>
      <c r="H148" s="101" t="s">
        <v>1107</v>
      </c>
      <c r="I148" s="198"/>
    </row>
    <row r="149" spans="1:9" x14ac:dyDescent="0.25">
      <c r="A149" s="101" t="s">
        <v>104</v>
      </c>
      <c r="B149" s="213" t="s">
        <v>9</v>
      </c>
      <c r="C149" s="213" t="s">
        <v>1106</v>
      </c>
      <c r="D149" s="70"/>
      <c r="E149" s="101"/>
      <c r="F149" s="213" t="s">
        <v>7</v>
      </c>
      <c r="G149" s="101" t="s">
        <v>490</v>
      </c>
      <c r="H149" s="101" t="s">
        <v>1107</v>
      </c>
      <c r="I149" s="198"/>
    </row>
    <row r="150" spans="1:9" x14ac:dyDescent="0.25">
      <c r="A150" s="101" t="s">
        <v>1064</v>
      </c>
      <c r="B150" s="213" t="s">
        <v>9</v>
      </c>
      <c r="C150" s="213" t="s">
        <v>1106</v>
      </c>
      <c r="D150" s="70"/>
      <c r="E150" s="101"/>
      <c r="F150" s="213" t="s">
        <v>7</v>
      </c>
      <c r="G150" s="101" t="s">
        <v>490</v>
      </c>
      <c r="H150" s="101" t="s">
        <v>1107</v>
      </c>
      <c r="I150" s="198"/>
    </row>
    <row r="151" spans="1:9" x14ac:dyDescent="0.25">
      <c r="A151" s="101" t="s">
        <v>1065</v>
      </c>
      <c r="B151" s="213" t="s">
        <v>9</v>
      </c>
      <c r="C151" s="213" t="s">
        <v>1106</v>
      </c>
      <c r="D151" s="70"/>
      <c r="E151" s="101"/>
      <c r="F151" s="213" t="s">
        <v>7</v>
      </c>
      <c r="G151" s="101" t="s">
        <v>490</v>
      </c>
      <c r="H151" s="101" t="s">
        <v>1107</v>
      </c>
      <c r="I151" s="198"/>
    </row>
    <row r="152" spans="1:9" x14ac:dyDescent="0.25">
      <c r="A152" s="101" t="s">
        <v>105</v>
      </c>
      <c r="B152" s="213" t="s">
        <v>9</v>
      </c>
      <c r="C152" s="213" t="s">
        <v>1106</v>
      </c>
      <c r="D152" s="70"/>
      <c r="E152" s="101"/>
      <c r="F152" s="213" t="s">
        <v>7</v>
      </c>
      <c r="G152" s="101" t="s">
        <v>490</v>
      </c>
      <c r="H152" s="101" t="s">
        <v>1107</v>
      </c>
      <c r="I152" s="198"/>
    </row>
    <row r="153" spans="1:9" x14ac:dyDescent="0.25">
      <c r="A153" s="101" t="s">
        <v>106</v>
      </c>
      <c r="B153" s="213" t="s">
        <v>9</v>
      </c>
      <c r="C153" s="213" t="s">
        <v>1106</v>
      </c>
      <c r="D153" s="70"/>
      <c r="E153" s="101"/>
      <c r="F153" s="213" t="s">
        <v>7</v>
      </c>
      <c r="G153" s="101" t="s">
        <v>490</v>
      </c>
      <c r="H153" s="101" t="s">
        <v>1107</v>
      </c>
      <c r="I153" s="198"/>
    </row>
    <row r="154" spans="1:9" x14ac:dyDescent="0.25">
      <c r="A154" s="101" t="s">
        <v>107</v>
      </c>
      <c r="B154" s="213" t="s">
        <v>9</v>
      </c>
      <c r="C154" s="213" t="s">
        <v>1106</v>
      </c>
      <c r="D154" s="70"/>
      <c r="E154" s="101"/>
      <c r="F154" s="213" t="s">
        <v>7</v>
      </c>
      <c r="G154" s="101" t="s">
        <v>490</v>
      </c>
      <c r="H154" s="101" t="s">
        <v>1107</v>
      </c>
      <c r="I154" s="198"/>
    </row>
    <row r="155" spans="1:9" x14ac:dyDescent="0.25">
      <c r="A155" s="101" t="s">
        <v>108</v>
      </c>
      <c r="B155" s="213" t="s">
        <v>9</v>
      </c>
      <c r="C155" s="213" t="s">
        <v>1106</v>
      </c>
      <c r="D155" s="70"/>
      <c r="E155" s="101"/>
      <c r="F155" s="213" t="s">
        <v>7</v>
      </c>
      <c r="G155" s="101" t="s">
        <v>490</v>
      </c>
      <c r="H155" s="101" t="s">
        <v>1107</v>
      </c>
      <c r="I155" s="198"/>
    </row>
    <row r="156" spans="1:9" x14ac:dyDescent="0.25">
      <c r="A156" s="101" t="s">
        <v>301</v>
      </c>
      <c r="B156" s="213" t="s">
        <v>4</v>
      </c>
      <c r="C156" s="213" t="s">
        <v>1106</v>
      </c>
      <c r="D156" s="70"/>
      <c r="E156" s="101"/>
      <c r="F156" s="213" t="s">
        <v>7</v>
      </c>
      <c r="G156" s="101" t="s">
        <v>490</v>
      </c>
      <c r="H156" s="101" t="s">
        <v>1107</v>
      </c>
      <c r="I156" s="198"/>
    </row>
    <row r="157" spans="1:9" x14ac:dyDescent="0.25">
      <c r="A157" s="101" t="s">
        <v>302</v>
      </c>
      <c r="B157" s="213" t="s">
        <v>4</v>
      </c>
      <c r="C157" s="213" t="s">
        <v>1106</v>
      </c>
      <c r="D157" s="70"/>
      <c r="E157" s="101"/>
      <c r="F157" s="213" t="s">
        <v>7</v>
      </c>
      <c r="G157" s="101" t="s">
        <v>490</v>
      </c>
      <c r="H157" s="101" t="s">
        <v>1107</v>
      </c>
      <c r="I157" s="198"/>
    </row>
    <row r="158" spans="1:9" x14ac:dyDescent="0.25">
      <c r="A158" s="101" t="s">
        <v>303</v>
      </c>
      <c r="B158" s="213" t="s">
        <v>4</v>
      </c>
      <c r="C158" s="213" t="s">
        <v>1106</v>
      </c>
      <c r="D158" s="70"/>
      <c r="E158" s="101"/>
      <c r="F158" s="213" t="s">
        <v>7</v>
      </c>
      <c r="G158" s="101" t="s">
        <v>490</v>
      </c>
      <c r="H158" s="101" t="s">
        <v>1107</v>
      </c>
      <c r="I158" s="198"/>
    </row>
    <row r="159" spans="1:9" x14ac:dyDescent="0.25">
      <c r="A159" s="101" t="s">
        <v>304</v>
      </c>
      <c r="B159" s="213" t="s">
        <v>4</v>
      </c>
      <c r="C159" s="213" t="s">
        <v>1106</v>
      </c>
      <c r="D159" s="70"/>
      <c r="E159" s="101"/>
      <c r="F159" s="213" t="s">
        <v>7</v>
      </c>
      <c r="G159" s="101" t="s">
        <v>490</v>
      </c>
      <c r="H159" s="101" t="s">
        <v>1107</v>
      </c>
      <c r="I159" s="198"/>
    </row>
    <row r="160" spans="1:9" x14ac:dyDescent="0.25">
      <c r="A160" s="101" t="s">
        <v>305</v>
      </c>
      <c r="B160" s="213" t="s">
        <v>4</v>
      </c>
      <c r="C160" s="213" t="s">
        <v>1106</v>
      </c>
      <c r="D160" s="70"/>
      <c r="E160" s="101"/>
      <c r="F160" s="213" t="s">
        <v>7</v>
      </c>
      <c r="G160" s="101" t="s">
        <v>490</v>
      </c>
      <c r="H160" s="101" t="s">
        <v>1107</v>
      </c>
      <c r="I160" s="198"/>
    </row>
    <row r="161" spans="1:9" x14ac:dyDescent="0.25">
      <c r="A161" s="101" t="s">
        <v>306</v>
      </c>
      <c r="B161" s="213" t="s">
        <v>4</v>
      </c>
      <c r="C161" s="213" t="s">
        <v>1106</v>
      </c>
      <c r="D161" s="70"/>
      <c r="E161" s="101"/>
      <c r="F161" s="213" t="s">
        <v>7</v>
      </c>
      <c r="G161" s="101" t="s">
        <v>490</v>
      </c>
      <c r="H161" s="101" t="s">
        <v>1107</v>
      </c>
      <c r="I161" s="198"/>
    </row>
    <row r="162" spans="1:9" x14ac:dyDescent="0.25">
      <c r="A162" s="101" t="s">
        <v>307</v>
      </c>
      <c r="B162" s="213" t="s">
        <v>4</v>
      </c>
      <c r="C162" s="213" t="s">
        <v>1106</v>
      </c>
      <c r="D162" s="70"/>
      <c r="E162" s="101"/>
      <c r="F162" s="213" t="s">
        <v>7</v>
      </c>
      <c r="G162" s="101" t="s">
        <v>490</v>
      </c>
      <c r="H162" s="101" t="s">
        <v>1107</v>
      </c>
      <c r="I162" s="198"/>
    </row>
    <row r="163" spans="1:9" x14ac:dyDescent="0.25">
      <c r="A163" s="101" t="s">
        <v>308</v>
      </c>
      <c r="B163" s="213" t="s">
        <v>4</v>
      </c>
      <c r="C163" s="213" t="s">
        <v>1106</v>
      </c>
      <c r="D163" s="70"/>
      <c r="E163" s="101"/>
      <c r="F163" s="213" t="s">
        <v>7</v>
      </c>
      <c r="G163" s="101" t="s">
        <v>490</v>
      </c>
      <c r="H163" s="101" t="s">
        <v>1107</v>
      </c>
      <c r="I163" s="198"/>
    </row>
    <row r="164" spans="1:9" x14ac:dyDescent="0.25">
      <c r="A164" s="101" t="s">
        <v>309</v>
      </c>
      <c r="B164" s="213" t="s">
        <v>4</v>
      </c>
      <c r="C164" s="213" t="s">
        <v>1106</v>
      </c>
      <c r="D164" s="70"/>
      <c r="E164" s="101"/>
      <c r="F164" s="213" t="s">
        <v>7</v>
      </c>
      <c r="G164" s="101" t="s">
        <v>490</v>
      </c>
      <c r="H164" s="101" t="s">
        <v>1107</v>
      </c>
      <c r="I164" s="198"/>
    </row>
    <row r="165" spans="1:9" x14ac:dyDescent="0.25">
      <c r="A165" s="101" t="s">
        <v>310</v>
      </c>
      <c r="B165" s="213" t="s">
        <v>4</v>
      </c>
      <c r="C165" s="213" t="s">
        <v>1106</v>
      </c>
      <c r="D165" s="70"/>
      <c r="E165" s="101"/>
      <c r="F165" s="213" t="s">
        <v>7</v>
      </c>
      <c r="G165" s="101" t="s">
        <v>490</v>
      </c>
      <c r="H165" s="101" t="s">
        <v>1107</v>
      </c>
      <c r="I165" s="198"/>
    </row>
    <row r="166" spans="1:9" x14ac:dyDescent="0.25">
      <c r="A166" s="101" t="s">
        <v>311</v>
      </c>
      <c r="B166" s="213" t="s">
        <v>4</v>
      </c>
      <c r="C166" s="213" t="s">
        <v>1106</v>
      </c>
      <c r="D166" s="70"/>
      <c r="E166" s="101"/>
      <c r="F166" s="213" t="s">
        <v>7</v>
      </c>
      <c r="G166" s="101" t="s">
        <v>490</v>
      </c>
      <c r="H166" s="101" t="s">
        <v>1107</v>
      </c>
      <c r="I166" s="198"/>
    </row>
    <row r="167" spans="1:9" x14ac:dyDescent="0.25">
      <c r="A167" s="101" t="s">
        <v>312</v>
      </c>
      <c r="B167" s="213" t="s">
        <v>4</v>
      </c>
      <c r="C167" s="213" t="s">
        <v>1106</v>
      </c>
      <c r="D167" s="70"/>
      <c r="E167" s="101"/>
      <c r="F167" s="213" t="s">
        <v>7</v>
      </c>
      <c r="G167" s="101" t="s">
        <v>490</v>
      </c>
      <c r="H167" s="101" t="s">
        <v>1107</v>
      </c>
      <c r="I167" s="198"/>
    </row>
    <row r="168" spans="1:9" x14ac:dyDescent="0.25">
      <c r="A168" s="101" t="s">
        <v>313</v>
      </c>
      <c r="B168" s="213" t="s">
        <v>4</v>
      </c>
      <c r="C168" s="213" t="s">
        <v>1106</v>
      </c>
      <c r="D168" s="70"/>
      <c r="E168" s="101"/>
      <c r="F168" s="213" t="s">
        <v>7</v>
      </c>
      <c r="G168" s="101" t="s">
        <v>490</v>
      </c>
      <c r="H168" s="101" t="s">
        <v>1107</v>
      </c>
      <c r="I168" s="198"/>
    </row>
    <row r="169" spans="1:9" x14ac:dyDescent="0.25">
      <c r="A169" s="101" t="s">
        <v>314</v>
      </c>
      <c r="B169" s="213" t="s">
        <v>4</v>
      </c>
      <c r="C169" s="213" t="s">
        <v>1106</v>
      </c>
      <c r="D169" s="70"/>
      <c r="E169" s="101"/>
      <c r="F169" s="213" t="s">
        <v>7</v>
      </c>
      <c r="G169" s="101" t="s">
        <v>490</v>
      </c>
      <c r="H169" s="101" t="s">
        <v>1107</v>
      </c>
      <c r="I169" s="198"/>
    </row>
    <row r="170" spans="1:9" x14ac:dyDescent="0.25">
      <c r="A170" s="101" t="s">
        <v>315</v>
      </c>
      <c r="B170" s="213" t="s">
        <v>4</v>
      </c>
      <c r="C170" s="213" t="s">
        <v>1106</v>
      </c>
      <c r="D170" s="70"/>
      <c r="E170" s="101"/>
      <c r="F170" s="213" t="s">
        <v>7</v>
      </c>
      <c r="G170" s="101" t="s">
        <v>490</v>
      </c>
      <c r="H170" s="101" t="s">
        <v>1107</v>
      </c>
      <c r="I170" s="198"/>
    </row>
    <row r="171" spans="1:9" x14ac:dyDescent="0.25">
      <c r="A171" s="101" t="s">
        <v>316</v>
      </c>
      <c r="B171" s="213" t="s">
        <v>4</v>
      </c>
      <c r="C171" s="213" t="s">
        <v>1106</v>
      </c>
      <c r="D171" s="70"/>
      <c r="E171" s="101"/>
      <c r="F171" s="213" t="s">
        <v>7</v>
      </c>
      <c r="G171" s="101" t="s">
        <v>490</v>
      </c>
      <c r="H171" s="101" t="s">
        <v>1107</v>
      </c>
      <c r="I171" s="198"/>
    </row>
    <row r="172" spans="1:9" x14ac:dyDescent="0.25">
      <c r="A172" s="101" t="s">
        <v>317</v>
      </c>
      <c r="B172" s="213" t="s">
        <v>4</v>
      </c>
      <c r="C172" s="213" t="s">
        <v>1106</v>
      </c>
      <c r="D172" s="70"/>
      <c r="E172" s="101"/>
      <c r="F172" s="213" t="s">
        <v>7</v>
      </c>
      <c r="G172" s="101" t="s">
        <v>490</v>
      </c>
      <c r="H172" s="101" t="s">
        <v>1107</v>
      </c>
      <c r="I172" s="198"/>
    </row>
    <row r="173" spans="1:9" x14ac:dyDescent="0.25">
      <c r="A173" s="101" t="s">
        <v>318</v>
      </c>
      <c r="B173" s="213" t="s">
        <v>4</v>
      </c>
      <c r="C173" s="213" t="s">
        <v>1106</v>
      </c>
      <c r="D173" s="70"/>
      <c r="E173" s="101"/>
      <c r="F173" s="213" t="s">
        <v>7</v>
      </c>
      <c r="G173" s="101" t="s">
        <v>490</v>
      </c>
      <c r="H173" s="101" t="s">
        <v>1107</v>
      </c>
      <c r="I173" s="198"/>
    </row>
    <row r="174" spans="1:9" x14ac:dyDescent="0.25">
      <c r="A174" s="101" t="s">
        <v>319</v>
      </c>
      <c r="B174" s="213" t="s">
        <v>4</v>
      </c>
      <c r="C174" s="213" t="s">
        <v>1106</v>
      </c>
      <c r="D174" s="70"/>
      <c r="E174" s="101"/>
      <c r="F174" s="213" t="s">
        <v>7</v>
      </c>
      <c r="G174" s="101" t="s">
        <v>490</v>
      </c>
      <c r="H174" s="101" t="s">
        <v>1107</v>
      </c>
      <c r="I174" s="198"/>
    </row>
    <row r="175" spans="1:9" x14ac:dyDescent="0.25">
      <c r="A175" s="101" t="s">
        <v>320</v>
      </c>
      <c r="B175" s="213" t="s">
        <v>4</v>
      </c>
      <c r="C175" s="213" t="s">
        <v>1106</v>
      </c>
      <c r="D175" s="70"/>
      <c r="E175" s="101"/>
      <c r="F175" s="213" t="s">
        <v>7</v>
      </c>
      <c r="G175" s="101" t="s">
        <v>490</v>
      </c>
      <c r="H175" s="101" t="s">
        <v>1107</v>
      </c>
      <c r="I175" s="198"/>
    </row>
    <row r="176" spans="1:9" x14ac:dyDescent="0.25">
      <c r="A176" s="101" t="s">
        <v>321</v>
      </c>
      <c r="B176" s="213" t="s">
        <v>4</v>
      </c>
      <c r="C176" s="213" t="s">
        <v>1106</v>
      </c>
      <c r="D176" s="70"/>
      <c r="E176" s="101"/>
      <c r="F176" s="213" t="s">
        <v>7</v>
      </c>
      <c r="G176" s="101" t="s">
        <v>490</v>
      </c>
      <c r="H176" s="101" t="s">
        <v>1107</v>
      </c>
      <c r="I176" s="198"/>
    </row>
    <row r="177" spans="1:9" x14ac:dyDescent="0.25">
      <c r="A177" s="101" t="s">
        <v>322</v>
      </c>
      <c r="B177" s="213" t="s">
        <v>4</v>
      </c>
      <c r="C177" s="213" t="s">
        <v>1106</v>
      </c>
      <c r="D177" s="70"/>
      <c r="E177" s="101"/>
      <c r="F177" s="213" t="s">
        <v>7</v>
      </c>
      <c r="G177" s="101" t="s">
        <v>490</v>
      </c>
      <c r="H177" s="101" t="s">
        <v>1107</v>
      </c>
      <c r="I177" s="198"/>
    </row>
    <row r="178" spans="1:9" x14ac:dyDescent="0.25">
      <c r="A178" s="101" t="s">
        <v>323</v>
      </c>
      <c r="B178" s="213" t="s">
        <v>4</v>
      </c>
      <c r="C178" s="213" t="s">
        <v>1106</v>
      </c>
      <c r="D178" s="70"/>
      <c r="E178" s="101"/>
      <c r="F178" s="213" t="s">
        <v>7</v>
      </c>
      <c r="G178" s="101" t="s">
        <v>490</v>
      </c>
      <c r="H178" s="101" t="s">
        <v>1107</v>
      </c>
      <c r="I178" s="198"/>
    </row>
    <row r="179" spans="1:9" x14ac:dyDescent="0.25">
      <c r="A179" s="101" t="s">
        <v>324</v>
      </c>
      <c r="B179" s="213" t="s">
        <v>4</v>
      </c>
      <c r="C179" s="213" t="s">
        <v>1106</v>
      </c>
      <c r="D179" s="70"/>
      <c r="E179" s="101"/>
      <c r="F179" s="213" t="s">
        <v>7</v>
      </c>
      <c r="G179" s="101" t="s">
        <v>490</v>
      </c>
      <c r="H179" s="101" t="s">
        <v>1107</v>
      </c>
      <c r="I179" s="198"/>
    </row>
    <row r="180" spans="1:9" x14ac:dyDescent="0.25">
      <c r="A180" s="101" t="s">
        <v>109</v>
      </c>
      <c r="B180" s="213" t="s">
        <v>4</v>
      </c>
      <c r="C180" s="213" t="s">
        <v>1106</v>
      </c>
      <c r="D180" s="70"/>
      <c r="E180" s="101"/>
      <c r="F180" s="213" t="s">
        <v>7</v>
      </c>
      <c r="G180" s="101" t="s">
        <v>490</v>
      </c>
      <c r="H180" s="101" t="s">
        <v>1107</v>
      </c>
      <c r="I180" s="198"/>
    </row>
    <row r="181" spans="1:9" x14ac:dyDescent="0.25">
      <c r="A181" s="101" t="s">
        <v>325</v>
      </c>
      <c r="B181" s="213" t="s">
        <v>0</v>
      </c>
      <c r="C181" s="213" t="s">
        <v>1106</v>
      </c>
      <c r="D181" s="70"/>
      <c r="E181" s="101"/>
      <c r="F181" s="213" t="s">
        <v>7</v>
      </c>
      <c r="G181" s="101" t="s">
        <v>490</v>
      </c>
      <c r="H181" s="101" t="s">
        <v>1107</v>
      </c>
      <c r="I181" s="198"/>
    </row>
    <row r="182" spans="1:9" x14ac:dyDescent="0.25">
      <c r="A182" s="101" t="s">
        <v>326</v>
      </c>
      <c r="B182" s="213" t="s">
        <v>0</v>
      </c>
      <c r="C182" s="213" t="s">
        <v>1106</v>
      </c>
      <c r="D182" s="70"/>
      <c r="E182" s="101"/>
      <c r="F182" s="213" t="s">
        <v>7</v>
      </c>
      <c r="G182" s="101" t="s">
        <v>490</v>
      </c>
      <c r="H182" s="101" t="s">
        <v>1107</v>
      </c>
      <c r="I182" s="198"/>
    </row>
    <row r="183" spans="1:9" x14ac:dyDescent="0.25">
      <c r="A183" s="101" t="s">
        <v>327</v>
      </c>
      <c r="B183" s="213" t="s">
        <v>0</v>
      </c>
      <c r="C183" s="213" t="s">
        <v>1106</v>
      </c>
      <c r="D183" s="70"/>
      <c r="E183" s="101"/>
      <c r="F183" s="213" t="s">
        <v>7</v>
      </c>
      <c r="G183" s="101" t="s">
        <v>490</v>
      </c>
      <c r="H183" s="101" t="s">
        <v>1107</v>
      </c>
      <c r="I183" s="198"/>
    </row>
    <row r="184" spans="1:9" x14ac:dyDescent="0.25">
      <c r="A184" s="101" t="s">
        <v>328</v>
      </c>
      <c r="B184" s="213" t="s">
        <v>0</v>
      </c>
      <c r="C184" s="213" t="s">
        <v>1106</v>
      </c>
      <c r="D184" s="70"/>
      <c r="E184" s="101"/>
      <c r="F184" s="213" t="s">
        <v>7</v>
      </c>
      <c r="G184" s="101" t="s">
        <v>490</v>
      </c>
      <c r="H184" s="101" t="s">
        <v>1107</v>
      </c>
      <c r="I184" s="198"/>
    </row>
    <row r="185" spans="1:9" x14ac:dyDescent="0.25">
      <c r="A185" s="101" t="s">
        <v>329</v>
      </c>
      <c r="B185" s="213" t="s">
        <v>0</v>
      </c>
      <c r="C185" s="213" t="s">
        <v>1106</v>
      </c>
      <c r="D185" s="70"/>
      <c r="E185" s="101"/>
      <c r="F185" s="213" t="s">
        <v>7</v>
      </c>
      <c r="G185" s="101" t="s">
        <v>490</v>
      </c>
      <c r="H185" s="101" t="s">
        <v>1107</v>
      </c>
      <c r="I185" s="198"/>
    </row>
    <row r="186" spans="1:9" x14ac:dyDescent="0.25">
      <c r="A186" s="101" t="s">
        <v>330</v>
      </c>
      <c r="B186" s="213" t="s">
        <v>0</v>
      </c>
      <c r="C186" s="213" t="s">
        <v>1106</v>
      </c>
      <c r="D186" s="70"/>
      <c r="E186" s="101"/>
      <c r="F186" s="213" t="s">
        <v>7</v>
      </c>
      <c r="G186" s="101" t="s">
        <v>490</v>
      </c>
      <c r="H186" s="101" t="s">
        <v>1107</v>
      </c>
      <c r="I186" s="198"/>
    </row>
    <row r="187" spans="1:9" x14ac:dyDescent="0.25">
      <c r="A187" s="101" t="s">
        <v>331</v>
      </c>
      <c r="B187" s="213" t="s">
        <v>0</v>
      </c>
      <c r="C187" s="213" t="s">
        <v>1106</v>
      </c>
      <c r="D187" s="70"/>
      <c r="E187" s="101"/>
      <c r="F187" s="213" t="s">
        <v>7</v>
      </c>
      <c r="G187" s="101" t="s">
        <v>490</v>
      </c>
      <c r="H187" s="101" t="s">
        <v>1107</v>
      </c>
      <c r="I187" s="198"/>
    </row>
    <row r="188" spans="1:9" x14ac:dyDescent="0.25">
      <c r="A188" s="101" t="s">
        <v>499</v>
      </c>
      <c r="B188" s="213" t="s">
        <v>0</v>
      </c>
      <c r="C188" s="213" t="s">
        <v>1106</v>
      </c>
      <c r="D188" s="70"/>
      <c r="E188" s="101"/>
      <c r="F188" s="213" t="s">
        <v>7</v>
      </c>
      <c r="G188" s="101" t="s">
        <v>490</v>
      </c>
      <c r="H188" s="101" t="s">
        <v>1107</v>
      </c>
      <c r="I188" s="198"/>
    </row>
    <row r="189" spans="1:9" x14ac:dyDescent="0.25">
      <c r="A189" s="101" t="s">
        <v>332</v>
      </c>
      <c r="B189" s="213" t="s">
        <v>0</v>
      </c>
      <c r="C189" s="213" t="s">
        <v>1106</v>
      </c>
      <c r="D189" s="70"/>
      <c r="E189" s="101"/>
      <c r="F189" s="213" t="s">
        <v>7</v>
      </c>
      <c r="G189" s="101" t="s">
        <v>490</v>
      </c>
      <c r="H189" s="101" t="s">
        <v>1107</v>
      </c>
      <c r="I189" s="198"/>
    </row>
    <row r="190" spans="1:9" x14ac:dyDescent="0.25">
      <c r="A190" s="101" t="s">
        <v>333</v>
      </c>
      <c r="B190" s="213" t="s">
        <v>0</v>
      </c>
      <c r="C190" s="213" t="s">
        <v>1106</v>
      </c>
      <c r="D190" s="70"/>
      <c r="E190" s="101"/>
      <c r="F190" s="213" t="s">
        <v>7</v>
      </c>
      <c r="G190" s="101" t="s">
        <v>490</v>
      </c>
      <c r="H190" s="101" t="s">
        <v>1107</v>
      </c>
      <c r="I190" s="198"/>
    </row>
    <row r="191" spans="1:9" x14ac:dyDescent="0.25">
      <c r="A191" s="101" t="s">
        <v>334</v>
      </c>
      <c r="B191" s="213" t="s">
        <v>0</v>
      </c>
      <c r="C191" s="213" t="s">
        <v>1106</v>
      </c>
      <c r="D191" s="70"/>
      <c r="E191" s="101"/>
      <c r="F191" s="213" t="s">
        <v>7</v>
      </c>
      <c r="G191" s="101" t="s">
        <v>490</v>
      </c>
      <c r="H191" s="101" t="s">
        <v>1107</v>
      </c>
      <c r="I191" s="198"/>
    </row>
    <row r="192" spans="1:9" x14ac:dyDescent="0.25">
      <c r="A192" s="101" t="s">
        <v>335</v>
      </c>
      <c r="B192" s="213" t="s">
        <v>0</v>
      </c>
      <c r="C192" s="213" t="s">
        <v>1106</v>
      </c>
      <c r="D192" s="70"/>
      <c r="E192" s="101"/>
      <c r="F192" s="213" t="s">
        <v>7</v>
      </c>
      <c r="G192" s="101" t="s">
        <v>490</v>
      </c>
      <c r="H192" s="101" t="s">
        <v>1107</v>
      </c>
      <c r="I192" s="198"/>
    </row>
    <row r="193" spans="1:9" x14ac:dyDescent="0.25">
      <c r="A193" s="101" t="s">
        <v>336</v>
      </c>
      <c r="B193" s="213" t="s">
        <v>0</v>
      </c>
      <c r="C193" s="213" t="s">
        <v>1106</v>
      </c>
      <c r="D193" s="70"/>
      <c r="E193" s="101"/>
      <c r="F193" s="213" t="s">
        <v>7</v>
      </c>
      <c r="G193" s="101" t="s">
        <v>490</v>
      </c>
      <c r="H193" s="101" t="s">
        <v>1107</v>
      </c>
      <c r="I193" s="198"/>
    </row>
    <row r="194" spans="1:9" x14ac:dyDescent="0.25">
      <c r="A194" s="101" t="s">
        <v>337</v>
      </c>
      <c r="B194" s="213" t="s">
        <v>0</v>
      </c>
      <c r="C194" s="213" t="s">
        <v>1106</v>
      </c>
      <c r="D194" s="70"/>
      <c r="E194" s="101"/>
      <c r="F194" s="213" t="s">
        <v>7</v>
      </c>
      <c r="G194" s="101" t="s">
        <v>490</v>
      </c>
      <c r="H194" s="101" t="s">
        <v>1107</v>
      </c>
      <c r="I194" s="198"/>
    </row>
    <row r="195" spans="1:9" x14ac:dyDescent="0.25">
      <c r="A195" s="101" t="s">
        <v>338</v>
      </c>
      <c r="B195" s="213" t="s">
        <v>0</v>
      </c>
      <c r="C195" s="213" t="s">
        <v>1106</v>
      </c>
      <c r="D195" s="70"/>
      <c r="E195" s="101"/>
      <c r="F195" s="213" t="s">
        <v>7</v>
      </c>
      <c r="G195" s="101" t="s">
        <v>490</v>
      </c>
      <c r="H195" s="101" t="s">
        <v>1107</v>
      </c>
      <c r="I195" s="198"/>
    </row>
    <row r="196" spans="1:9" x14ac:dyDescent="0.25">
      <c r="A196" s="101" t="s">
        <v>339</v>
      </c>
      <c r="B196" s="213" t="s">
        <v>0</v>
      </c>
      <c r="C196" s="213" t="s">
        <v>1106</v>
      </c>
      <c r="D196" s="70"/>
      <c r="E196" s="101"/>
      <c r="F196" s="213" t="s">
        <v>7</v>
      </c>
      <c r="G196" s="101" t="s">
        <v>490</v>
      </c>
      <c r="H196" s="101" t="s">
        <v>1107</v>
      </c>
      <c r="I196" s="198"/>
    </row>
    <row r="197" spans="1:9" x14ac:dyDescent="0.25">
      <c r="A197" s="101" t="s">
        <v>340</v>
      </c>
      <c r="B197" s="213" t="s">
        <v>0</v>
      </c>
      <c r="C197" s="213" t="s">
        <v>1106</v>
      </c>
      <c r="D197" s="70"/>
      <c r="E197" s="101"/>
      <c r="F197" s="213" t="s">
        <v>7</v>
      </c>
      <c r="G197" s="101" t="s">
        <v>490</v>
      </c>
      <c r="H197" s="101" t="s">
        <v>1107</v>
      </c>
      <c r="I197" s="198"/>
    </row>
    <row r="198" spans="1:9" x14ac:dyDescent="0.25">
      <c r="A198" s="101" t="s">
        <v>341</v>
      </c>
      <c r="B198" s="213" t="s">
        <v>0</v>
      </c>
      <c r="C198" s="213" t="s">
        <v>1106</v>
      </c>
      <c r="D198" s="70"/>
      <c r="E198" s="101"/>
      <c r="F198" s="213" t="s">
        <v>7</v>
      </c>
      <c r="G198" s="101" t="s">
        <v>490</v>
      </c>
      <c r="H198" s="101" t="s">
        <v>1107</v>
      </c>
      <c r="I198" s="198"/>
    </row>
    <row r="199" spans="1:9" x14ac:dyDescent="0.25">
      <c r="A199" s="101" t="s">
        <v>342</v>
      </c>
      <c r="B199" s="213" t="s">
        <v>0</v>
      </c>
      <c r="C199" s="213" t="s">
        <v>1106</v>
      </c>
      <c r="D199" s="70"/>
      <c r="E199" s="101"/>
      <c r="F199" s="213" t="s">
        <v>7</v>
      </c>
      <c r="G199" s="101" t="s">
        <v>490</v>
      </c>
      <c r="H199" s="101" t="s">
        <v>1107</v>
      </c>
      <c r="I199" s="198"/>
    </row>
    <row r="200" spans="1:9" x14ac:dyDescent="0.25">
      <c r="A200" s="101" t="s">
        <v>343</v>
      </c>
      <c r="B200" s="213" t="s">
        <v>0</v>
      </c>
      <c r="C200" s="213" t="s">
        <v>1106</v>
      </c>
      <c r="D200" s="70"/>
      <c r="E200" s="101"/>
      <c r="F200" s="213" t="s">
        <v>7</v>
      </c>
      <c r="G200" s="101" t="s">
        <v>490</v>
      </c>
      <c r="H200" s="101" t="s">
        <v>1107</v>
      </c>
      <c r="I200" s="198"/>
    </row>
    <row r="201" spans="1:9" x14ac:dyDescent="0.25">
      <c r="A201" s="101" t="s">
        <v>344</v>
      </c>
      <c r="B201" s="213" t="s">
        <v>0</v>
      </c>
      <c r="C201" s="213" t="s">
        <v>1106</v>
      </c>
      <c r="D201" s="70"/>
      <c r="E201" s="101"/>
      <c r="F201" s="213" t="s">
        <v>7</v>
      </c>
      <c r="G201" s="101" t="s">
        <v>490</v>
      </c>
      <c r="H201" s="101" t="s">
        <v>1107</v>
      </c>
      <c r="I201" s="198"/>
    </row>
    <row r="202" spans="1:9" x14ac:dyDescent="0.25">
      <c r="A202" s="101" t="s">
        <v>345</v>
      </c>
      <c r="B202" s="213" t="s">
        <v>0</v>
      </c>
      <c r="C202" s="213" t="s">
        <v>1106</v>
      </c>
      <c r="D202" s="70"/>
      <c r="E202" s="101"/>
      <c r="F202" s="213" t="s">
        <v>7</v>
      </c>
      <c r="G202" s="101" t="s">
        <v>490</v>
      </c>
      <c r="H202" s="101" t="s">
        <v>1107</v>
      </c>
      <c r="I202" s="198"/>
    </row>
    <row r="203" spans="1:9" x14ac:dyDescent="0.25">
      <c r="A203" s="101" t="s">
        <v>346</v>
      </c>
      <c r="B203" s="213" t="s">
        <v>0</v>
      </c>
      <c r="C203" s="213" t="s">
        <v>1106</v>
      </c>
      <c r="D203" s="70"/>
      <c r="E203" s="101"/>
      <c r="F203" s="213" t="s">
        <v>7</v>
      </c>
      <c r="G203" s="101" t="s">
        <v>490</v>
      </c>
      <c r="H203" s="101" t="s">
        <v>1107</v>
      </c>
      <c r="I203" s="198"/>
    </row>
    <row r="204" spans="1:9" x14ac:dyDescent="0.25">
      <c r="A204" s="101" t="s">
        <v>347</v>
      </c>
      <c r="B204" s="213" t="s">
        <v>0</v>
      </c>
      <c r="C204" s="213" t="s">
        <v>1106</v>
      </c>
      <c r="D204" s="70"/>
      <c r="E204" s="101"/>
      <c r="F204" s="213" t="s">
        <v>7</v>
      </c>
      <c r="G204" s="101" t="s">
        <v>490</v>
      </c>
      <c r="H204" s="101" t="s">
        <v>1107</v>
      </c>
      <c r="I204" s="198"/>
    </row>
    <row r="205" spans="1:9" x14ac:dyDescent="0.25">
      <c r="A205" s="101" t="s">
        <v>348</v>
      </c>
      <c r="B205" s="213" t="s">
        <v>0</v>
      </c>
      <c r="C205" s="213" t="s">
        <v>1106</v>
      </c>
      <c r="D205" s="70"/>
      <c r="E205" s="101"/>
      <c r="F205" s="213" t="s">
        <v>7</v>
      </c>
      <c r="G205" s="101" t="s">
        <v>490</v>
      </c>
      <c r="H205" s="101" t="s">
        <v>1107</v>
      </c>
      <c r="I205" s="198"/>
    </row>
    <row r="206" spans="1:9" x14ac:dyDescent="0.25">
      <c r="A206" s="101" t="s">
        <v>349</v>
      </c>
      <c r="B206" s="213" t="s">
        <v>0</v>
      </c>
      <c r="C206" s="213" t="s">
        <v>1106</v>
      </c>
      <c r="D206" s="70"/>
      <c r="E206" s="101"/>
      <c r="F206" s="213" t="s">
        <v>7</v>
      </c>
      <c r="G206" s="101" t="s">
        <v>490</v>
      </c>
      <c r="H206" s="101" t="s">
        <v>1107</v>
      </c>
      <c r="I206" s="198"/>
    </row>
    <row r="207" spans="1:9" x14ac:dyDescent="0.25">
      <c r="A207" s="101" t="s">
        <v>350</v>
      </c>
      <c r="B207" s="213" t="s">
        <v>0</v>
      </c>
      <c r="C207" s="213" t="s">
        <v>1106</v>
      </c>
      <c r="D207" s="70"/>
      <c r="E207" s="101"/>
      <c r="F207" s="213" t="s">
        <v>7</v>
      </c>
      <c r="G207" s="101" t="s">
        <v>490</v>
      </c>
      <c r="H207" s="101" t="s">
        <v>1107</v>
      </c>
      <c r="I207" s="198"/>
    </row>
    <row r="208" spans="1:9" x14ac:dyDescent="0.25">
      <c r="A208" s="101" t="s">
        <v>351</v>
      </c>
      <c r="B208" s="213" t="s">
        <v>0</v>
      </c>
      <c r="C208" s="213" t="s">
        <v>1106</v>
      </c>
      <c r="D208" s="70"/>
      <c r="E208" s="101"/>
      <c r="F208" s="213" t="s">
        <v>7</v>
      </c>
      <c r="G208" s="101" t="s">
        <v>490</v>
      </c>
      <c r="H208" s="101" t="s">
        <v>1107</v>
      </c>
      <c r="I208" s="198"/>
    </row>
    <row r="209" spans="1:9" x14ac:dyDescent="0.25">
      <c r="A209" s="101" t="s">
        <v>352</v>
      </c>
      <c r="B209" s="213" t="s">
        <v>0</v>
      </c>
      <c r="C209" s="213" t="s">
        <v>1106</v>
      </c>
      <c r="D209" s="70"/>
      <c r="E209" s="101"/>
      <c r="F209" s="213" t="s">
        <v>7</v>
      </c>
      <c r="G209" s="101" t="s">
        <v>490</v>
      </c>
      <c r="H209" s="101" t="s">
        <v>1107</v>
      </c>
      <c r="I209" s="198"/>
    </row>
    <row r="210" spans="1:9" x14ac:dyDescent="0.25">
      <c r="A210" s="101" t="s">
        <v>353</v>
      </c>
      <c r="B210" s="213" t="s">
        <v>0</v>
      </c>
      <c r="C210" s="213" t="s">
        <v>1106</v>
      </c>
      <c r="D210" s="70"/>
      <c r="E210" s="101"/>
      <c r="F210" s="213" t="s">
        <v>7</v>
      </c>
      <c r="G210" s="101" t="s">
        <v>490</v>
      </c>
      <c r="H210" s="101" t="s">
        <v>1107</v>
      </c>
      <c r="I210" s="198"/>
    </row>
    <row r="211" spans="1:9" x14ac:dyDescent="0.25">
      <c r="A211" s="101" t="s">
        <v>354</v>
      </c>
      <c r="B211" s="213" t="s">
        <v>0</v>
      </c>
      <c r="C211" s="213" t="s">
        <v>1106</v>
      </c>
      <c r="D211" s="70"/>
      <c r="E211" s="101"/>
      <c r="F211" s="213" t="s">
        <v>7</v>
      </c>
      <c r="G211" s="101" t="s">
        <v>490</v>
      </c>
      <c r="H211" s="101" t="s">
        <v>1107</v>
      </c>
      <c r="I211" s="198"/>
    </row>
    <row r="212" spans="1:9" x14ac:dyDescent="0.25">
      <c r="A212" s="101" t="s">
        <v>355</v>
      </c>
      <c r="B212" s="213" t="s">
        <v>0</v>
      </c>
      <c r="C212" s="213" t="s">
        <v>1106</v>
      </c>
      <c r="D212" s="70"/>
      <c r="E212" s="101"/>
      <c r="F212" s="213" t="s">
        <v>7</v>
      </c>
      <c r="G212" s="101" t="s">
        <v>490</v>
      </c>
      <c r="H212" s="101" t="s">
        <v>1107</v>
      </c>
      <c r="I212" s="198"/>
    </row>
    <row r="213" spans="1:9" x14ac:dyDescent="0.25">
      <c r="A213" s="101" t="s">
        <v>356</v>
      </c>
      <c r="B213" s="213" t="s">
        <v>0</v>
      </c>
      <c r="C213" s="213" t="s">
        <v>1106</v>
      </c>
      <c r="D213" s="70"/>
      <c r="E213" s="101"/>
      <c r="F213" s="213" t="s">
        <v>7</v>
      </c>
      <c r="G213" s="101" t="s">
        <v>490</v>
      </c>
      <c r="H213" s="101" t="s">
        <v>1107</v>
      </c>
      <c r="I213" s="198"/>
    </row>
    <row r="214" spans="1:9" x14ac:dyDescent="0.25">
      <c r="A214" s="101" t="s">
        <v>357</v>
      </c>
      <c r="B214" s="213" t="s">
        <v>0</v>
      </c>
      <c r="C214" s="213" t="s">
        <v>1106</v>
      </c>
      <c r="D214" s="70"/>
      <c r="E214" s="101"/>
      <c r="F214" s="213" t="s">
        <v>7</v>
      </c>
      <c r="G214" s="101" t="s">
        <v>490</v>
      </c>
      <c r="H214" s="101" t="s">
        <v>1107</v>
      </c>
      <c r="I214" s="198"/>
    </row>
    <row r="215" spans="1:9" x14ac:dyDescent="0.25">
      <c r="A215" s="101" t="s">
        <v>358</v>
      </c>
      <c r="B215" s="213" t="s">
        <v>0</v>
      </c>
      <c r="C215" s="213" t="s">
        <v>1106</v>
      </c>
      <c r="D215" s="70"/>
      <c r="E215" s="101"/>
      <c r="F215" s="213" t="s">
        <v>7</v>
      </c>
      <c r="G215" s="101" t="s">
        <v>490</v>
      </c>
      <c r="H215" s="101" t="s">
        <v>1107</v>
      </c>
      <c r="I215" s="198"/>
    </row>
    <row r="216" spans="1:9" x14ac:dyDescent="0.25">
      <c r="A216" s="101" t="s">
        <v>359</v>
      </c>
      <c r="B216" s="213" t="s">
        <v>0</v>
      </c>
      <c r="C216" s="213" t="s">
        <v>1106</v>
      </c>
      <c r="D216" s="70"/>
      <c r="E216" s="101"/>
      <c r="F216" s="213" t="s">
        <v>7</v>
      </c>
      <c r="G216" s="101" t="s">
        <v>490</v>
      </c>
      <c r="H216" s="101" t="s">
        <v>1107</v>
      </c>
      <c r="I216" s="198"/>
    </row>
    <row r="217" spans="1:9" x14ac:dyDescent="0.25">
      <c r="A217" s="101" t="s">
        <v>360</v>
      </c>
      <c r="B217" s="213" t="s">
        <v>0</v>
      </c>
      <c r="C217" s="213" t="s">
        <v>1106</v>
      </c>
      <c r="D217" s="70"/>
      <c r="E217" s="101"/>
      <c r="F217" s="213" t="s">
        <v>7</v>
      </c>
      <c r="G217" s="101" t="s">
        <v>490</v>
      </c>
      <c r="H217" s="101" t="s">
        <v>1107</v>
      </c>
      <c r="I217" s="198"/>
    </row>
    <row r="218" spans="1:9" x14ac:dyDescent="0.25">
      <c r="A218" s="101" t="s">
        <v>110</v>
      </c>
      <c r="B218" s="213" t="s">
        <v>0</v>
      </c>
      <c r="C218" s="213" t="s">
        <v>1106</v>
      </c>
      <c r="D218" s="70"/>
      <c r="E218" s="101"/>
      <c r="F218" s="213" t="s">
        <v>7</v>
      </c>
      <c r="G218" s="101" t="s">
        <v>490</v>
      </c>
      <c r="H218" s="101" t="s">
        <v>1107</v>
      </c>
      <c r="I218" s="198"/>
    </row>
    <row r="219" spans="1:9" x14ac:dyDescent="0.25">
      <c r="A219" s="101" t="s">
        <v>111</v>
      </c>
      <c r="B219" s="213" t="s">
        <v>0</v>
      </c>
      <c r="C219" s="213" t="s">
        <v>1106</v>
      </c>
      <c r="D219" s="70"/>
      <c r="E219" s="101"/>
      <c r="F219" s="213" t="s">
        <v>7</v>
      </c>
      <c r="G219" s="101" t="s">
        <v>490</v>
      </c>
      <c r="H219" s="101" t="s">
        <v>1107</v>
      </c>
      <c r="I219" s="198"/>
    </row>
    <row r="220" spans="1:9" x14ac:dyDescent="0.25">
      <c r="A220" s="101" t="s">
        <v>112</v>
      </c>
      <c r="B220" s="213" t="s">
        <v>0</v>
      </c>
      <c r="C220" s="213" t="s">
        <v>1106</v>
      </c>
      <c r="D220" s="70"/>
      <c r="E220" s="101"/>
      <c r="F220" s="213" t="s">
        <v>7</v>
      </c>
      <c r="G220" s="101" t="s">
        <v>490</v>
      </c>
      <c r="H220" s="101" t="s">
        <v>1107</v>
      </c>
      <c r="I220" s="198"/>
    </row>
    <row r="221" spans="1:9" x14ac:dyDescent="0.25">
      <c r="A221" s="101" t="s">
        <v>113</v>
      </c>
      <c r="B221" s="213" t="s">
        <v>0</v>
      </c>
      <c r="C221" s="213" t="s">
        <v>1106</v>
      </c>
      <c r="D221" s="70"/>
      <c r="E221" s="101"/>
      <c r="F221" s="213" t="s">
        <v>7</v>
      </c>
      <c r="G221" s="101" t="s">
        <v>490</v>
      </c>
      <c r="H221" s="101" t="s">
        <v>1107</v>
      </c>
      <c r="I221" s="198"/>
    </row>
    <row r="222" spans="1:9" x14ac:dyDescent="0.25">
      <c r="A222" s="101" t="s">
        <v>114</v>
      </c>
      <c r="B222" s="213" t="s">
        <v>0</v>
      </c>
      <c r="C222" s="213" t="s">
        <v>1106</v>
      </c>
      <c r="D222" s="70"/>
      <c r="E222" s="101"/>
      <c r="F222" s="213" t="s">
        <v>7</v>
      </c>
      <c r="G222" s="101" t="s">
        <v>490</v>
      </c>
      <c r="H222" s="101" t="s">
        <v>1107</v>
      </c>
      <c r="I222" s="198"/>
    </row>
    <row r="223" spans="1:9" x14ac:dyDescent="0.25">
      <c r="A223" s="101" t="s">
        <v>115</v>
      </c>
      <c r="B223" s="213" t="s">
        <v>2</v>
      </c>
      <c r="C223" s="213" t="s">
        <v>1106</v>
      </c>
      <c r="D223" s="70"/>
      <c r="E223" s="101"/>
      <c r="F223" s="213" t="s">
        <v>7</v>
      </c>
      <c r="G223" s="101" t="s">
        <v>490</v>
      </c>
      <c r="H223" s="101" t="s">
        <v>1107</v>
      </c>
      <c r="I223" s="198"/>
    </row>
    <row r="224" spans="1:9" x14ac:dyDescent="0.25">
      <c r="A224" s="101" t="s">
        <v>116</v>
      </c>
      <c r="B224" s="213" t="s">
        <v>2</v>
      </c>
      <c r="C224" s="213" t="s">
        <v>1106</v>
      </c>
      <c r="D224" s="70"/>
      <c r="E224" s="101"/>
      <c r="F224" s="213" t="s">
        <v>7</v>
      </c>
      <c r="G224" s="101" t="s">
        <v>490</v>
      </c>
      <c r="H224" s="101" t="s">
        <v>1107</v>
      </c>
      <c r="I224" s="198"/>
    </row>
    <row r="225" spans="1:9" x14ac:dyDescent="0.25">
      <c r="A225" s="101" t="s">
        <v>117</v>
      </c>
      <c r="B225" s="213" t="s">
        <v>2</v>
      </c>
      <c r="C225" s="213" t="s">
        <v>1106</v>
      </c>
      <c r="D225" s="70"/>
      <c r="E225" s="101"/>
      <c r="F225" s="213" t="s">
        <v>7</v>
      </c>
      <c r="G225" s="101" t="s">
        <v>490</v>
      </c>
      <c r="H225" s="101" t="s">
        <v>1107</v>
      </c>
      <c r="I225" s="198"/>
    </row>
    <row r="226" spans="1:9" x14ac:dyDescent="0.25">
      <c r="A226" s="101" t="s">
        <v>118</v>
      </c>
      <c r="B226" s="213" t="s">
        <v>2</v>
      </c>
      <c r="C226" s="213" t="s">
        <v>1106</v>
      </c>
      <c r="D226" s="70"/>
      <c r="E226" s="101"/>
      <c r="F226" s="213" t="s">
        <v>7</v>
      </c>
      <c r="G226" s="101" t="s">
        <v>490</v>
      </c>
      <c r="H226" s="101" t="s">
        <v>1107</v>
      </c>
      <c r="I226" s="198"/>
    </row>
    <row r="227" spans="1:9" x14ac:dyDescent="0.25">
      <c r="A227" s="101" t="s">
        <v>119</v>
      </c>
      <c r="B227" s="213" t="s">
        <v>2</v>
      </c>
      <c r="C227" s="213" t="s">
        <v>1106</v>
      </c>
      <c r="D227" s="70"/>
      <c r="E227" s="101"/>
      <c r="F227" s="213" t="s">
        <v>7</v>
      </c>
      <c r="G227" s="101" t="s">
        <v>490</v>
      </c>
      <c r="H227" s="101" t="s">
        <v>1107</v>
      </c>
      <c r="I227" s="198"/>
    </row>
    <row r="228" spans="1:9" x14ac:dyDescent="0.25">
      <c r="A228" s="101" t="s">
        <v>120</v>
      </c>
      <c r="B228" s="213" t="s">
        <v>2</v>
      </c>
      <c r="C228" s="213" t="s">
        <v>1106</v>
      </c>
      <c r="D228" s="70"/>
      <c r="E228" s="101"/>
      <c r="F228" s="213" t="s">
        <v>7</v>
      </c>
      <c r="G228" s="101" t="s">
        <v>490</v>
      </c>
      <c r="H228" s="101" t="s">
        <v>1107</v>
      </c>
      <c r="I228" s="198"/>
    </row>
    <row r="229" spans="1:9" x14ac:dyDescent="0.25">
      <c r="A229" s="101" t="s">
        <v>121</v>
      </c>
      <c r="B229" s="213" t="s">
        <v>2</v>
      </c>
      <c r="C229" s="213" t="s">
        <v>1106</v>
      </c>
      <c r="D229" s="70"/>
      <c r="E229" s="101"/>
      <c r="F229" s="213" t="s">
        <v>7</v>
      </c>
      <c r="G229" s="101" t="s">
        <v>490</v>
      </c>
      <c r="H229" s="101" t="s">
        <v>1107</v>
      </c>
      <c r="I229" s="198"/>
    </row>
    <row r="230" spans="1:9" x14ac:dyDescent="0.25">
      <c r="A230" s="101" t="s">
        <v>122</v>
      </c>
      <c r="B230" s="213" t="s">
        <v>2</v>
      </c>
      <c r="C230" s="213" t="s">
        <v>1106</v>
      </c>
      <c r="D230" s="70"/>
      <c r="E230" s="101"/>
      <c r="F230" s="213" t="s">
        <v>7</v>
      </c>
      <c r="G230" s="101" t="s">
        <v>490</v>
      </c>
      <c r="H230" s="101" t="s">
        <v>1107</v>
      </c>
      <c r="I230" s="198"/>
    </row>
    <row r="231" spans="1:9" x14ac:dyDescent="0.25">
      <c r="A231" s="101" t="s">
        <v>123</v>
      </c>
      <c r="B231" s="213" t="s">
        <v>2</v>
      </c>
      <c r="C231" s="213" t="s">
        <v>1106</v>
      </c>
      <c r="D231" s="70"/>
      <c r="E231" s="101"/>
      <c r="F231" s="213" t="s">
        <v>7</v>
      </c>
      <c r="G231" s="101" t="s">
        <v>490</v>
      </c>
      <c r="H231" s="101" t="s">
        <v>1107</v>
      </c>
      <c r="I231" s="198"/>
    </row>
    <row r="232" spans="1:9" x14ac:dyDescent="0.25">
      <c r="A232" s="101" t="s">
        <v>124</v>
      </c>
      <c r="B232" s="213" t="s">
        <v>2</v>
      </c>
      <c r="C232" s="213" t="s">
        <v>1106</v>
      </c>
      <c r="D232" s="70"/>
      <c r="E232" s="101"/>
      <c r="F232" s="213" t="s">
        <v>7</v>
      </c>
      <c r="G232" s="101" t="s">
        <v>490</v>
      </c>
      <c r="H232" s="101" t="s">
        <v>1107</v>
      </c>
      <c r="I232" s="198"/>
    </row>
    <row r="233" spans="1:9" x14ac:dyDescent="0.25">
      <c r="A233" s="101" t="s">
        <v>125</v>
      </c>
      <c r="B233" s="213" t="s">
        <v>2</v>
      </c>
      <c r="C233" s="213" t="s">
        <v>1106</v>
      </c>
      <c r="D233" s="70"/>
      <c r="E233" s="101"/>
      <c r="F233" s="213" t="s">
        <v>7</v>
      </c>
      <c r="G233" s="101" t="s">
        <v>490</v>
      </c>
      <c r="H233" s="101" t="s">
        <v>1107</v>
      </c>
      <c r="I233" s="198"/>
    </row>
    <row r="234" spans="1:9" x14ac:dyDescent="0.25">
      <c r="A234" s="101" t="s">
        <v>126</v>
      </c>
      <c r="B234" s="213" t="s">
        <v>2</v>
      </c>
      <c r="C234" s="213" t="s">
        <v>1106</v>
      </c>
      <c r="D234" s="70"/>
      <c r="E234" s="101"/>
      <c r="F234" s="213" t="s">
        <v>7</v>
      </c>
      <c r="G234" s="101" t="s">
        <v>490</v>
      </c>
      <c r="H234" s="101" t="s">
        <v>1107</v>
      </c>
      <c r="I234" s="198"/>
    </row>
    <row r="235" spans="1:9" x14ac:dyDescent="0.25">
      <c r="A235" s="101" t="s">
        <v>127</v>
      </c>
      <c r="B235" s="213" t="s">
        <v>2</v>
      </c>
      <c r="C235" s="213" t="s">
        <v>1106</v>
      </c>
      <c r="D235" s="70"/>
      <c r="E235" s="101"/>
      <c r="F235" s="213" t="s">
        <v>7</v>
      </c>
      <c r="G235" s="101" t="s">
        <v>490</v>
      </c>
      <c r="H235" s="101" t="s">
        <v>1107</v>
      </c>
      <c r="I235" s="198"/>
    </row>
    <row r="236" spans="1:9" x14ac:dyDescent="0.25">
      <c r="A236" s="101" t="s">
        <v>128</v>
      </c>
      <c r="B236" s="213" t="s">
        <v>2</v>
      </c>
      <c r="C236" s="213" t="s">
        <v>1106</v>
      </c>
      <c r="D236" s="70"/>
      <c r="E236" s="101"/>
      <c r="F236" s="213" t="s">
        <v>7</v>
      </c>
      <c r="G236" s="101" t="s">
        <v>490</v>
      </c>
      <c r="H236" s="101" t="s">
        <v>1107</v>
      </c>
      <c r="I236" s="198"/>
    </row>
    <row r="237" spans="1:9" x14ac:dyDescent="0.25">
      <c r="A237" s="101" t="s">
        <v>129</v>
      </c>
      <c r="B237" s="213" t="s">
        <v>2</v>
      </c>
      <c r="C237" s="213" t="s">
        <v>1106</v>
      </c>
      <c r="D237" s="70"/>
      <c r="E237" s="101"/>
      <c r="F237" s="213" t="s">
        <v>7</v>
      </c>
      <c r="G237" s="101" t="s">
        <v>490</v>
      </c>
      <c r="H237" s="101" t="s">
        <v>1107</v>
      </c>
      <c r="I237" s="198"/>
    </row>
    <row r="238" spans="1:9" x14ac:dyDescent="0.25">
      <c r="A238" s="101" t="s">
        <v>130</v>
      </c>
      <c r="B238" s="213" t="s">
        <v>2</v>
      </c>
      <c r="C238" s="213" t="s">
        <v>1106</v>
      </c>
      <c r="D238" s="70"/>
      <c r="E238" s="101"/>
      <c r="F238" s="213" t="s">
        <v>7</v>
      </c>
      <c r="G238" s="101" t="s">
        <v>490</v>
      </c>
      <c r="H238" s="101" t="s">
        <v>1107</v>
      </c>
      <c r="I238" s="198"/>
    </row>
    <row r="239" spans="1:9" x14ac:dyDescent="0.25">
      <c r="A239" s="101" t="s">
        <v>131</v>
      </c>
      <c r="B239" s="213" t="s">
        <v>2</v>
      </c>
      <c r="C239" s="213" t="s">
        <v>1106</v>
      </c>
      <c r="D239" s="70"/>
      <c r="E239" s="101"/>
      <c r="F239" s="213" t="s">
        <v>7</v>
      </c>
      <c r="G239" s="101" t="s">
        <v>490</v>
      </c>
      <c r="H239" s="101" t="s">
        <v>1107</v>
      </c>
      <c r="I239" s="198"/>
    </row>
    <row r="240" spans="1:9" x14ac:dyDescent="0.25">
      <c r="A240" s="101" t="s">
        <v>132</v>
      </c>
      <c r="B240" s="213" t="s">
        <v>2</v>
      </c>
      <c r="C240" s="213" t="s">
        <v>1106</v>
      </c>
      <c r="D240" s="70"/>
      <c r="E240" s="101"/>
      <c r="F240" s="213" t="s">
        <v>7</v>
      </c>
      <c r="G240" s="101" t="s">
        <v>490</v>
      </c>
      <c r="H240" s="101" t="s">
        <v>1107</v>
      </c>
      <c r="I240" s="198"/>
    </row>
    <row r="241" spans="1:9" x14ac:dyDescent="0.25">
      <c r="A241" s="101" t="s">
        <v>215</v>
      </c>
      <c r="B241" s="213" t="s">
        <v>2</v>
      </c>
      <c r="C241" s="213" t="s">
        <v>1106</v>
      </c>
      <c r="D241" s="70"/>
      <c r="E241" s="101"/>
      <c r="F241" s="213" t="s">
        <v>7</v>
      </c>
      <c r="G241" s="101" t="s">
        <v>490</v>
      </c>
      <c r="H241" s="101" t="s">
        <v>1107</v>
      </c>
      <c r="I241" s="198"/>
    </row>
    <row r="242" spans="1:9" x14ac:dyDescent="0.25">
      <c r="A242" s="101" t="s">
        <v>216</v>
      </c>
      <c r="B242" s="213" t="s">
        <v>2</v>
      </c>
      <c r="C242" s="213" t="s">
        <v>1106</v>
      </c>
      <c r="D242" s="70"/>
      <c r="E242" s="101"/>
      <c r="F242" s="213" t="s">
        <v>7</v>
      </c>
      <c r="G242" s="101" t="s">
        <v>490</v>
      </c>
      <c r="H242" s="101" t="s">
        <v>1107</v>
      </c>
      <c r="I242" s="198"/>
    </row>
    <row r="243" spans="1:9" x14ac:dyDescent="0.25">
      <c r="A243" s="101" t="s">
        <v>217</v>
      </c>
      <c r="B243" s="213" t="s">
        <v>2</v>
      </c>
      <c r="C243" s="213" t="s">
        <v>1106</v>
      </c>
      <c r="D243" s="70"/>
      <c r="E243" s="101"/>
      <c r="F243" s="213" t="s">
        <v>7</v>
      </c>
      <c r="G243" s="101" t="s">
        <v>490</v>
      </c>
      <c r="H243" s="101" t="s">
        <v>1107</v>
      </c>
      <c r="I243" s="198"/>
    </row>
    <row r="244" spans="1:9" x14ac:dyDescent="0.25">
      <c r="A244" s="101" t="s">
        <v>218</v>
      </c>
      <c r="B244" s="213" t="s">
        <v>2</v>
      </c>
      <c r="C244" s="213" t="s">
        <v>1106</v>
      </c>
      <c r="D244" s="70"/>
      <c r="E244" s="101"/>
      <c r="F244" s="213" t="s">
        <v>7</v>
      </c>
      <c r="G244" s="101" t="s">
        <v>490</v>
      </c>
      <c r="H244" s="101" t="s">
        <v>1107</v>
      </c>
      <c r="I244" s="198"/>
    </row>
    <row r="245" spans="1:9" x14ac:dyDescent="0.25">
      <c r="A245" s="101" t="s">
        <v>219</v>
      </c>
      <c r="B245" s="213" t="s">
        <v>2</v>
      </c>
      <c r="C245" s="213" t="s">
        <v>1106</v>
      </c>
      <c r="D245" s="70"/>
      <c r="E245" s="101"/>
      <c r="F245" s="213" t="s">
        <v>7</v>
      </c>
      <c r="G245" s="101" t="s">
        <v>490</v>
      </c>
      <c r="H245" s="101" t="s">
        <v>1107</v>
      </c>
      <c r="I245" s="198"/>
    </row>
    <row r="246" spans="1:9" x14ac:dyDescent="0.25">
      <c r="A246" s="101" t="s">
        <v>220</v>
      </c>
      <c r="B246" s="213" t="s">
        <v>2</v>
      </c>
      <c r="C246" s="213" t="s">
        <v>1106</v>
      </c>
      <c r="D246" s="70"/>
      <c r="E246" s="101"/>
      <c r="F246" s="213" t="s">
        <v>7</v>
      </c>
      <c r="G246" s="101" t="s">
        <v>490</v>
      </c>
      <c r="H246" s="101" t="s">
        <v>1107</v>
      </c>
      <c r="I246" s="198"/>
    </row>
    <row r="247" spans="1:9" x14ac:dyDescent="0.25">
      <c r="A247" s="101" t="s">
        <v>221</v>
      </c>
      <c r="B247" s="213" t="s">
        <v>2</v>
      </c>
      <c r="C247" s="213" t="s">
        <v>1106</v>
      </c>
      <c r="D247" s="70"/>
      <c r="E247" s="101"/>
      <c r="F247" s="213" t="s">
        <v>7</v>
      </c>
      <c r="G247" s="101" t="s">
        <v>490</v>
      </c>
      <c r="H247" s="101" t="s">
        <v>1107</v>
      </c>
      <c r="I247" s="198"/>
    </row>
    <row r="248" spans="1:9" x14ac:dyDescent="0.25">
      <c r="A248" s="101" t="s">
        <v>380</v>
      </c>
      <c r="B248" s="213" t="s">
        <v>2</v>
      </c>
      <c r="C248" s="213" t="s">
        <v>1106</v>
      </c>
      <c r="D248" s="70"/>
      <c r="E248" s="101"/>
      <c r="F248" s="213" t="s">
        <v>7</v>
      </c>
      <c r="G248" s="101" t="s">
        <v>490</v>
      </c>
      <c r="H248" s="101" t="s">
        <v>1107</v>
      </c>
      <c r="I248" s="198"/>
    </row>
    <row r="249" spans="1:9" x14ac:dyDescent="0.25">
      <c r="A249" s="101" t="s">
        <v>381</v>
      </c>
      <c r="B249" s="213" t="s">
        <v>2</v>
      </c>
      <c r="C249" s="213" t="s">
        <v>1106</v>
      </c>
      <c r="D249" s="70"/>
      <c r="E249" s="101"/>
      <c r="F249" s="213" t="s">
        <v>7</v>
      </c>
      <c r="G249" s="101" t="s">
        <v>490</v>
      </c>
      <c r="H249" s="101" t="s">
        <v>1107</v>
      </c>
      <c r="I249" s="198"/>
    </row>
    <row r="250" spans="1:9" x14ac:dyDescent="0.25">
      <c r="A250" s="101" t="s">
        <v>382</v>
      </c>
      <c r="B250" s="213" t="s">
        <v>2</v>
      </c>
      <c r="C250" s="213" t="s">
        <v>1106</v>
      </c>
      <c r="D250" s="70"/>
      <c r="E250" s="101"/>
      <c r="F250" s="213" t="s">
        <v>7</v>
      </c>
      <c r="G250" s="101" t="s">
        <v>490</v>
      </c>
      <c r="H250" s="101" t="s">
        <v>1107</v>
      </c>
      <c r="I250" s="198"/>
    </row>
    <row r="251" spans="1:9" x14ac:dyDescent="0.25">
      <c r="A251" s="101" t="s">
        <v>383</v>
      </c>
      <c r="B251" s="213" t="s">
        <v>2</v>
      </c>
      <c r="C251" s="213" t="s">
        <v>1106</v>
      </c>
      <c r="D251" s="70"/>
      <c r="E251" s="101"/>
      <c r="F251" s="213" t="s">
        <v>7</v>
      </c>
      <c r="G251" s="101" t="s">
        <v>490</v>
      </c>
      <c r="H251" s="101" t="s">
        <v>1107</v>
      </c>
      <c r="I251" s="198"/>
    </row>
    <row r="252" spans="1:9" x14ac:dyDescent="0.25">
      <c r="A252" s="101" t="s">
        <v>384</v>
      </c>
      <c r="B252" s="213" t="s">
        <v>2</v>
      </c>
      <c r="C252" s="213" t="s">
        <v>1106</v>
      </c>
      <c r="D252" s="70"/>
      <c r="E252" s="101"/>
      <c r="F252" s="213" t="s">
        <v>7</v>
      </c>
      <c r="G252" s="101" t="s">
        <v>490</v>
      </c>
      <c r="H252" s="101" t="s">
        <v>1107</v>
      </c>
      <c r="I252" s="198"/>
    </row>
    <row r="253" spans="1:9" x14ac:dyDescent="0.25">
      <c r="A253" s="101" t="s">
        <v>385</v>
      </c>
      <c r="B253" s="213" t="s">
        <v>2</v>
      </c>
      <c r="C253" s="213" t="s">
        <v>1106</v>
      </c>
      <c r="D253" s="70"/>
      <c r="E253" s="101"/>
      <c r="F253" s="213" t="s">
        <v>7</v>
      </c>
      <c r="G253" s="101" t="s">
        <v>490</v>
      </c>
      <c r="H253" s="101" t="s">
        <v>1107</v>
      </c>
      <c r="I253" s="198"/>
    </row>
    <row r="254" spans="1:9" x14ac:dyDescent="0.25">
      <c r="A254" s="101" t="s">
        <v>386</v>
      </c>
      <c r="B254" s="213" t="s">
        <v>2</v>
      </c>
      <c r="C254" s="213" t="s">
        <v>1106</v>
      </c>
      <c r="D254" s="70"/>
      <c r="E254" s="101"/>
      <c r="F254" s="213" t="s">
        <v>7</v>
      </c>
      <c r="G254" s="101" t="s">
        <v>490</v>
      </c>
      <c r="H254" s="101" t="s">
        <v>1107</v>
      </c>
      <c r="I254" s="198"/>
    </row>
    <row r="255" spans="1:9" x14ac:dyDescent="0.25">
      <c r="A255" s="101" t="s">
        <v>387</v>
      </c>
      <c r="B255" s="213" t="s">
        <v>2</v>
      </c>
      <c r="C255" s="213" t="s">
        <v>1106</v>
      </c>
      <c r="D255" s="70"/>
      <c r="E255" s="101"/>
      <c r="F255" s="213" t="s">
        <v>7</v>
      </c>
      <c r="G255" s="101" t="s">
        <v>490</v>
      </c>
      <c r="H255" s="101" t="s">
        <v>1107</v>
      </c>
      <c r="I255" s="198"/>
    </row>
    <row r="256" spans="1:9" x14ac:dyDescent="0.25">
      <c r="A256" s="101" t="s">
        <v>388</v>
      </c>
      <c r="B256" s="213" t="s">
        <v>2</v>
      </c>
      <c r="C256" s="213" t="s">
        <v>1106</v>
      </c>
      <c r="D256" s="70"/>
      <c r="E256" s="101"/>
      <c r="F256" s="213" t="s">
        <v>7</v>
      </c>
      <c r="G256" s="101" t="s">
        <v>490</v>
      </c>
      <c r="H256" s="101" t="s">
        <v>1107</v>
      </c>
      <c r="I256" s="198"/>
    </row>
    <row r="257" spans="1:9" x14ac:dyDescent="0.25">
      <c r="A257" s="101" t="s">
        <v>389</v>
      </c>
      <c r="B257" s="213" t="s">
        <v>2</v>
      </c>
      <c r="C257" s="213" t="s">
        <v>1106</v>
      </c>
      <c r="D257" s="70"/>
      <c r="E257" s="101"/>
      <c r="F257" s="213" t="s">
        <v>7</v>
      </c>
      <c r="G257" s="101" t="s">
        <v>490</v>
      </c>
      <c r="H257" s="101" t="s">
        <v>1107</v>
      </c>
      <c r="I257" s="198"/>
    </row>
    <row r="258" spans="1:9" x14ac:dyDescent="0.25">
      <c r="A258" s="101" t="s">
        <v>390</v>
      </c>
      <c r="B258" s="213" t="s">
        <v>2</v>
      </c>
      <c r="C258" s="213" t="s">
        <v>1106</v>
      </c>
      <c r="D258" s="70"/>
      <c r="E258" s="101"/>
      <c r="F258" s="213" t="s">
        <v>7</v>
      </c>
      <c r="G258" s="101" t="s">
        <v>490</v>
      </c>
      <c r="H258" s="101" t="s">
        <v>1107</v>
      </c>
      <c r="I258" s="198"/>
    </row>
    <row r="259" spans="1:9" x14ac:dyDescent="0.25">
      <c r="A259" s="101" t="s">
        <v>361</v>
      </c>
      <c r="B259" s="213" t="s">
        <v>3</v>
      </c>
      <c r="C259" s="213" t="s">
        <v>1106</v>
      </c>
      <c r="D259" s="70"/>
      <c r="E259" s="101"/>
      <c r="F259" s="213" t="s">
        <v>7</v>
      </c>
      <c r="G259" s="101" t="s">
        <v>490</v>
      </c>
      <c r="H259" s="101" t="s">
        <v>1107</v>
      </c>
      <c r="I259" s="198"/>
    </row>
    <row r="260" spans="1:9" x14ac:dyDescent="0.25">
      <c r="A260" s="101" t="s">
        <v>362</v>
      </c>
      <c r="B260" s="213" t="s">
        <v>3</v>
      </c>
      <c r="C260" s="213" t="s">
        <v>1106</v>
      </c>
      <c r="D260" s="70"/>
      <c r="E260" s="101"/>
      <c r="F260" s="213" t="s">
        <v>7</v>
      </c>
      <c r="G260" s="101" t="s">
        <v>490</v>
      </c>
      <c r="H260" s="101" t="s">
        <v>1107</v>
      </c>
      <c r="I260" s="198"/>
    </row>
    <row r="261" spans="1:9" x14ac:dyDescent="0.25">
      <c r="A261" s="101" t="s">
        <v>363</v>
      </c>
      <c r="B261" s="213" t="s">
        <v>3</v>
      </c>
      <c r="C261" s="213" t="s">
        <v>1106</v>
      </c>
      <c r="D261" s="70"/>
      <c r="E261" s="101"/>
      <c r="F261" s="213" t="s">
        <v>7</v>
      </c>
      <c r="G261" s="101" t="s">
        <v>490</v>
      </c>
      <c r="H261" s="101" t="s">
        <v>1107</v>
      </c>
      <c r="I261" s="198"/>
    </row>
    <row r="262" spans="1:9" x14ac:dyDescent="0.25">
      <c r="A262" s="101" t="s">
        <v>364</v>
      </c>
      <c r="B262" s="213" t="s">
        <v>3</v>
      </c>
      <c r="C262" s="213" t="s">
        <v>1106</v>
      </c>
      <c r="D262" s="70"/>
      <c r="E262" s="101"/>
      <c r="F262" s="213" t="s">
        <v>7</v>
      </c>
      <c r="G262" s="101" t="s">
        <v>490</v>
      </c>
      <c r="H262" s="101" t="s">
        <v>1107</v>
      </c>
      <c r="I262" s="198"/>
    </row>
    <row r="263" spans="1:9" x14ac:dyDescent="0.25">
      <c r="A263" s="101" t="s">
        <v>365</v>
      </c>
      <c r="B263" s="213" t="s">
        <v>3</v>
      </c>
      <c r="C263" s="213" t="s">
        <v>1106</v>
      </c>
      <c r="D263" s="70"/>
      <c r="E263" s="101"/>
      <c r="F263" s="213" t="s">
        <v>7</v>
      </c>
      <c r="G263" s="101" t="s">
        <v>490</v>
      </c>
      <c r="H263" s="101" t="s">
        <v>1107</v>
      </c>
      <c r="I263" s="198"/>
    </row>
    <row r="264" spans="1:9" x14ac:dyDescent="0.25">
      <c r="A264" s="101" t="s">
        <v>366</v>
      </c>
      <c r="B264" s="213" t="s">
        <v>3</v>
      </c>
      <c r="C264" s="213" t="s">
        <v>1106</v>
      </c>
      <c r="D264" s="70"/>
      <c r="E264" s="101"/>
      <c r="F264" s="213" t="s">
        <v>7</v>
      </c>
      <c r="G264" s="101" t="s">
        <v>490</v>
      </c>
      <c r="H264" s="101" t="s">
        <v>1107</v>
      </c>
      <c r="I264" s="198"/>
    </row>
    <row r="265" spans="1:9" x14ac:dyDescent="0.25">
      <c r="A265" s="101" t="s">
        <v>367</v>
      </c>
      <c r="B265" s="213" t="s">
        <v>3</v>
      </c>
      <c r="C265" s="213" t="s">
        <v>1106</v>
      </c>
      <c r="D265" s="70"/>
      <c r="E265" s="101"/>
      <c r="F265" s="213" t="s">
        <v>7</v>
      </c>
      <c r="G265" s="101" t="s">
        <v>490</v>
      </c>
      <c r="H265" s="101" t="s">
        <v>1107</v>
      </c>
      <c r="I265" s="198"/>
    </row>
    <row r="266" spans="1:9" x14ac:dyDescent="0.25">
      <c r="A266" s="101" t="s">
        <v>368</v>
      </c>
      <c r="B266" s="213" t="s">
        <v>3</v>
      </c>
      <c r="C266" s="213" t="s">
        <v>1106</v>
      </c>
      <c r="D266" s="70"/>
      <c r="E266" s="101"/>
      <c r="F266" s="213" t="s">
        <v>7</v>
      </c>
      <c r="G266" s="101" t="s">
        <v>490</v>
      </c>
      <c r="H266" s="101" t="s">
        <v>1107</v>
      </c>
      <c r="I266" s="198"/>
    </row>
    <row r="267" spans="1:9" x14ac:dyDescent="0.25">
      <c r="A267" s="101" t="s">
        <v>369</v>
      </c>
      <c r="B267" s="213" t="s">
        <v>3</v>
      </c>
      <c r="C267" s="213" t="s">
        <v>1106</v>
      </c>
      <c r="D267" s="70"/>
      <c r="E267" s="101"/>
      <c r="F267" s="213" t="s">
        <v>7</v>
      </c>
      <c r="G267" s="101" t="s">
        <v>490</v>
      </c>
      <c r="H267" s="101" t="s">
        <v>1107</v>
      </c>
      <c r="I267" s="198"/>
    </row>
    <row r="268" spans="1:9" x14ac:dyDescent="0.25">
      <c r="A268" s="101" t="s">
        <v>370</v>
      </c>
      <c r="B268" s="213" t="s">
        <v>3</v>
      </c>
      <c r="C268" s="213" t="s">
        <v>1106</v>
      </c>
      <c r="D268" s="70"/>
      <c r="E268" s="101"/>
      <c r="F268" s="213" t="s">
        <v>7</v>
      </c>
      <c r="G268" s="101" t="s">
        <v>490</v>
      </c>
      <c r="H268" s="101" t="s">
        <v>1107</v>
      </c>
      <c r="I268" s="198"/>
    </row>
    <row r="269" spans="1:9" x14ac:dyDescent="0.25">
      <c r="A269" s="101" t="s">
        <v>371</v>
      </c>
      <c r="B269" s="213" t="s">
        <v>3</v>
      </c>
      <c r="C269" s="213" t="s">
        <v>1106</v>
      </c>
      <c r="D269" s="70"/>
      <c r="E269" s="101"/>
      <c r="F269" s="213" t="s">
        <v>7</v>
      </c>
      <c r="G269" s="101" t="s">
        <v>490</v>
      </c>
      <c r="H269" s="101" t="s">
        <v>1107</v>
      </c>
      <c r="I269" s="198"/>
    </row>
    <row r="270" spans="1:9" x14ac:dyDescent="0.25">
      <c r="A270" s="101" t="s">
        <v>372</v>
      </c>
      <c r="B270" s="213" t="s">
        <v>3</v>
      </c>
      <c r="C270" s="213" t="s">
        <v>1106</v>
      </c>
      <c r="D270" s="70"/>
      <c r="E270" s="101"/>
      <c r="F270" s="213" t="s">
        <v>7</v>
      </c>
      <c r="G270" s="101" t="s">
        <v>490</v>
      </c>
      <c r="H270" s="101" t="s">
        <v>1107</v>
      </c>
      <c r="I270" s="198"/>
    </row>
    <row r="271" spans="1:9" x14ac:dyDescent="0.25">
      <c r="A271" s="101" t="s">
        <v>373</v>
      </c>
      <c r="B271" s="213" t="s">
        <v>3</v>
      </c>
      <c r="C271" s="213" t="s">
        <v>1106</v>
      </c>
      <c r="D271" s="70"/>
      <c r="E271" s="101"/>
      <c r="F271" s="213" t="s">
        <v>7</v>
      </c>
      <c r="G271" s="101" t="s">
        <v>490</v>
      </c>
      <c r="H271" s="101" t="s">
        <v>1107</v>
      </c>
      <c r="I271" s="198"/>
    </row>
    <row r="272" spans="1:9" x14ac:dyDescent="0.25">
      <c r="A272" s="101" t="s">
        <v>133</v>
      </c>
      <c r="B272" s="213" t="s">
        <v>3</v>
      </c>
      <c r="C272" s="213" t="s">
        <v>1106</v>
      </c>
      <c r="D272" s="70"/>
      <c r="E272" s="101"/>
      <c r="F272" s="213" t="s">
        <v>7</v>
      </c>
      <c r="G272" s="101" t="s">
        <v>490</v>
      </c>
      <c r="H272" s="101" t="s">
        <v>1107</v>
      </c>
      <c r="I272" s="198"/>
    </row>
    <row r="273" spans="1:9" x14ac:dyDescent="0.25">
      <c r="A273" s="101" t="s">
        <v>134</v>
      </c>
      <c r="B273" s="213" t="s">
        <v>3</v>
      </c>
      <c r="C273" s="213" t="s">
        <v>1106</v>
      </c>
      <c r="D273" s="70"/>
      <c r="E273" s="101"/>
      <c r="F273" s="213" t="s">
        <v>7</v>
      </c>
      <c r="G273" s="101" t="s">
        <v>490</v>
      </c>
      <c r="H273" s="101" t="s">
        <v>1107</v>
      </c>
      <c r="I273" s="198"/>
    </row>
    <row r="274" spans="1:9" x14ac:dyDescent="0.25">
      <c r="A274" s="101" t="s">
        <v>391</v>
      </c>
      <c r="B274" s="213" t="s">
        <v>9</v>
      </c>
      <c r="C274" s="213" t="s">
        <v>1106</v>
      </c>
      <c r="D274" s="70"/>
      <c r="E274" s="101"/>
      <c r="F274" s="213" t="s">
        <v>7</v>
      </c>
      <c r="G274" s="101" t="s">
        <v>490</v>
      </c>
      <c r="H274" s="101" t="s">
        <v>1107</v>
      </c>
      <c r="I274" s="198"/>
    </row>
    <row r="275" spans="1:9" x14ac:dyDescent="0.25">
      <c r="A275" s="101" t="s">
        <v>392</v>
      </c>
      <c r="B275" s="213" t="s">
        <v>9</v>
      </c>
      <c r="C275" s="213" t="s">
        <v>1106</v>
      </c>
      <c r="D275" s="70"/>
      <c r="E275" s="101"/>
      <c r="F275" s="213" t="s">
        <v>7</v>
      </c>
      <c r="G275" s="101" t="s">
        <v>490</v>
      </c>
      <c r="H275" s="101" t="s">
        <v>1107</v>
      </c>
      <c r="I275" s="198"/>
    </row>
    <row r="276" spans="1:9" x14ac:dyDescent="0.25">
      <c r="A276" s="101" t="s">
        <v>393</v>
      </c>
      <c r="B276" s="213" t="s">
        <v>9</v>
      </c>
      <c r="C276" s="213" t="s">
        <v>1106</v>
      </c>
      <c r="D276" s="70"/>
      <c r="E276" s="101"/>
      <c r="F276" s="213" t="s">
        <v>7</v>
      </c>
      <c r="G276" s="101" t="s">
        <v>490</v>
      </c>
      <c r="H276" s="101" t="s">
        <v>1107</v>
      </c>
      <c r="I276" s="198"/>
    </row>
    <row r="277" spans="1:9" x14ac:dyDescent="0.25">
      <c r="A277" s="101" t="s">
        <v>394</v>
      </c>
      <c r="B277" s="213" t="s">
        <v>2</v>
      </c>
      <c r="C277" s="213" t="s">
        <v>1106</v>
      </c>
      <c r="D277" s="70"/>
      <c r="E277" s="101"/>
      <c r="F277" s="213" t="s">
        <v>7</v>
      </c>
      <c r="G277" s="101" t="s">
        <v>490</v>
      </c>
      <c r="H277" s="101" t="s">
        <v>1107</v>
      </c>
      <c r="I277" s="198"/>
    </row>
    <row r="278" spans="1:9" x14ac:dyDescent="0.25">
      <c r="A278" s="101" t="s">
        <v>395</v>
      </c>
      <c r="B278" s="213" t="s">
        <v>2</v>
      </c>
      <c r="C278" s="213" t="s">
        <v>1106</v>
      </c>
      <c r="D278" s="70"/>
      <c r="E278" s="101"/>
      <c r="F278" s="213" t="s">
        <v>7</v>
      </c>
      <c r="G278" s="101" t="s">
        <v>490</v>
      </c>
      <c r="H278" s="101" t="s">
        <v>1107</v>
      </c>
      <c r="I278" s="198"/>
    </row>
    <row r="279" spans="1:9" x14ac:dyDescent="0.25">
      <c r="A279" s="101" t="s">
        <v>396</v>
      </c>
      <c r="B279" s="213" t="s">
        <v>11</v>
      </c>
      <c r="C279" s="213" t="s">
        <v>1106</v>
      </c>
      <c r="D279" s="70"/>
      <c r="E279" s="101"/>
      <c r="F279" s="213" t="s">
        <v>7</v>
      </c>
      <c r="G279" s="101" t="s">
        <v>490</v>
      </c>
      <c r="H279" s="101" t="s">
        <v>1107</v>
      </c>
      <c r="I279" s="198"/>
    </row>
    <row r="280" spans="1:9" x14ac:dyDescent="0.25">
      <c r="A280" s="101" t="s">
        <v>397</v>
      </c>
      <c r="B280" s="213" t="s">
        <v>11</v>
      </c>
      <c r="C280" s="213" t="s">
        <v>1106</v>
      </c>
      <c r="D280" s="70"/>
      <c r="E280" s="101"/>
      <c r="F280" s="213" t="s">
        <v>7</v>
      </c>
      <c r="G280" s="101" t="s">
        <v>490</v>
      </c>
      <c r="H280" s="101" t="s">
        <v>1107</v>
      </c>
      <c r="I280" s="198"/>
    </row>
    <row r="281" spans="1:9" x14ac:dyDescent="0.25">
      <c r="A281" s="101" t="s">
        <v>487</v>
      </c>
      <c r="B281" s="213" t="s">
        <v>11</v>
      </c>
      <c r="C281" s="213" t="s">
        <v>1106</v>
      </c>
      <c r="D281" s="70"/>
      <c r="E281" s="101"/>
      <c r="F281" s="213" t="s">
        <v>7</v>
      </c>
      <c r="G281" s="101" t="s">
        <v>490</v>
      </c>
      <c r="H281" s="101" t="s">
        <v>1107</v>
      </c>
      <c r="I281" s="198"/>
    </row>
    <row r="282" spans="1:9" x14ac:dyDescent="0.25">
      <c r="A282" s="101" t="s">
        <v>399</v>
      </c>
      <c r="B282" s="213" t="s">
        <v>11</v>
      </c>
      <c r="C282" s="213" t="s">
        <v>1106</v>
      </c>
      <c r="D282" s="70"/>
      <c r="E282" s="101"/>
      <c r="F282" s="213" t="s">
        <v>7</v>
      </c>
      <c r="G282" s="101" t="s">
        <v>490</v>
      </c>
      <c r="H282" s="101" t="s">
        <v>1107</v>
      </c>
      <c r="I282" s="198"/>
    </row>
    <row r="283" spans="1:9" x14ac:dyDescent="0.25">
      <c r="A283" s="101" t="s">
        <v>135</v>
      </c>
      <c r="B283" s="213" t="s">
        <v>8</v>
      </c>
      <c r="C283" s="213" t="s">
        <v>1106</v>
      </c>
      <c r="D283" s="70"/>
      <c r="E283" s="101"/>
      <c r="F283" s="213" t="s">
        <v>7</v>
      </c>
      <c r="G283" s="101" t="s">
        <v>490</v>
      </c>
      <c r="H283" s="101" t="s">
        <v>1107</v>
      </c>
      <c r="I283" s="198"/>
    </row>
    <row r="284" spans="1:9" x14ac:dyDescent="0.25">
      <c r="A284" s="101" t="s">
        <v>136</v>
      </c>
      <c r="B284" s="213" t="s">
        <v>8</v>
      </c>
      <c r="C284" s="213" t="s">
        <v>1106</v>
      </c>
      <c r="D284" s="70"/>
      <c r="E284" s="101"/>
      <c r="F284" s="213" t="s">
        <v>7</v>
      </c>
      <c r="G284" s="101" t="s">
        <v>490</v>
      </c>
      <c r="H284" s="101" t="s">
        <v>1107</v>
      </c>
      <c r="I284" s="198"/>
    </row>
    <row r="285" spans="1:9" x14ac:dyDescent="0.25">
      <c r="A285" s="101" t="s">
        <v>137</v>
      </c>
      <c r="B285" s="213" t="s">
        <v>8</v>
      </c>
      <c r="C285" s="213" t="s">
        <v>1106</v>
      </c>
      <c r="D285" s="70"/>
      <c r="E285" s="101"/>
      <c r="F285" s="213" t="s">
        <v>7</v>
      </c>
      <c r="G285" s="101" t="s">
        <v>490</v>
      </c>
      <c r="H285" s="101" t="s">
        <v>1107</v>
      </c>
      <c r="I285" s="198"/>
    </row>
    <row r="286" spans="1:9" x14ac:dyDescent="0.25">
      <c r="A286" s="101" t="s">
        <v>138</v>
      </c>
      <c r="B286" s="213" t="s">
        <v>8</v>
      </c>
      <c r="C286" s="213" t="s">
        <v>1106</v>
      </c>
      <c r="D286" s="70"/>
      <c r="E286" s="101"/>
      <c r="F286" s="213" t="s">
        <v>7</v>
      </c>
      <c r="G286" s="101" t="s">
        <v>490</v>
      </c>
      <c r="H286" s="101" t="s">
        <v>1107</v>
      </c>
      <c r="I286" s="198"/>
    </row>
    <row r="287" spans="1:9" x14ac:dyDescent="0.25">
      <c r="A287" s="101" t="s">
        <v>139</v>
      </c>
      <c r="B287" s="213" t="s">
        <v>8</v>
      </c>
      <c r="C287" s="213" t="s">
        <v>1106</v>
      </c>
      <c r="D287" s="70"/>
      <c r="E287" s="101"/>
      <c r="F287" s="213" t="s">
        <v>7</v>
      </c>
      <c r="G287" s="101" t="s">
        <v>490</v>
      </c>
      <c r="H287" s="101" t="s">
        <v>1107</v>
      </c>
      <c r="I287" s="198"/>
    </row>
    <row r="288" spans="1:9" x14ac:dyDescent="0.25">
      <c r="A288" s="101" t="s">
        <v>51</v>
      </c>
      <c r="B288" s="213" t="s">
        <v>8</v>
      </c>
      <c r="C288" s="213" t="s">
        <v>1106</v>
      </c>
      <c r="D288" s="70"/>
      <c r="E288" s="101"/>
      <c r="F288" s="213" t="s">
        <v>7</v>
      </c>
      <c r="G288" s="101" t="s">
        <v>490</v>
      </c>
      <c r="H288" s="101" t="s">
        <v>1107</v>
      </c>
      <c r="I288" s="198"/>
    </row>
    <row r="289" spans="1:9" x14ac:dyDescent="0.25">
      <c r="A289" s="101" t="s">
        <v>140</v>
      </c>
      <c r="B289" s="213" t="s">
        <v>8</v>
      </c>
      <c r="C289" s="213" t="s">
        <v>1106</v>
      </c>
      <c r="D289" s="70"/>
      <c r="E289" s="101"/>
      <c r="F289" s="213" t="s">
        <v>7</v>
      </c>
      <c r="G289" s="101" t="s">
        <v>490</v>
      </c>
      <c r="H289" s="101" t="s">
        <v>1107</v>
      </c>
      <c r="I289" s="198"/>
    </row>
    <row r="290" spans="1:9" x14ac:dyDescent="0.25">
      <c r="A290" s="101" t="s">
        <v>501</v>
      </c>
      <c r="B290" s="213" t="s">
        <v>8</v>
      </c>
      <c r="C290" s="213" t="s">
        <v>1106</v>
      </c>
      <c r="D290" s="70"/>
      <c r="E290" s="101"/>
      <c r="F290" s="213" t="s">
        <v>7</v>
      </c>
      <c r="G290" s="101" t="s">
        <v>490</v>
      </c>
      <c r="H290" s="101" t="s">
        <v>1107</v>
      </c>
      <c r="I290" s="198"/>
    </row>
    <row r="291" spans="1:9" x14ac:dyDescent="0.25">
      <c r="A291" s="101" t="s">
        <v>141</v>
      </c>
      <c r="B291" s="213" t="s">
        <v>8</v>
      </c>
      <c r="C291" s="213" t="s">
        <v>1106</v>
      </c>
      <c r="D291" s="70"/>
      <c r="E291" s="101"/>
      <c r="F291" s="213" t="s">
        <v>7</v>
      </c>
      <c r="G291" s="101" t="s">
        <v>490</v>
      </c>
      <c r="H291" s="101" t="s">
        <v>1107</v>
      </c>
      <c r="I291" s="198"/>
    </row>
    <row r="292" spans="1:9" x14ac:dyDescent="0.25">
      <c r="A292" s="101" t="s">
        <v>142</v>
      </c>
      <c r="B292" s="213" t="s">
        <v>8</v>
      </c>
      <c r="C292" s="213" t="s">
        <v>1106</v>
      </c>
      <c r="D292" s="70"/>
      <c r="E292" s="101"/>
      <c r="F292" s="213" t="s">
        <v>7</v>
      </c>
      <c r="G292" s="101" t="s">
        <v>490</v>
      </c>
      <c r="H292" s="101" t="s">
        <v>1107</v>
      </c>
      <c r="I292" s="198"/>
    </row>
    <row r="293" spans="1:9" x14ac:dyDescent="0.25">
      <c r="A293" s="101" t="s">
        <v>502</v>
      </c>
      <c r="B293" s="213" t="s">
        <v>8</v>
      </c>
      <c r="C293" s="213" t="s">
        <v>1106</v>
      </c>
      <c r="D293" s="70"/>
      <c r="E293" s="101"/>
      <c r="F293" s="213" t="s">
        <v>7</v>
      </c>
      <c r="G293" s="101" t="s">
        <v>490</v>
      </c>
      <c r="H293" s="101" t="s">
        <v>1107</v>
      </c>
      <c r="I293" s="198"/>
    </row>
    <row r="294" spans="1:9" x14ac:dyDescent="0.25">
      <c r="A294" s="101" t="s">
        <v>143</v>
      </c>
      <c r="B294" s="213" t="s">
        <v>8</v>
      </c>
      <c r="C294" s="213" t="s">
        <v>1106</v>
      </c>
      <c r="D294" s="70"/>
      <c r="E294" s="101"/>
      <c r="F294" s="213" t="s">
        <v>7</v>
      </c>
      <c r="G294" s="101" t="s">
        <v>490</v>
      </c>
      <c r="H294" s="101" t="s">
        <v>1107</v>
      </c>
      <c r="I294" s="198"/>
    </row>
    <row r="295" spans="1:9" x14ac:dyDescent="0.25">
      <c r="A295" s="101" t="s">
        <v>211</v>
      </c>
      <c r="B295" s="213" t="s">
        <v>0</v>
      </c>
      <c r="C295" s="213" t="s">
        <v>1106</v>
      </c>
      <c r="D295" s="70"/>
      <c r="E295" s="101"/>
      <c r="F295" s="213" t="s">
        <v>10</v>
      </c>
      <c r="G295" s="101" t="s">
        <v>490</v>
      </c>
      <c r="H295" s="101" t="s">
        <v>1107</v>
      </c>
      <c r="I295" s="198"/>
    </row>
    <row r="296" spans="1:9" x14ac:dyDescent="0.25">
      <c r="A296" s="101" t="s">
        <v>212</v>
      </c>
      <c r="B296" s="213" t="s">
        <v>0</v>
      </c>
      <c r="C296" s="213" t="s">
        <v>1106</v>
      </c>
      <c r="D296" s="70"/>
      <c r="E296" s="101"/>
      <c r="F296" s="213" t="s">
        <v>10</v>
      </c>
      <c r="G296" s="101" t="s">
        <v>490</v>
      </c>
      <c r="H296" s="101" t="s">
        <v>1107</v>
      </c>
      <c r="I296" s="198"/>
    </row>
    <row r="297" spans="1:9" x14ac:dyDescent="0.25">
      <c r="A297" s="101" t="s">
        <v>213</v>
      </c>
      <c r="B297" s="213" t="s">
        <v>0</v>
      </c>
      <c r="C297" s="213" t="s">
        <v>1106</v>
      </c>
      <c r="D297" s="70"/>
      <c r="E297" s="101"/>
      <c r="F297" s="213" t="s">
        <v>10</v>
      </c>
      <c r="G297" s="101" t="s">
        <v>490</v>
      </c>
      <c r="H297" s="101" t="s">
        <v>1107</v>
      </c>
      <c r="I297" s="198"/>
    </row>
    <row r="298" spans="1:9" x14ac:dyDescent="0.25">
      <c r="A298" s="101" t="s">
        <v>223</v>
      </c>
      <c r="B298" s="213" t="s">
        <v>3</v>
      </c>
      <c r="C298" s="213" t="s">
        <v>1106</v>
      </c>
      <c r="D298" s="70"/>
      <c r="E298" s="101"/>
      <c r="F298" s="213" t="s">
        <v>10</v>
      </c>
      <c r="G298" s="101" t="s">
        <v>490</v>
      </c>
      <c r="H298" s="101" t="s">
        <v>1107</v>
      </c>
      <c r="I298" s="198"/>
    </row>
    <row r="299" spans="1:9" x14ac:dyDescent="0.25">
      <c r="A299" s="101" t="s">
        <v>224</v>
      </c>
      <c r="B299" s="213" t="s">
        <v>3</v>
      </c>
      <c r="C299" s="213" t="s">
        <v>1106</v>
      </c>
      <c r="D299" s="70"/>
      <c r="E299" s="101"/>
      <c r="F299" s="213" t="s">
        <v>7</v>
      </c>
      <c r="G299" s="101" t="s">
        <v>490</v>
      </c>
      <c r="H299" s="101" t="s">
        <v>1107</v>
      </c>
      <c r="I299" s="198"/>
    </row>
    <row r="300" spans="1:9" x14ac:dyDescent="0.25">
      <c r="A300" s="101" t="s">
        <v>225</v>
      </c>
      <c r="B300" s="213" t="s">
        <v>3</v>
      </c>
      <c r="C300" s="213" t="s">
        <v>1106</v>
      </c>
      <c r="D300" s="70"/>
      <c r="E300" s="101"/>
      <c r="F300" s="213" t="s">
        <v>7</v>
      </c>
      <c r="G300" s="101" t="s">
        <v>490</v>
      </c>
      <c r="H300" s="101" t="s">
        <v>1107</v>
      </c>
      <c r="I300" s="198"/>
    </row>
    <row r="301" spans="1:9" x14ac:dyDescent="0.25">
      <c r="A301" s="101" t="s">
        <v>400</v>
      </c>
      <c r="B301" s="213" t="s">
        <v>11</v>
      </c>
      <c r="C301" s="213" t="s">
        <v>1106</v>
      </c>
      <c r="D301" s="70"/>
      <c r="E301" s="101"/>
      <c r="F301" s="213" t="s">
        <v>7</v>
      </c>
      <c r="G301" s="101" t="s">
        <v>490</v>
      </c>
      <c r="H301" s="101" t="s">
        <v>1107</v>
      </c>
      <c r="I301" s="198"/>
    </row>
    <row r="302" spans="1:9" x14ac:dyDescent="0.25">
      <c r="A302" s="101" t="s">
        <v>401</v>
      </c>
      <c r="B302" s="213" t="s">
        <v>11</v>
      </c>
      <c r="C302" s="213" t="s">
        <v>1106</v>
      </c>
      <c r="D302" s="70"/>
      <c r="E302" s="101"/>
      <c r="F302" s="213" t="s">
        <v>7</v>
      </c>
      <c r="G302" s="101" t="s">
        <v>490</v>
      </c>
      <c r="H302" s="101" t="s">
        <v>1107</v>
      </c>
      <c r="I302" s="198"/>
    </row>
    <row r="303" spans="1:9" x14ac:dyDescent="0.25">
      <c r="A303" s="101" t="s">
        <v>402</v>
      </c>
      <c r="B303" s="213" t="s">
        <v>11</v>
      </c>
      <c r="C303" s="213" t="s">
        <v>1106</v>
      </c>
      <c r="D303" s="70"/>
      <c r="E303" s="101"/>
      <c r="F303" s="213" t="s">
        <v>7</v>
      </c>
      <c r="G303" s="101" t="s">
        <v>490</v>
      </c>
      <c r="H303" s="101" t="s">
        <v>1107</v>
      </c>
      <c r="I303" s="198"/>
    </row>
    <row r="304" spans="1:9" x14ac:dyDescent="0.25">
      <c r="A304" s="101" t="s">
        <v>403</v>
      </c>
      <c r="B304" s="213" t="s">
        <v>11</v>
      </c>
      <c r="C304" s="213" t="s">
        <v>1106</v>
      </c>
      <c r="D304" s="70"/>
      <c r="E304" s="101"/>
      <c r="F304" s="213" t="s">
        <v>7</v>
      </c>
      <c r="G304" s="101" t="s">
        <v>490</v>
      </c>
      <c r="H304" s="101" t="s">
        <v>1107</v>
      </c>
      <c r="I304" s="198"/>
    </row>
    <row r="305" spans="1:9" x14ac:dyDescent="0.25">
      <c r="A305" s="101" t="s">
        <v>404</v>
      </c>
      <c r="B305" s="213" t="s">
        <v>11</v>
      </c>
      <c r="C305" s="213" t="s">
        <v>1106</v>
      </c>
      <c r="D305" s="70"/>
      <c r="E305" s="101"/>
      <c r="F305" s="213" t="s">
        <v>7</v>
      </c>
      <c r="G305" s="101" t="s">
        <v>490</v>
      </c>
      <c r="H305" s="101" t="s">
        <v>1107</v>
      </c>
      <c r="I305" s="198"/>
    </row>
    <row r="306" spans="1:9" x14ac:dyDescent="0.25">
      <c r="A306" s="101" t="s">
        <v>405</v>
      </c>
      <c r="B306" s="213" t="s">
        <v>11</v>
      </c>
      <c r="C306" s="213" t="s">
        <v>1106</v>
      </c>
      <c r="D306" s="70"/>
      <c r="E306" s="101"/>
      <c r="F306" s="213" t="s">
        <v>7</v>
      </c>
      <c r="G306" s="101" t="s">
        <v>490</v>
      </c>
      <c r="H306" s="101" t="s">
        <v>1107</v>
      </c>
      <c r="I306" s="198"/>
    </row>
    <row r="307" spans="1:9" x14ac:dyDescent="0.25">
      <c r="A307" s="101" t="s">
        <v>406</v>
      </c>
      <c r="B307" s="213" t="s">
        <v>11</v>
      </c>
      <c r="C307" s="213" t="s">
        <v>1106</v>
      </c>
      <c r="D307" s="70"/>
      <c r="E307" s="101"/>
      <c r="F307" s="213" t="s">
        <v>7</v>
      </c>
      <c r="G307" s="101" t="s">
        <v>490</v>
      </c>
      <c r="H307" s="101" t="s">
        <v>1107</v>
      </c>
      <c r="I307" s="198"/>
    </row>
    <row r="308" spans="1:9" x14ac:dyDescent="0.25">
      <c r="A308" s="101" t="s">
        <v>407</v>
      </c>
      <c r="B308" s="213" t="s">
        <v>11</v>
      </c>
      <c r="C308" s="213" t="s">
        <v>1106</v>
      </c>
      <c r="D308" s="70"/>
      <c r="E308" s="101"/>
      <c r="F308" s="213" t="s">
        <v>7</v>
      </c>
      <c r="G308" s="101" t="s">
        <v>490</v>
      </c>
      <c r="H308" s="101" t="s">
        <v>1107</v>
      </c>
      <c r="I308" s="198"/>
    </row>
    <row r="309" spans="1:9" x14ac:dyDescent="0.25">
      <c r="A309" s="101" t="s">
        <v>408</v>
      </c>
      <c r="B309" s="213" t="s">
        <v>11</v>
      </c>
      <c r="C309" s="213" t="s">
        <v>1106</v>
      </c>
      <c r="D309" s="70"/>
      <c r="E309" s="101"/>
      <c r="F309" s="213" t="s">
        <v>7</v>
      </c>
      <c r="G309" s="101" t="s">
        <v>490</v>
      </c>
      <c r="H309" s="101" t="s">
        <v>1107</v>
      </c>
      <c r="I309" s="198"/>
    </row>
    <row r="310" spans="1:9" x14ac:dyDescent="0.25">
      <c r="A310" s="101" t="s">
        <v>409</v>
      </c>
      <c r="B310" s="213" t="s">
        <v>11</v>
      </c>
      <c r="C310" s="213" t="s">
        <v>1106</v>
      </c>
      <c r="D310" s="70"/>
      <c r="E310" s="101"/>
      <c r="F310" s="213" t="s">
        <v>7</v>
      </c>
      <c r="G310" s="101" t="s">
        <v>490</v>
      </c>
      <c r="H310" s="101" t="s">
        <v>1107</v>
      </c>
      <c r="I310" s="198"/>
    </row>
    <row r="311" spans="1:9" x14ac:dyDescent="0.25">
      <c r="A311" s="101" t="s">
        <v>410</v>
      </c>
      <c r="B311" s="213" t="s">
        <v>11</v>
      </c>
      <c r="C311" s="213" t="s">
        <v>1106</v>
      </c>
      <c r="D311" s="70"/>
      <c r="E311" s="101"/>
      <c r="F311" s="213" t="s">
        <v>7</v>
      </c>
      <c r="G311" s="101" t="s">
        <v>490</v>
      </c>
      <c r="H311" s="101" t="s">
        <v>1107</v>
      </c>
      <c r="I311" s="198"/>
    </row>
    <row r="312" spans="1:9" x14ac:dyDescent="0.25">
      <c r="A312" s="101" t="s">
        <v>411</v>
      </c>
      <c r="B312" s="213" t="s">
        <v>11</v>
      </c>
      <c r="C312" s="213" t="s">
        <v>1106</v>
      </c>
      <c r="D312" s="70"/>
      <c r="E312" s="101"/>
      <c r="F312" s="213" t="s">
        <v>7</v>
      </c>
      <c r="G312" s="101" t="s">
        <v>490</v>
      </c>
      <c r="H312" s="101" t="s">
        <v>1107</v>
      </c>
      <c r="I312" s="198"/>
    </row>
    <row r="313" spans="1:9" x14ac:dyDescent="0.25">
      <c r="A313" s="101" t="s">
        <v>412</v>
      </c>
      <c r="B313" s="213" t="s">
        <v>11</v>
      </c>
      <c r="C313" s="213" t="s">
        <v>1106</v>
      </c>
      <c r="D313" s="70"/>
      <c r="E313" s="101"/>
      <c r="F313" s="213" t="s">
        <v>7</v>
      </c>
      <c r="G313" s="101" t="s">
        <v>490</v>
      </c>
      <c r="H313" s="101" t="s">
        <v>1107</v>
      </c>
      <c r="I313" s="198"/>
    </row>
    <row r="314" spans="1:9" x14ac:dyDescent="0.25">
      <c r="A314" s="101" t="s">
        <v>413</v>
      </c>
      <c r="B314" s="213" t="s">
        <v>11</v>
      </c>
      <c r="C314" s="213" t="s">
        <v>1106</v>
      </c>
      <c r="D314" s="70"/>
      <c r="E314" s="101"/>
      <c r="F314" s="213" t="s">
        <v>7</v>
      </c>
      <c r="G314" s="101" t="s">
        <v>490</v>
      </c>
      <c r="H314" s="101" t="s">
        <v>1107</v>
      </c>
      <c r="I314" s="198"/>
    </row>
    <row r="315" spans="1:9" x14ac:dyDescent="0.25">
      <c r="A315" s="101" t="s">
        <v>414</v>
      </c>
      <c r="B315" s="213" t="s">
        <v>11</v>
      </c>
      <c r="C315" s="213" t="s">
        <v>1106</v>
      </c>
      <c r="D315" s="70"/>
      <c r="E315" s="101"/>
      <c r="F315" s="213" t="s">
        <v>7</v>
      </c>
      <c r="G315" s="101" t="s">
        <v>490</v>
      </c>
      <c r="H315" s="101" t="s">
        <v>1107</v>
      </c>
      <c r="I315" s="198"/>
    </row>
    <row r="316" spans="1:9" x14ac:dyDescent="0.25">
      <c r="A316" s="101" t="s">
        <v>415</v>
      </c>
      <c r="B316" s="213" t="s">
        <v>11</v>
      </c>
      <c r="C316" s="213" t="s">
        <v>1106</v>
      </c>
      <c r="D316" s="70"/>
      <c r="E316" s="101"/>
      <c r="F316" s="213" t="s">
        <v>7</v>
      </c>
      <c r="G316" s="101" t="s">
        <v>490</v>
      </c>
      <c r="H316" s="101" t="s">
        <v>1107</v>
      </c>
      <c r="I316" s="198"/>
    </row>
    <row r="317" spans="1:9" x14ac:dyDescent="0.25">
      <c r="A317" s="101" t="s">
        <v>416</v>
      </c>
      <c r="B317" s="213" t="s">
        <v>11</v>
      </c>
      <c r="C317" s="213" t="s">
        <v>1106</v>
      </c>
      <c r="D317" s="70"/>
      <c r="E317" s="101"/>
      <c r="F317" s="213" t="s">
        <v>7</v>
      </c>
      <c r="G317" s="101" t="s">
        <v>490</v>
      </c>
      <c r="H317" s="101" t="s">
        <v>1107</v>
      </c>
      <c r="I317" s="198"/>
    </row>
    <row r="318" spans="1:9" x14ac:dyDescent="0.25">
      <c r="A318" s="101" t="s">
        <v>417</v>
      </c>
      <c r="B318" s="213" t="s">
        <v>11</v>
      </c>
      <c r="C318" s="213" t="s">
        <v>1106</v>
      </c>
      <c r="D318" s="70"/>
      <c r="E318" s="101"/>
      <c r="F318" s="213" t="s">
        <v>7</v>
      </c>
      <c r="G318" s="101" t="s">
        <v>490</v>
      </c>
      <c r="H318" s="101" t="s">
        <v>1107</v>
      </c>
      <c r="I318" s="198"/>
    </row>
    <row r="319" spans="1:9" x14ac:dyDescent="0.25">
      <c r="A319" s="101" t="s">
        <v>398</v>
      </c>
      <c r="B319" s="213" t="s">
        <v>11</v>
      </c>
      <c r="C319" s="213" t="s">
        <v>1106</v>
      </c>
      <c r="D319" s="70"/>
      <c r="E319" s="101"/>
      <c r="F319" s="213" t="s">
        <v>7</v>
      </c>
      <c r="G319" s="101" t="s">
        <v>490</v>
      </c>
      <c r="H319" s="101" t="s">
        <v>1107</v>
      </c>
      <c r="I319" s="198"/>
    </row>
    <row r="320" spans="1:9" x14ac:dyDescent="0.25">
      <c r="A320" s="101" t="s">
        <v>418</v>
      </c>
      <c r="B320" s="213" t="s">
        <v>11</v>
      </c>
      <c r="C320" s="213" t="s">
        <v>1106</v>
      </c>
      <c r="D320" s="70"/>
      <c r="E320" s="101"/>
      <c r="F320" s="213" t="s">
        <v>7</v>
      </c>
      <c r="G320" s="101" t="s">
        <v>490</v>
      </c>
      <c r="H320" s="101" t="s">
        <v>1107</v>
      </c>
      <c r="I320" s="198"/>
    </row>
    <row r="321" spans="1:9" x14ac:dyDescent="0.25">
      <c r="A321" s="101" t="s">
        <v>419</v>
      </c>
      <c r="B321" s="213" t="s">
        <v>11</v>
      </c>
      <c r="C321" s="213" t="s">
        <v>1106</v>
      </c>
      <c r="D321" s="70"/>
      <c r="E321" s="101"/>
      <c r="F321" s="213" t="s">
        <v>7</v>
      </c>
      <c r="G321" s="101" t="s">
        <v>490</v>
      </c>
      <c r="H321" s="101" t="s">
        <v>1107</v>
      </c>
      <c r="I321" s="198"/>
    </row>
    <row r="322" spans="1:9" x14ac:dyDescent="0.25">
      <c r="A322" s="101" t="s">
        <v>420</v>
      </c>
      <c r="B322" s="213" t="s">
        <v>11</v>
      </c>
      <c r="C322" s="213" t="s">
        <v>1106</v>
      </c>
      <c r="D322" s="70"/>
      <c r="E322" s="101"/>
      <c r="F322" s="213" t="s">
        <v>7</v>
      </c>
      <c r="G322" s="101" t="s">
        <v>490</v>
      </c>
      <c r="H322" s="101" t="s">
        <v>1107</v>
      </c>
      <c r="I322" s="198"/>
    </row>
    <row r="323" spans="1:9" x14ac:dyDescent="0.25">
      <c r="A323" s="101" t="s">
        <v>304</v>
      </c>
      <c r="B323" s="213" t="s">
        <v>11</v>
      </c>
      <c r="C323" s="213" t="s">
        <v>1106</v>
      </c>
      <c r="D323" s="70"/>
      <c r="E323" s="101"/>
      <c r="F323" s="213" t="s">
        <v>7</v>
      </c>
      <c r="G323" s="101" t="s">
        <v>490</v>
      </c>
      <c r="H323" s="101" t="s">
        <v>1107</v>
      </c>
      <c r="I323" s="198"/>
    </row>
    <row r="324" spans="1:9" x14ac:dyDescent="0.25">
      <c r="A324" s="101" t="s">
        <v>421</v>
      </c>
      <c r="B324" s="213" t="s">
        <v>11</v>
      </c>
      <c r="C324" s="213" t="s">
        <v>1106</v>
      </c>
      <c r="D324" s="70"/>
      <c r="E324" s="101"/>
      <c r="F324" s="213" t="s">
        <v>7</v>
      </c>
      <c r="G324" s="101" t="s">
        <v>490</v>
      </c>
      <c r="H324" s="101" t="s">
        <v>1107</v>
      </c>
      <c r="I324" s="198"/>
    </row>
    <row r="325" spans="1:9" x14ac:dyDescent="0.25">
      <c r="A325" s="101" t="s">
        <v>422</v>
      </c>
      <c r="B325" s="213" t="s">
        <v>11</v>
      </c>
      <c r="C325" s="213" t="s">
        <v>1106</v>
      </c>
      <c r="D325" s="70"/>
      <c r="E325" s="101"/>
      <c r="F325" s="213" t="s">
        <v>7</v>
      </c>
      <c r="G325" s="101" t="s">
        <v>490</v>
      </c>
      <c r="H325" s="101" t="s">
        <v>1107</v>
      </c>
      <c r="I325" s="198"/>
    </row>
    <row r="326" spans="1:9" x14ac:dyDescent="0.25">
      <c r="A326" s="101" t="s">
        <v>423</v>
      </c>
      <c r="B326" s="213" t="s">
        <v>11</v>
      </c>
      <c r="C326" s="213" t="s">
        <v>1106</v>
      </c>
      <c r="D326" s="70"/>
      <c r="E326" s="101"/>
      <c r="F326" s="213" t="s">
        <v>7</v>
      </c>
      <c r="G326" s="101" t="s">
        <v>490</v>
      </c>
      <c r="H326" s="101" t="s">
        <v>1107</v>
      </c>
      <c r="I326" s="198"/>
    </row>
    <row r="327" spans="1:9" x14ac:dyDescent="0.25">
      <c r="A327" s="101" t="s">
        <v>1108</v>
      </c>
      <c r="B327" s="213" t="s">
        <v>11</v>
      </c>
      <c r="C327" s="213" t="s">
        <v>1106</v>
      </c>
      <c r="D327" s="70"/>
      <c r="E327" s="101"/>
      <c r="F327" s="213" t="s">
        <v>7</v>
      </c>
      <c r="G327" s="101" t="s">
        <v>490</v>
      </c>
      <c r="H327" s="101" t="s">
        <v>1107</v>
      </c>
      <c r="I327" s="198"/>
    </row>
    <row r="328" spans="1:9" x14ac:dyDescent="0.25">
      <c r="A328" s="101" t="s">
        <v>424</v>
      </c>
      <c r="B328" s="213" t="s">
        <v>11</v>
      </c>
      <c r="C328" s="213" t="s">
        <v>1106</v>
      </c>
      <c r="D328" s="70"/>
      <c r="E328" s="101"/>
      <c r="F328" s="213" t="s">
        <v>7</v>
      </c>
      <c r="G328" s="101" t="s">
        <v>490</v>
      </c>
      <c r="H328" s="101" t="s">
        <v>1107</v>
      </c>
      <c r="I328" s="198"/>
    </row>
    <row r="329" spans="1:9" x14ac:dyDescent="0.25">
      <c r="A329" s="101" t="s">
        <v>425</v>
      </c>
      <c r="B329" s="213" t="s">
        <v>11</v>
      </c>
      <c r="C329" s="213" t="s">
        <v>1106</v>
      </c>
      <c r="D329" s="70"/>
      <c r="E329" s="101"/>
      <c r="F329" s="213" t="s">
        <v>7</v>
      </c>
      <c r="G329" s="101" t="s">
        <v>490</v>
      </c>
      <c r="H329" s="101" t="s">
        <v>1107</v>
      </c>
      <c r="I329" s="198"/>
    </row>
    <row r="330" spans="1:9" x14ac:dyDescent="0.25">
      <c r="A330" s="101" t="s">
        <v>426</v>
      </c>
      <c r="B330" s="213" t="s">
        <v>11</v>
      </c>
      <c r="C330" s="213" t="s">
        <v>1106</v>
      </c>
      <c r="D330" s="70"/>
      <c r="E330" s="101"/>
      <c r="F330" s="213" t="s">
        <v>7</v>
      </c>
      <c r="G330" s="101" t="s">
        <v>490</v>
      </c>
      <c r="H330" s="101" t="s">
        <v>1107</v>
      </c>
      <c r="I330" s="198"/>
    </row>
    <row r="331" spans="1:9" x14ac:dyDescent="0.25">
      <c r="A331" s="101" t="s">
        <v>427</v>
      </c>
      <c r="B331" s="213" t="s">
        <v>0</v>
      </c>
      <c r="C331" s="213" t="s">
        <v>1106</v>
      </c>
      <c r="D331" s="70"/>
      <c r="E331" s="101"/>
      <c r="F331" s="213" t="s">
        <v>7</v>
      </c>
      <c r="G331" s="101" t="s">
        <v>490</v>
      </c>
      <c r="H331" s="101" t="s">
        <v>1107</v>
      </c>
      <c r="I331" s="198"/>
    </row>
    <row r="332" spans="1:9" x14ac:dyDescent="0.25">
      <c r="A332" s="101" t="s">
        <v>428</v>
      </c>
      <c r="B332" s="213" t="s">
        <v>0</v>
      </c>
      <c r="C332" s="213" t="s">
        <v>1106</v>
      </c>
      <c r="D332" s="70"/>
      <c r="E332" s="101"/>
      <c r="F332" s="213" t="s">
        <v>7</v>
      </c>
      <c r="G332" s="101" t="s">
        <v>490</v>
      </c>
      <c r="H332" s="101" t="s">
        <v>1107</v>
      </c>
      <c r="I332" s="198"/>
    </row>
    <row r="333" spans="1:9" x14ac:dyDescent="0.25">
      <c r="A333" s="101" t="s">
        <v>429</v>
      </c>
      <c r="B333" s="213" t="s">
        <v>0</v>
      </c>
      <c r="C333" s="213" t="s">
        <v>1106</v>
      </c>
      <c r="D333" s="70"/>
      <c r="E333" s="101"/>
      <c r="F333" s="213" t="s">
        <v>10</v>
      </c>
      <c r="G333" s="101" t="s">
        <v>490</v>
      </c>
      <c r="H333" s="101" t="s">
        <v>1107</v>
      </c>
      <c r="I333" s="198"/>
    </row>
    <row r="334" spans="1:9" x14ac:dyDescent="0.25">
      <c r="A334" s="101" t="s">
        <v>430</v>
      </c>
      <c r="B334" s="213" t="s">
        <v>0</v>
      </c>
      <c r="C334" s="213" t="s">
        <v>1106</v>
      </c>
      <c r="D334" s="70"/>
      <c r="E334" s="101"/>
      <c r="F334" s="213" t="s">
        <v>7</v>
      </c>
      <c r="G334" s="101" t="s">
        <v>490</v>
      </c>
      <c r="H334" s="101" t="s">
        <v>1107</v>
      </c>
      <c r="I334" s="198"/>
    </row>
    <row r="335" spans="1:9" x14ac:dyDescent="0.25">
      <c r="A335" s="101" t="s">
        <v>431</v>
      </c>
      <c r="B335" s="213" t="s">
        <v>0</v>
      </c>
      <c r="C335" s="213" t="s">
        <v>1106</v>
      </c>
      <c r="D335" s="70"/>
      <c r="E335" s="101"/>
      <c r="F335" s="213" t="s">
        <v>7</v>
      </c>
      <c r="G335" s="101" t="s">
        <v>490</v>
      </c>
      <c r="H335" s="101" t="s">
        <v>1107</v>
      </c>
      <c r="I335" s="198"/>
    </row>
    <row r="336" spans="1:9" x14ac:dyDescent="0.25">
      <c r="A336" s="101" t="s">
        <v>432</v>
      </c>
      <c r="B336" s="213" t="s">
        <v>0</v>
      </c>
      <c r="C336" s="213" t="s">
        <v>1106</v>
      </c>
      <c r="D336" s="70"/>
      <c r="E336" s="101"/>
      <c r="F336" s="213" t="s">
        <v>7</v>
      </c>
      <c r="G336" s="101" t="s">
        <v>490</v>
      </c>
      <c r="H336" s="101" t="s">
        <v>1107</v>
      </c>
      <c r="I336" s="198"/>
    </row>
    <row r="337" spans="1:9" x14ac:dyDescent="0.25">
      <c r="A337" s="101" t="s">
        <v>433</v>
      </c>
      <c r="B337" s="213" t="s">
        <v>0</v>
      </c>
      <c r="C337" s="213" t="s">
        <v>1106</v>
      </c>
      <c r="D337" s="70"/>
      <c r="E337" s="101"/>
      <c r="F337" s="213" t="s">
        <v>7</v>
      </c>
      <c r="G337" s="101" t="s">
        <v>490</v>
      </c>
      <c r="H337" s="101" t="s">
        <v>1107</v>
      </c>
      <c r="I337" s="198"/>
    </row>
    <row r="338" spans="1:9" x14ac:dyDescent="0.25">
      <c r="A338" s="101" t="s">
        <v>434</v>
      </c>
      <c r="B338" s="213" t="s">
        <v>0</v>
      </c>
      <c r="C338" s="213" t="s">
        <v>1106</v>
      </c>
      <c r="D338" s="70"/>
      <c r="E338" s="101"/>
      <c r="F338" s="213" t="s">
        <v>7</v>
      </c>
      <c r="G338" s="101" t="s">
        <v>490</v>
      </c>
      <c r="H338" s="101" t="s">
        <v>1107</v>
      </c>
      <c r="I338" s="198"/>
    </row>
    <row r="339" spans="1:9" x14ac:dyDescent="0.25">
      <c r="A339" s="101" t="s">
        <v>435</v>
      </c>
      <c r="B339" s="213" t="s">
        <v>0</v>
      </c>
      <c r="C339" s="213" t="s">
        <v>1106</v>
      </c>
      <c r="D339" s="70"/>
      <c r="E339" s="101"/>
      <c r="F339" s="213" t="s">
        <v>7</v>
      </c>
      <c r="G339" s="101" t="s">
        <v>490</v>
      </c>
      <c r="H339" s="101" t="s">
        <v>1107</v>
      </c>
      <c r="I339" s="198"/>
    </row>
    <row r="340" spans="1:9" x14ac:dyDescent="0.25">
      <c r="A340" s="101" t="s">
        <v>436</v>
      </c>
      <c r="B340" s="213" t="s">
        <v>0</v>
      </c>
      <c r="C340" s="213" t="s">
        <v>1106</v>
      </c>
      <c r="D340" s="70"/>
      <c r="E340" s="101"/>
      <c r="F340" s="213" t="s">
        <v>7</v>
      </c>
      <c r="G340" s="101" t="s">
        <v>490</v>
      </c>
      <c r="H340" s="101" t="s">
        <v>1107</v>
      </c>
      <c r="I340" s="198"/>
    </row>
    <row r="341" spans="1:9" x14ac:dyDescent="0.25">
      <c r="A341" s="101" t="s">
        <v>437</v>
      </c>
      <c r="B341" s="213" t="s">
        <v>0</v>
      </c>
      <c r="C341" s="213" t="s">
        <v>1106</v>
      </c>
      <c r="D341" s="70"/>
      <c r="E341" s="101"/>
      <c r="F341" s="213" t="s">
        <v>7</v>
      </c>
      <c r="G341" s="101" t="s">
        <v>490</v>
      </c>
      <c r="H341" s="101" t="s">
        <v>1107</v>
      </c>
      <c r="I341" s="198"/>
    </row>
    <row r="342" spans="1:9" x14ac:dyDescent="0.25">
      <c r="A342" s="101" t="s">
        <v>438</v>
      </c>
      <c r="B342" s="213" t="s">
        <v>0</v>
      </c>
      <c r="C342" s="213" t="s">
        <v>1106</v>
      </c>
      <c r="D342" s="70"/>
      <c r="E342" s="101"/>
      <c r="F342" s="213" t="s">
        <v>7</v>
      </c>
      <c r="G342" s="101" t="s">
        <v>490</v>
      </c>
      <c r="H342" s="101" t="s">
        <v>1107</v>
      </c>
      <c r="I342" s="198"/>
    </row>
    <row r="343" spans="1:9" x14ac:dyDescent="0.25">
      <c r="A343" s="101" t="s">
        <v>439</v>
      </c>
      <c r="B343" s="213" t="s">
        <v>0</v>
      </c>
      <c r="C343" s="213" t="s">
        <v>1106</v>
      </c>
      <c r="D343" s="70"/>
      <c r="E343" s="101"/>
      <c r="F343" s="213" t="s">
        <v>7</v>
      </c>
      <c r="G343" s="101" t="s">
        <v>490</v>
      </c>
      <c r="H343" s="101" t="s">
        <v>1107</v>
      </c>
      <c r="I343" s="198"/>
    </row>
    <row r="344" spans="1:9" x14ac:dyDescent="0.25">
      <c r="A344" s="101" t="s">
        <v>440</v>
      </c>
      <c r="B344" s="213" t="s">
        <v>0</v>
      </c>
      <c r="C344" s="213" t="s">
        <v>1106</v>
      </c>
      <c r="D344" s="70"/>
      <c r="E344" s="101"/>
      <c r="F344" s="213" t="s">
        <v>7</v>
      </c>
      <c r="G344" s="101" t="s">
        <v>490</v>
      </c>
      <c r="H344" s="101" t="s">
        <v>1107</v>
      </c>
      <c r="I344" s="198"/>
    </row>
    <row r="345" spans="1:9" x14ac:dyDescent="0.25">
      <c r="A345" s="101" t="s">
        <v>441</v>
      </c>
      <c r="B345" s="213" t="s">
        <v>0</v>
      </c>
      <c r="C345" s="213" t="s">
        <v>1106</v>
      </c>
      <c r="D345" s="70"/>
      <c r="E345" s="101"/>
      <c r="F345" s="213" t="s">
        <v>7</v>
      </c>
      <c r="G345" s="101" t="s">
        <v>490</v>
      </c>
      <c r="H345" s="101" t="s">
        <v>1107</v>
      </c>
      <c r="I345" s="198"/>
    </row>
    <row r="346" spans="1:9" x14ac:dyDescent="0.25">
      <c r="A346" s="101" t="s">
        <v>442</v>
      </c>
      <c r="B346" s="213" t="s">
        <v>0</v>
      </c>
      <c r="C346" s="213" t="s">
        <v>1106</v>
      </c>
      <c r="D346" s="70"/>
      <c r="E346" s="101"/>
      <c r="F346" s="213" t="s">
        <v>7</v>
      </c>
      <c r="G346" s="101" t="s">
        <v>490</v>
      </c>
      <c r="H346" s="101" t="s">
        <v>1107</v>
      </c>
      <c r="I346" s="198"/>
    </row>
    <row r="347" spans="1:9" x14ac:dyDescent="0.25">
      <c r="A347" s="101" t="s">
        <v>443</v>
      </c>
      <c r="B347" s="213" t="s">
        <v>0</v>
      </c>
      <c r="C347" s="213" t="s">
        <v>1106</v>
      </c>
      <c r="D347" s="70"/>
      <c r="E347" s="101"/>
      <c r="F347" s="213" t="s">
        <v>7</v>
      </c>
      <c r="G347" s="101" t="s">
        <v>490</v>
      </c>
      <c r="H347" s="101" t="s">
        <v>1107</v>
      </c>
      <c r="I347" s="198"/>
    </row>
    <row r="348" spans="1:9" x14ac:dyDescent="0.25">
      <c r="A348" s="101" t="s">
        <v>444</v>
      </c>
      <c r="B348" s="213" t="s">
        <v>4</v>
      </c>
      <c r="C348" s="213" t="s">
        <v>1106</v>
      </c>
      <c r="D348" s="70"/>
      <c r="E348" s="101"/>
      <c r="F348" s="213" t="s">
        <v>7</v>
      </c>
      <c r="G348" s="101" t="s">
        <v>490</v>
      </c>
      <c r="H348" s="101" t="s">
        <v>1107</v>
      </c>
      <c r="I348" s="198"/>
    </row>
    <row r="349" spans="1:9" x14ac:dyDescent="0.25">
      <c r="A349" s="101" t="s">
        <v>445</v>
      </c>
      <c r="B349" s="213" t="s">
        <v>4</v>
      </c>
      <c r="C349" s="213" t="s">
        <v>1106</v>
      </c>
      <c r="D349" s="70"/>
      <c r="E349" s="101"/>
      <c r="F349" s="213" t="s">
        <v>7</v>
      </c>
      <c r="G349" s="101" t="s">
        <v>490</v>
      </c>
      <c r="H349" s="101" t="s">
        <v>1107</v>
      </c>
      <c r="I349" s="198"/>
    </row>
    <row r="350" spans="1:9" x14ac:dyDescent="0.25">
      <c r="A350" s="101" t="s">
        <v>446</v>
      </c>
      <c r="B350" s="213" t="s">
        <v>4</v>
      </c>
      <c r="C350" s="213" t="s">
        <v>1106</v>
      </c>
      <c r="D350" s="70"/>
      <c r="E350" s="101"/>
      <c r="F350" s="213" t="s">
        <v>7</v>
      </c>
      <c r="G350" s="101" t="s">
        <v>490</v>
      </c>
      <c r="H350" s="101" t="s">
        <v>1107</v>
      </c>
      <c r="I350" s="198"/>
    </row>
    <row r="351" spans="1:9" x14ac:dyDescent="0.25">
      <c r="A351" s="101" t="s">
        <v>447</v>
      </c>
      <c r="B351" s="213" t="s">
        <v>4</v>
      </c>
      <c r="C351" s="213" t="s">
        <v>1106</v>
      </c>
      <c r="D351" s="70"/>
      <c r="E351" s="101"/>
      <c r="F351" s="213" t="s">
        <v>7</v>
      </c>
      <c r="G351" s="101" t="s">
        <v>490</v>
      </c>
      <c r="H351" s="101" t="s">
        <v>1107</v>
      </c>
      <c r="I351" s="198"/>
    </row>
    <row r="352" spans="1:9" x14ac:dyDescent="0.25">
      <c r="A352" s="101" t="s">
        <v>448</v>
      </c>
      <c r="B352" s="213" t="s">
        <v>4</v>
      </c>
      <c r="C352" s="213" t="s">
        <v>1106</v>
      </c>
      <c r="D352" s="70"/>
      <c r="E352" s="101"/>
      <c r="F352" s="213" t="s">
        <v>7</v>
      </c>
      <c r="G352" s="101" t="s">
        <v>490</v>
      </c>
      <c r="H352" s="101" t="s">
        <v>1107</v>
      </c>
      <c r="I352" s="198"/>
    </row>
    <row r="353" spans="1:9" x14ac:dyDescent="0.25">
      <c r="A353" s="101" t="s">
        <v>449</v>
      </c>
      <c r="B353" s="213" t="s">
        <v>4</v>
      </c>
      <c r="C353" s="213" t="s">
        <v>1106</v>
      </c>
      <c r="D353" s="70"/>
      <c r="E353" s="101"/>
      <c r="F353" s="213" t="s">
        <v>7</v>
      </c>
      <c r="G353" s="101" t="s">
        <v>490</v>
      </c>
      <c r="H353" s="101" t="s">
        <v>1107</v>
      </c>
      <c r="I353" s="198"/>
    </row>
    <row r="354" spans="1:9" x14ac:dyDescent="0.25">
      <c r="A354" s="101" t="s">
        <v>450</v>
      </c>
      <c r="B354" s="213" t="s">
        <v>4</v>
      </c>
      <c r="C354" s="213" t="s">
        <v>1106</v>
      </c>
      <c r="D354" s="70"/>
      <c r="E354" s="101"/>
      <c r="F354" s="213" t="s">
        <v>7</v>
      </c>
      <c r="G354" s="101" t="s">
        <v>490</v>
      </c>
      <c r="H354" s="101" t="s">
        <v>1107</v>
      </c>
      <c r="I354" s="198"/>
    </row>
    <row r="355" spans="1:9" x14ac:dyDescent="0.25">
      <c r="A355" s="101" t="s">
        <v>451</v>
      </c>
      <c r="B355" s="213" t="s">
        <v>4</v>
      </c>
      <c r="C355" s="213" t="s">
        <v>1106</v>
      </c>
      <c r="D355" s="70"/>
      <c r="E355" s="101"/>
      <c r="F355" s="213" t="s">
        <v>7</v>
      </c>
      <c r="G355" s="101" t="s">
        <v>490</v>
      </c>
      <c r="H355" s="101" t="s">
        <v>1107</v>
      </c>
      <c r="I355" s="198"/>
    </row>
    <row r="356" spans="1:9" x14ac:dyDescent="0.25">
      <c r="A356" s="101" t="s">
        <v>452</v>
      </c>
      <c r="B356" s="213" t="s">
        <v>4</v>
      </c>
      <c r="C356" s="213" t="s">
        <v>1106</v>
      </c>
      <c r="D356" s="70"/>
      <c r="E356" s="101"/>
      <c r="F356" s="213" t="s">
        <v>7</v>
      </c>
      <c r="G356" s="101" t="s">
        <v>490</v>
      </c>
      <c r="H356" s="101" t="s">
        <v>1107</v>
      </c>
      <c r="I356" s="198"/>
    </row>
    <row r="357" spans="1:9" x14ac:dyDescent="0.25">
      <c r="A357" s="101" t="s">
        <v>453</v>
      </c>
      <c r="B357" s="213" t="s">
        <v>4</v>
      </c>
      <c r="C357" s="213" t="s">
        <v>1106</v>
      </c>
      <c r="D357" s="70"/>
      <c r="E357" s="101"/>
      <c r="F357" s="213" t="s">
        <v>7</v>
      </c>
      <c r="G357" s="101" t="s">
        <v>490</v>
      </c>
      <c r="H357" s="101" t="s">
        <v>1107</v>
      </c>
      <c r="I357" s="198"/>
    </row>
    <row r="358" spans="1:9" x14ac:dyDescent="0.25">
      <c r="A358" s="101" t="s">
        <v>454</v>
      </c>
      <c r="B358" s="213" t="s">
        <v>4</v>
      </c>
      <c r="C358" s="213" t="s">
        <v>1106</v>
      </c>
      <c r="D358" s="70"/>
      <c r="E358" s="101"/>
      <c r="F358" s="213" t="s">
        <v>7</v>
      </c>
      <c r="G358" s="101" t="s">
        <v>490</v>
      </c>
      <c r="H358" s="101" t="s">
        <v>1107</v>
      </c>
      <c r="I358" s="198"/>
    </row>
    <row r="359" spans="1:9" x14ac:dyDescent="0.25">
      <c r="A359" s="101" t="s">
        <v>455</v>
      </c>
      <c r="B359" s="213" t="s">
        <v>4</v>
      </c>
      <c r="C359" s="213" t="s">
        <v>1106</v>
      </c>
      <c r="D359" s="70"/>
      <c r="E359" s="101"/>
      <c r="F359" s="213" t="s">
        <v>7</v>
      </c>
      <c r="G359" s="101" t="s">
        <v>490</v>
      </c>
      <c r="H359" s="101" t="s">
        <v>1107</v>
      </c>
      <c r="I359" s="198"/>
    </row>
    <row r="360" spans="1:9" x14ac:dyDescent="0.25">
      <c r="A360" s="101" t="s">
        <v>456</v>
      </c>
      <c r="B360" s="213" t="s">
        <v>4</v>
      </c>
      <c r="C360" s="213" t="s">
        <v>1106</v>
      </c>
      <c r="D360" s="70"/>
      <c r="E360" s="101"/>
      <c r="F360" s="213" t="s">
        <v>7</v>
      </c>
      <c r="G360" s="101" t="s">
        <v>490</v>
      </c>
      <c r="H360" s="101" t="s">
        <v>1107</v>
      </c>
      <c r="I360" s="198"/>
    </row>
    <row r="361" spans="1:9" x14ac:dyDescent="0.25">
      <c r="A361" s="101" t="s">
        <v>457</v>
      </c>
      <c r="B361" s="213" t="s">
        <v>0</v>
      </c>
      <c r="C361" s="213" t="s">
        <v>1106</v>
      </c>
      <c r="D361" s="70"/>
      <c r="E361" s="101"/>
      <c r="F361" s="213" t="s">
        <v>7</v>
      </c>
      <c r="G361" s="101" t="s">
        <v>490</v>
      </c>
      <c r="H361" s="101" t="s">
        <v>1107</v>
      </c>
      <c r="I361" s="198"/>
    </row>
    <row r="362" spans="1:9" x14ac:dyDescent="0.25">
      <c r="A362" s="101" t="s">
        <v>458</v>
      </c>
      <c r="B362" s="213" t="s">
        <v>0</v>
      </c>
      <c r="C362" s="213" t="s">
        <v>1106</v>
      </c>
      <c r="D362" s="70"/>
      <c r="E362" s="101"/>
      <c r="F362" s="213" t="s">
        <v>7</v>
      </c>
      <c r="G362" s="101" t="s">
        <v>490</v>
      </c>
      <c r="H362" s="101" t="s">
        <v>1107</v>
      </c>
      <c r="I362" s="198"/>
    </row>
    <row r="363" spans="1:9" x14ac:dyDescent="0.25">
      <c r="A363" s="101" t="s">
        <v>459</v>
      </c>
      <c r="B363" s="213" t="s">
        <v>0</v>
      </c>
      <c r="C363" s="213" t="s">
        <v>1106</v>
      </c>
      <c r="D363" s="70"/>
      <c r="E363" s="101"/>
      <c r="F363" s="213" t="s">
        <v>7</v>
      </c>
      <c r="G363" s="101" t="s">
        <v>490</v>
      </c>
      <c r="H363" s="101" t="s">
        <v>1107</v>
      </c>
      <c r="I363" s="198"/>
    </row>
    <row r="364" spans="1:9" x14ac:dyDescent="0.25">
      <c r="A364" s="101" t="s">
        <v>460</v>
      </c>
      <c r="B364" s="213" t="s">
        <v>0</v>
      </c>
      <c r="C364" s="213" t="s">
        <v>1106</v>
      </c>
      <c r="D364" s="70"/>
      <c r="E364" s="101"/>
      <c r="F364" s="213" t="s">
        <v>7</v>
      </c>
      <c r="G364" s="101" t="s">
        <v>490</v>
      </c>
      <c r="H364" s="101" t="s">
        <v>1107</v>
      </c>
      <c r="I364" s="198"/>
    </row>
    <row r="365" spans="1:9" x14ac:dyDescent="0.25">
      <c r="A365" s="101" t="s">
        <v>461</v>
      </c>
      <c r="B365" s="213" t="s">
        <v>0</v>
      </c>
      <c r="C365" s="213" t="s">
        <v>1106</v>
      </c>
      <c r="D365" s="70"/>
      <c r="E365" s="101"/>
      <c r="F365" s="213" t="s">
        <v>7</v>
      </c>
      <c r="G365" s="101" t="s">
        <v>490</v>
      </c>
      <c r="H365" s="101" t="s">
        <v>1107</v>
      </c>
      <c r="I365" s="198"/>
    </row>
    <row r="366" spans="1:9" x14ac:dyDescent="0.25">
      <c r="A366" s="101" t="s">
        <v>462</v>
      </c>
      <c r="B366" s="213" t="s">
        <v>0</v>
      </c>
      <c r="C366" s="213" t="s">
        <v>1106</v>
      </c>
      <c r="D366" s="70"/>
      <c r="E366" s="101"/>
      <c r="F366" s="213" t="s">
        <v>7</v>
      </c>
      <c r="G366" s="101" t="s">
        <v>490</v>
      </c>
      <c r="H366" s="101" t="s">
        <v>1107</v>
      </c>
      <c r="I366" s="198"/>
    </row>
    <row r="367" spans="1:9" x14ac:dyDescent="0.25">
      <c r="A367" s="101" t="s">
        <v>463</v>
      </c>
      <c r="B367" s="213" t="s">
        <v>11</v>
      </c>
      <c r="C367" s="213" t="s">
        <v>1106</v>
      </c>
      <c r="D367" s="70"/>
      <c r="E367" s="101"/>
      <c r="F367" s="213" t="s">
        <v>7</v>
      </c>
      <c r="G367" s="101" t="s">
        <v>490</v>
      </c>
      <c r="H367" s="101" t="s">
        <v>1107</v>
      </c>
      <c r="I367" s="198"/>
    </row>
    <row r="368" spans="1:9" x14ac:dyDescent="0.25">
      <c r="A368" s="101" t="s">
        <v>464</v>
      </c>
      <c r="B368" s="213" t="s">
        <v>11</v>
      </c>
      <c r="C368" s="213" t="s">
        <v>1106</v>
      </c>
      <c r="D368" s="70"/>
      <c r="E368" s="101"/>
      <c r="F368" s="213" t="s">
        <v>7</v>
      </c>
      <c r="G368" s="101" t="s">
        <v>490</v>
      </c>
      <c r="H368" s="101" t="s">
        <v>1107</v>
      </c>
      <c r="I368" s="198"/>
    </row>
    <row r="369" spans="1:9" x14ac:dyDescent="0.25">
      <c r="A369" s="101" t="s">
        <v>465</v>
      </c>
      <c r="B369" s="213" t="s">
        <v>0</v>
      </c>
      <c r="C369" s="213" t="s">
        <v>1106</v>
      </c>
      <c r="D369" s="70"/>
      <c r="E369" s="101"/>
      <c r="F369" s="213" t="s">
        <v>7</v>
      </c>
      <c r="G369" s="101" t="s">
        <v>490</v>
      </c>
      <c r="H369" s="101" t="s">
        <v>1107</v>
      </c>
      <c r="I369" s="198"/>
    </row>
    <row r="370" spans="1:9" x14ac:dyDescent="0.25">
      <c r="A370" s="101" t="s">
        <v>466</v>
      </c>
      <c r="B370" s="213" t="s">
        <v>0</v>
      </c>
      <c r="C370" s="213" t="s">
        <v>1106</v>
      </c>
      <c r="D370" s="70"/>
      <c r="E370" s="101"/>
      <c r="F370" s="213" t="s">
        <v>7</v>
      </c>
      <c r="G370" s="101" t="s">
        <v>490</v>
      </c>
      <c r="H370" s="101" t="s">
        <v>1107</v>
      </c>
      <c r="I370" s="198"/>
    </row>
    <row r="371" spans="1:9" x14ac:dyDescent="0.25">
      <c r="A371" s="101" t="s">
        <v>467</v>
      </c>
      <c r="B371" s="213" t="s">
        <v>11</v>
      </c>
      <c r="C371" s="213" t="s">
        <v>1106</v>
      </c>
      <c r="D371" s="70"/>
      <c r="E371" s="101"/>
      <c r="F371" s="213" t="s">
        <v>7</v>
      </c>
      <c r="G371" s="101" t="s">
        <v>490</v>
      </c>
      <c r="H371" s="101" t="s">
        <v>1107</v>
      </c>
      <c r="I371" s="198"/>
    </row>
    <row r="372" spans="1:9" x14ac:dyDescent="0.25">
      <c r="A372" s="101" t="s">
        <v>468</v>
      </c>
      <c r="B372" s="213" t="s">
        <v>11</v>
      </c>
      <c r="C372" s="213" t="s">
        <v>1106</v>
      </c>
      <c r="D372" s="70"/>
      <c r="E372" s="101"/>
      <c r="F372" s="213" t="s">
        <v>7</v>
      </c>
      <c r="G372" s="101" t="s">
        <v>490</v>
      </c>
      <c r="H372" s="101" t="s">
        <v>1107</v>
      </c>
      <c r="I372" s="198"/>
    </row>
    <row r="373" spans="1:9" x14ac:dyDescent="0.25">
      <c r="A373" s="101" t="s">
        <v>469</v>
      </c>
      <c r="B373" s="213" t="s">
        <v>11</v>
      </c>
      <c r="C373" s="213" t="s">
        <v>1106</v>
      </c>
      <c r="D373" s="70"/>
      <c r="E373" s="101"/>
      <c r="F373" s="213" t="s">
        <v>7</v>
      </c>
      <c r="G373" s="101" t="s">
        <v>490</v>
      </c>
      <c r="H373" s="101" t="s">
        <v>1107</v>
      </c>
      <c r="I373" s="198"/>
    </row>
    <row r="374" spans="1:9" x14ac:dyDescent="0.25">
      <c r="A374" s="101" t="s">
        <v>470</v>
      </c>
      <c r="B374" s="213" t="s">
        <v>11</v>
      </c>
      <c r="C374" s="213" t="s">
        <v>1106</v>
      </c>
      <c r="D374" s="70"/>
      <c r="E374" s="101"/>
      <c r="F374" s="213" t="s">
        <v>7</v>
      </c>
      <c r="G374" s="101" t="s">
        <v>490</v>
      </c>
      <c r="H374" s="101" t="s">
        <v>1107</v>
      </c>
      <c r="I374" s="198"/>
    </row>
    <row r="375" spans="1:9" x14ac:dyDescent="0.25">
      <c r="A375" s="101" t="s">
        <v>471</v>
      </c>
      <c r="B375" s="213" t="s">
        <v>11</v>
      </c>
      <c r="C375" s="213" t="s">
        <v>1106</v>
      </c>
      <c r="D375" s="70"/>
      <c r="E375" s="101"/>
      <c r="F375" s="213" t="s">
        <v>7</v>
      </c>
      <c r="G375" s="101" t="s">
        <v>490</v>
      </c>
      <c r="H375" s="101" t="s">
        <v>1107</v>
      </c>
      <c r="I375" s="198"/>
    </row>
    <row r="376" spans="1:9" x14ac:dyDescent="0.25">
      <c r="A376" s="101" t="s">
        <v>472</v>
      </c>
      <c r="B376" s="213" t="s">
        <v>11</v>
      </c>
      <c r="C376" s="213" t="s">
        <v>1106</v>
      </c>
      <c r="D376" s="70"/>
      <c r="E376" s="101"/>
      <c r="F376" s="213" t="s">
        <v>7</v>
      </c>
      <c r="G376" s="101" t="s">
        <v>490</v>
      </c>
      <c r="H376" s="101" t="s">
        <v>1107</v>
      </c>
      <c r="I376" s="198"/>
    </row>
    <row r="377" spans="1:9" x14ac:dyDescent="0.25">
      <c r="A377" s="101" t="s">
        <v>473</v>
      </c>
      <c r="B377" s="213" t="s">
        <v>11</v>
      </c>
      <c r="C377" s="213" t="s">
        <v>1106</v>
      </c>
      <c r="D377" s="70"/>
      <c r="E377" s="101"/>
      <c r="F377" s="213" t="s">
        <v>7</v>
      </c>
      <c r="G377" s="101" t="s">
        <v>490</v>
      </c>
      <c r="H377" s="101" t="s">
        <v>1107</v>
      </c>
      <c r="I377" s="198"/>
    </row>
    <row r="378" spans="1:9" x14ac:dyDescent="0.25">
      <c r="A378" s="101" t="s">
        <v>474</v>
      </c>
      <c r="B378" s="213" t="s">
        <v>11</v>
      </c>
      <c r="C378" s="213" t="s">
        <v>1106</v>
      </c>
      <c r="D378" s="70"/>
      <c r="E378" s="101"/>
      <c r="F378" s="213" t="s">
        <v>7</v>
      </c>
      <c r="G378" s="101" t="s">
        <v>490</v>
      </c>
      <c r="H378" s="101" t="s">
        <v>1107</v>
      </c>
      <c r="I378" s="198"/>
    </row>
    <row r="379" spans="1:9" x14ac:dyDescent="0.25">
      <c r="A379" s="101" t="s">
        <v>475</v>
      </c>
      <c r="B379" s="213" t="s">
        <v>11</v>
      </c>
      <c r="C379" s="213" t="s">
        <v>1106</v>
      </c>
      <c r="D379" s="70"/>
      <c r="E379" s="101"/>
      <c r="F379" s="213" t="s">
        <v>7</v>
      </c>
      <c r="G379" s="101" t="s">
        <v>490</v>
      </c>
      <c r="H379" s="101" t="s">
        <v>1107</v>
      </c>
      <c r="I379" s="198"/>
    </row>
    <row r="380" spans="1:9" x14ac:dyDescent="0.25">
      <c r="A380" s="101" t="s">
        <v>476</v>
      </c>
      <c r="B380" s="213" t="s">
        <v>0</v>
      </c>
      <c r="C380" s="213" t="s">
        <v>1106</v>
      </c>
      <c r="D380" s="70"/>
      <c r="E380" s="101"/>
      <c r="F380" s="213" t="s">
        <v>7</v>
      </c>
      <c r="G380" s="101" t="s">
        <v>490</v>
      </c>
      <c r="H380" s="101" t="s">
        <v>1107</v>
      </c>
      <c r="I380" s="198"/>
    </row>
    <row r="381" spans="1:9" x14ac:dyDescent="0.25">
      <c r="A381" s="101" t="s">
        <v>477</v>
      </c>
      <c r="B381" s="213" t="s">
        <v>0</v>
      </c>
      <c r="C381" s="213" t="s">
        <v>1106</v>
      </c>
      <c r="D381" s="70"/>
      <c r="E381" s="101"/>
      <c r="F381" s="213" t="s">
        <v>7</v>
      </c>
      <c r="G381" s="101" t="s">
        <v>490</v>
      </c>
      <c r="H381" s="101" t="s">
        <v>1107</v>
      </c>
      <c r="I381" s="198"/>
    </row>
    <row r="382" spans="1:9" x14ac:dyDescent="0.25">
      <c r="A382" s="101" t="s">
        <v>478</v>
      </c>
      <c r="B382" s="213" t="s">
        <v>0</v>
      </c>
      <c r="C382" s="213" t="s">
        <v>1106</v>
      </c>
      <c r="D382" s="70"/>
      <c r="E382" s="101"/>
      <c r="F382" s="213" t="s">
        <v>7</v>
      </c>
      <c r="G382" s="101" t="s">
        <v>490</v>
      </c>
      <c r="H382" s="101" t="s">
        <v>1107</v>
      </c>
      <c r="I382" s="198"/>
    </row>
    <row r="383" spans="1:9" x14ac:dyDescent="0.25">
      <c r="A383" s="101" t="s">
        <v>479</v>
      </c>
      <c r="B383" s="213" t="s">
        <v>0</v>
      </c>
      <c r="C383" s="213" t="s">
        <v>1106</v>
      </c>
      <c r="D383" s="70"/>
      <c r="E383" s="101"/>
      <c r="F383" s="213" t="s">
        <v>7</v>
      </c>
      <c r="G383" s="101" t="s">
        <v>490</v>
      </c>
      <c r="H383" s="101" t="s">
        <v>1107</v>
      </c>
      <c r="I383" s="198"/>
    </row>
    <row r="384" spans="1:9" x14ac:dyDescent="0.25">
      <c r="A384" s="101" t="s">
        <v>480</v>
      </c>
      <c r="B384" s="213" t="s">
        <v>0</v>
      </c>
      <c r="C384" s="213" t="s">
        <v>1106</v>
      </c>
      <c r="D384" s="70"/>
      <c r="E384" s="101"/>
      <c r="F384" s="213" t="s">
        <v>7</v>
      </c>
      <c r="G384" s="101" t="s">
        <v>490</v>
      </c>
      <c r="H384" s="101" t="s">
        <v>1107</v>
      </c>
      <c r="I384" s="198"/>
    </row>
    <row r="385" spans="1:9" x14ac:dyDescent="0.25">
      <c r="A385" s="101" t="s">
        <v>481</v>
      </c>
      <c r="B385" s="213" t="s">
        <v>0</v>
      </c>
      <c r="C385" s="213" t="s">
        <v>1106</v>
      </c>
      <c r="D385" s="70"/>
      <c r="E385" s="101"/>
      <c r="F385" s="213" t="s">
        <v>7</v>
      </c>
      <c r="G385" s="101" t="s">
        <v>490</v>
      </c>
      <c r="H385" s="101" t="s">
        <v>1107</v>
      </c>
      <c r="I385" s="198"/>
    </row>
    <row r="386" spans="1:9" x14ac:dyDescent="0.25">
      <c r="A386" s="101" t="s">
        <v>482</v>
      </c>
      <c r="B386" s="213" t="s">
        <v>0</v>
      </c>
      <c r="C386" s="213" t="s">
        <v>1106</v>
      </c>
      <c r="D386" s="70"/>
      <c r="E386" s="101"/>
      <c r="F386" s="213" t="s">
        <v>7</v>
      </c>
      <c r="G386" s="101" t="s">
        <v>490</v>
      </c>
      <c r="H386" s="101" t="s">
        <v>1107</v>
      </c>
      <c r="I386" s="198"/>
    </row>
    <row r="387" spans="1:9" x14ac:dyDescent="0.25">
      <c r="A387" s="101" t="s">
        <v>483</v>
      </c>
      <c r="B387" s="213" t="s">
        <v>0</v>
      </c>
      <c r="C387" s="213" t="s">
        <v>1106</v>
      </c>
      <c r="D387" s="70"/>
      <c r="E387" s="101"/>
      <c r="F387" s="213" t="s">
        <v>7</v>
      </c>
      <c r="G387" s="101" t="s">
        <v>490</v>
      </c>
      <c r="H387" s="101" t="s">
        <v>1107</v>
      </c>
      <c r="I387" s="198"/>
    </row>
    <row r="388" spans="1:9" x14ac:dyDescent="0.25">
      <c r="A388" s="101" t="s">
        <v>484</v>
      </c>
      <c r="B388" s="213" t="s">
        <v>0</v>
      </c>
      <c r="C388" s="213" t="s">
        <v>1106</v>
      </c>
      <c r="D388" s="70"/>
      <c r="E388" s="101"/>
      <c r="F388" s="213" t="s">
        <v>7</v>
      </c>
      <c r="G388" s="101" t="s">
        <v>490</v>
      </c>
      <c r="H388" s="101" t="s">
        <v>1107</v>
      </c>
      <c r="I388" s="198"/>
    </row>
    <row r="389" spans="1:9" x14ac:dyDescent="0.25">
      <c r="A389" s="101" t="s">
        <v>485</v>
      </c>
      <c r="B389" s="213" t="s">
        <v>0</v>
      </c>
      <c r="C389" s="213" t="s">
        <v>1106</v>
      </c>
      <c r="D389" s="70"/>
      <c r="E389" s="101"/>
      <c r="F389" s="213" t="s">
        <v>7</v>
      </c>
      <c r="G389" s="101" t="s">
        <v>490</v>
      </c>
      <c r="H389" s="101" t="s">
        <v>1107</v>
      </c>
      <c r="I389" s="198"/>
    </row>
    <row r="390" spans="1:9" x14ac:dyDescent="0.25">
      <c r="A390" s="101" t="s">
        <v>486</v>
      </c>
      <c r="B390" s="213" t="s">
        <v>4</v>
      </c>
      <c r="C390" s="213" t="s">
        <v>1106</v>
      </c>
      <c r="D390" s="70"/>
      <c r="E390" s="101"/>
      <c r="F390" s="213" t="s">
        <v>7</v>
      </c>
      <c r="G390" s="101" t="s">
        <v>490</v>
      </c>
      <c r="H390" s="101" t="s">
        <v>1107</v>
      </c>
      <c r="I390" s="198"/>
    </row>
    <row r="391" spans="1:9" x14ac:dyDescent="0.25">
      <c r="A391" s="101" t="s">
        <v>497</v>
      </c>
      <c r="B391" s="213" t="s">
        <v>23</v>
      </c>
      <c r="C391" s="213" t="s">
        <v>1106</v>
      </c>
      <c r="D391" s="70"/>
      <c r="E391" s="101"/>
      <c r="F391" s="213" t="s">
        <v>7</v>
      </c>
      <c r="G391" s="101" t="s">
        <v>490</v>
      </c>
      <c r="H391" s="101" t="s">
        <v>1107</v>
      </c>
      <c r="I391" s="198"/>
    </row>
    <row r="392" spans="1:9" x14ac:dyDescent="0.25">
      <c r="A392" s="101" t="s">
        <v>498</v>
      </c>
      <c r="B392" s="213" t="s">
        <v>23</v>
      </c>
      <c r="C392" s="213" t="s">
        <v>1106</v>
      </c>
      <c r="D392" s="70"/>
      <c r="E392" s="101"/>
      <c r="F392" s="213" t="s">
        <v>7</v>
      </c>
      <c r="G392" s="101" t="s">
        <v>490</v>
      </c>
      <c r="H392" s="101" t="s">
        <v>1107</v>
      </c>
      <c r="I392" s="198"/>
    </row>
    <row r="393" spans="1:9" x14ac:dyDescent="0.25">
      <c r="A393" s="101" t="s">
        <v>516</v>
      </c>
      <c r="B393" s="213" t="s">
        <v>0</v>
      </c>
      <c r="C393" s="213" t="s">
        <v>1106</v>
      </c>
      <c r="D393" s="70"/>
      <c r="E393" s="101"/>
      <c r="F393" s="213" t="s">
        <v>7</v>
      </c>
      <c r="G393" s="101" t="s">
        <v>490</v>
      </c>
      <c r="H393" s="101" t="s">
        <v>1107</v>
      </c>
      <c r="I393" s="198"/>
    </row>
    <row r="394" spans="1:9" x14ac:dyDescent="0.25">
      <c r="A394" s="101" t="s">
        <v>517</v>
      </c>
      <c r="B394" s="213" t="s">
        <v>0</v>
      </c>
      <c r="C394" s="213" t="s">
        <v>1106</v>
      </c>
      <c r="D394" s="70"/>
      <c r="E394" s="101"/>
      <c r="F394" s="213" t="s">
        <v>7</v>
      </c>
      <c r="G394" s="101" t="s">
        <v>490</v>
      </c>
      <c r="H394" s="101" t="s">
        <v>1107</v>
      </c>
      <c r="I394" s="198"/>
    </row>
    <row r="395" spans="1:9" x14ac:dyDescent="0.25">
      <c r="A395" s="101" t="s">
        <v>518</v>
      </c>
      <c r="B395" s="213" t="s">
        <v>0</v>
      </c>
      <c r="C395" s="213" t="s">
        <v>1106</v>
      </c>
      <c r="D395" s="70"/>
      <c r="E395" s="101"/>
      <c r="F395" s="213" t="s">
        <v>7</v>
      </c>
      <c r="G395" s="101" t="s">
        <v>490</v>
      </c>
      <c r="H395" s="101" t="s">
        <v>1107</v>
      </c>
      <c r="I395" s="198"/>
    </row>
    <row r="396" spans="1:9" x14ac:dyDescent="0.25">
      <c r="A396" s="101" t="s">
        <v>1109</v>
      </c>
      <c r="B396" s="213" t="s">
        <v>0</v>
      </c>
      <c r="C396" s="213" t="s">
        <v>1106</v>
      </c>
      <c r="D396" s="70"/>
      <c r="E396" s="101"/>
      <c r="F396" s="213" t="s">
        <v>7</v>
      </c>
      <c r="G396" s="101" t="s">
        <v>490</v>
      </c>
      <c r="H396" s="101" t="s">
        <v>1107</v>
      </c>
      <c r="I396" s="198"/>
    </row>
    <row r="397" spans="1:9" x14ac:dyDescent="0.25">
      <c r="A397" s="101" t="s">
        <v>519</v>
      </c>
      <c r="B397" s="213" t="s">
        <v>0</v>
      </c>
      <c r="C397" s="213" t="s">
        <v>1106</v>
      </c>
      <c r="D397" s="70"/>
      <c r="E397" s="101"/>
      <c r="F397" s="213" t="s">
        <v>7</v>
      </c>
      <c r="G397" s="101" t="s">
        <v>490</v>
      </c>
      <c r="H397" s="101" t="s">
        <v>1107</v>
      </c>
      <c r="I397" s="198"/>
    </row>
    <row r="398" spans="1:9" x14ac:dyDescent="0.25">
      <c r="A398" s="101" t="s">
        <v>1022</v>
      </c>
      <c r="B398" s="213" t="s">
        <v>9</v>
      </c>
      <c r="C398" s="213" t="s">
        <v>1106</v>
      </c>
      <c r="D398" s="70"/>
      <c r="E398" s="101"/>
      <c r="F398" s="213" t="s">
        <v>7</v>
      </c>
      <c r="G398" s="101" t="s">
        <v>490</v>
      </c>
      <c r="H398" s="101" t="s">
        <v>1107</v>
      </c>
      <c r="I398" s="198"/>
    </row>
    <row r="399" spans="1:9" x14ac:dyDescent="0.25">
      <c r="A399" s="101" t="s">
        <v>1023</v>
      </c>
      <c r="B399" s="213" t="s">
        <v>11</v>
      </c>
      <c r="C399" s="213" t="s">
        <v>1106</v>
      </c>
      <c r="D399" s="70"/>
      <c r="E399" s="101"/>
      <c r="F399" s="213" t="s">
        <v>7</v>
      </c>
      <c r="G399" s="101" t="s">
        <v>490</v>
      </c>
      <c r="H399" s="101" t="s">
        <v>1107</v>
      </c>
      <c r="I399" s="198"/>
    </row>
    <row r="400" spans="1:9" x14ac:dyDescent="0.25">
      <c r="A400" s="101" t="s">
        <v>1024</v>
      </c>
      <c r="B400" s="213" t="s">
        <v>11</v>
      </c>
      <c r="C400" s="213" t="s">
        <v>1106</v>
      </c>
      <c r="D400" s="70"/>
      <c r="E400" s="101"/>
      <c r="F400" s="213" t="s">
        <v>7</v>
      </c>
      <c r="G400" s="101" t="s">
        <v>490</v>
      </c>
      <c r="H400" s="101" t="s">
        <v>1107</v>
      </c>
      <c r="I400" s="198"/>
    </row>
    <row r="401" spans="1:9" x14ac:dyDescent="0.25">
      <c r="A401" s="101" t="s">
        <v>1025</v>
      </c>
      <c r="B401" s="213" t="s">
        <v>11</v>
      </c>
      <c r="C401" s="213" t="s">
        <v>1106</v>
      </c>
      <c r="D401" s="70"/>
      <c r="E401" s="101"/>
      <c r="F401" s="213" t="s">
        <v>7</v>
      </c>
      <c r="G401" s="101" t="s">
        <v>490</v>
      </c>
      <c r="H401" s="101" t="s">
        <v>1107</v>
      </c>
      <c r="I401" s="198"/>
    </row>
    <row r="402" spans="1:9" x14ac:dyDescent="0.25">
      <c r="A402" s="101" t="s">
        <v>1026</v>
      </c>
      <c r="B402" s="213" t="s">
        <v>11</v>
      </c>
      <c r="C402" s="213" t="s">
        <v>1106</v>
      </c>
      <c r="D402" s="70"/>
      <c r="E402" s="101"/>
      <c r="F402" s="213" t="s">
        <v>7</v>
      </c>
      <c r="G402" s="101" t="s">
        <v>490</v>
      </c>
      <c r="H402" s="101" t="s">
        <v>1107</v>
      </c>
      <c r="I402" s="198"/>
    </row>
    <row r="403" spans="1:9" x14ac:dyDescent="0.25">
      <c r="A403" s="101" t="s">
        <v>1027</v>
      </c>
      <c r="B403" s="213" t="s">
        <v>11</v>
      </c>
      <c r="C403" s="213" t="s">
        <v>1106</v>
      </c>
      <c r="D403" s="70"/>
      <c r="E403" s="101"/>
      <c r="F403" s="213" t="s">
        <v>7</v>
      </c>
      <c r="G403" s="101" t="s">
        <v>490</v>
      </c>
      <c r="H403" s="101" t="s">
        <v>1107</v>
      </c>
      <c r="I403" s="198"/>
    </row>
    <row r="404" spans="1:9" x14ac:dyDescent="0.25">
      <c r="A404" s="101" t="s">
        <v>1028</v>
      </c>
      <c r="B404" s="213" t="s">
        <v>11</v>
      </c>
      <c r="C404" s="213" t="s">
        <v>1106</v>
      </c>
      <c r="D404" s="70"/>
      <c r="E404" s="101"/>
      <c r="F404" s="213" t="s">
        <v>7</v>
      </c>
      <c r="G404" s="101" t="s">
        <v>490</v>
      </c>
      <c r="H404" s="101" t="s">
        <v>1107</v>
      </c>
      <c r="I404" s="198"/>
    </row>
    <row r="405" spans="1:9" x14ac:dyDescent="0.25">
      <c r="A405" s="101" t="s">
        <v>1029</v>
      </c>
      <c r="B405" s="213" t="s">
        <v>11</v>
      </c>
      <c r="C405" s="213" t="s">
        <v>1106</v>
      </c>
      <c r="D405" s="70"/>
      <c r="E405" s="101"/>
      <c r="F405" s="213" t="s">
        <v>7</v>
      </c>
      <c r="G405" s="101" t="s">
        <v>490</v>
      </c>
      <c r="H405" s="101" t="s">
        <v>1107</v>
      </c>
      <c r="I405" s="198"/>
    </row>
    <row r="406" spans="1:9" x14ac:dyDescent="0.25">
      <c r="A406" s="101" t="s">
        <v>1030</v>
      </c>
      <c r="B406" s="213" t="s">
        <v>11</v>
      </c>
      <c r="C406" s="213" t="s">
        <v>1106</v>
      </c>
      <c r="D406" s="70"/>
      <c r="E406" s="101"/>
      <c r="F406" s="213" t="s">
        <v>7</v>
      </c>
      <c r="G406" s="101" t="s">
        <v>490</v>
      </c>
      <c r="H406" s="101" t="s">
        <v>1107</v>
      </c>
      <c r="I406" s="198"/>
    </row>
    <row r="407" spans="1:9" x14ac:dyDescent="0.25">
      <c r="A407" s="101" t="s">
        <v>1031</v>
      </c>
      <c r="B407" s="213" t="s">
        <v>11</v>
      </c>
      <c r="C407" s="213" t="s">
        <v>1106</v>
      </c>
      <c r="D407" s="70"/>
      <c r="E407" s="101"/>
      <c r="F407" s="213" t="s">
        <v>7</v>
      </c>
      <c r="G407" s="101" t="s">
        <v>490</v>
      </c>
      <c r="H407" s="101" t="s">
        <v>1107</v>
      </c>
      <c r="I407" s="207"/>
    </row>
    <row r="408" spans="1:9" x14ac:dyDescent="0.25">
      <c r="A408" s="101" t="s">
        <v>1032</v>
      </c>
      <c r="B408" s="213" t="s">
        <v>11</v>
      </c>
      <c r="C408" s="213" t="s">
        <v>1106</v>
      </c>
      <c r="D408" s="70"/>
      <c r="E408" s="101"/>
      <c r="F408" s="213" t="s">
        <v>7</v>
      </c>
      <c r="G408" s="101" t="s">
        <v>490</v>
      </c>
      <c r="H408" s="101" t="s">
        <v>1107</v>
      </c>
    </row>
    <row r="409" spans="1:9" x14ac:dyDescent="0.25">
      <c r="A409" s="101" t="s">
        <v>1033</v>
      </c>
      <c r="B409" s="213" t="s">
        <v>11</v>
      </c>
      <c r="C409" s="213" t="s">
        <v>1106</v>
      </c>
      <c r="D409" s="70"/>
      <c r="E409" s="101"/>
      <c r="F409" s="213" t="s">
        <v>7</v>
      </c>
      <c r="G409" s="101" t="s">
        <v>490</v>
      </c>
      <c r="H409" s="101" t="s">
        <v>1107</v>
      </c>
    </row>
    <row r="410" spans="1:9" x14ac:dyDescent="0.25">
      <c r="A410" s="101" t="s">
        <v>1034</v>
      </c>
      <c r="B410" s="213" t="s">
        <v>11</v>
      </c>
      <c r="C410" s="213" t="s">
        <v>1106</v>
      </c>
      <c r="D410" s="70"/>
      <c r="E410" s="101"/>
      <c r="F410" s="213" t="s">
        <v>7</v>
      </c>
      <c r="G410" s="101" t="s">
        <v>490</v>
      </c>
      <c r="H410" s="101" t="s">
        <v>1107</v>
      </c>
    </row>
    <row r="411" spans="1:9" x14ac:dyDescent="0.25">
      <c r="A411" s="101" t="s">
        <v>1035</v>
      </c>
      <c r="B411" s="213" t="s">
        <v>11</v>
      </c>
      <c r="C411" s="213" t="s">
        <v>1106</v>
      </c>
      <c r="D411" s="70"/>
      <c r="E411" s="101"/>
      <c r="F411" s="213" t="s">
        <v>7</v>
      </c>
      <c r="G411" s="101" t="s">
        <v>490</v>
      </c>
      <c r="H411" s="101" t="s">
        <v>1107</v>
      </c>
    </row>
    <row r="412" spans="1:9" x14ac:dyDescent="0.25">
      <c r="A412" s="101" t="s">
        <v>1036</v>
      </c>
      <c r="B412" s="213" t="s">
        <v>11</v>
      </c>
      <c r="C412" s="213" t="s">
        <v>1106</v>
      </c>
      <c r="D412" s="70"/>
      <c r="E412" s="101"/>
      <c r="F412" s="213" t="s">
        <v>7</v>
      </c>
      <c r="G412" s="101" t="s">
        <v>490</v>
      </c>
      <c r="H412" s="101" t="s">
        <v>1107</v>
      </c>
    </row>
    <row r="413" spans="1:9" x14ac:dyDescent="0.25">
      <c r="A413" s="101" t="s">
        <v>1037</v>
      </c>
      <c r="B413" s="213" t="s">
        <v>11</v>
      </c>
      <c r="C413" s="213" t="s">
        <v>1106</v>
      </c>
      <c r="D413" s="70"/>
      <c r="E413" s="101"/>
      <c r="F413" s="213" t="s">
        <v>7</v>
      </c>
      <c r="G413" s="101" t="s">
        <v>490</v>
      </c>
      <c r="H413" s="101" t="s">
        <v>1107</v>
      </c>
    </row>
    <row r="414" spans="1:9" x14ac:dyDescent="0.25">
      <c r="A414" s="101" t="s">
        <v>1038</v>
      </c>
      <c r="B414" s="213" t="s">
        <v>11</v>
      </c>
      <c r="C414" s="213" t="s">
        <v>1106</v>
      </c>
      <c r="D414" s="70"/>
      <c r="E414" s="101"/>
      <c r="F414" s="213" t="s">
        <v>7</v>
      </c>
      <c r="G414" s="101" t="s">
        <v>490</v>
      </c>
      <c r="H414" s="101" t="s">
        <v>1107</v>
      </c>
    </row>
    <row r="415" spans="1:9" x14ac:dyDescent="0.25">
      <c r="A415" s="101" t="s">
        <v>1039</v>
      </c>
      <c r="B415" s="213" t="s">
        <v>11</v>
      </c>
      <c r="C415" s="213" t="s">
        <v>1106</v>
      </c>
      <c r="D415" s="70"/>
      <c r="E415" s="101"/>
      <c r="F415" s="213" t="s">
        <v>7</v>
      </c>
      <c r="G415" s="101" t="s">
        <v>490</v>
      </c>
      <c r="H415" s="101" t="s">
        <v>1107</v>
      </c>
    </row>
    <row r="416" spans="1:9" x14ac:dyDescent="0.25">
      <c r="A416" s="101" t="s">
        <v>1040</v>
      </c>
      <c r="B416" s="213" t="s">
        <v>11</v>
      </c>
      <c r="C416" s="213" t="s">
        <v>1106</v>
      </c>
      <c r="D416" s="70"/>
      <c r="E416" s="101"/>
      <c r="F416" s="213" t="s">
        <v>7</v>
      </c>
      <c r="G416" s="101" t="s">
        <v>490</v>
      </c>
      <c r="H416" s="101" t="s">
        <v>1107</v>
      </c>
    </row>
    <row r="417" spans="1:8" x14ac:dyDescent="0.25">
      <c r="A417" s="101" t="s">
        <v>1045</v>
      </c>
      <c r="B417" s="213" t="s">
        <v>3</v>
      </c>
      <c r="C417" s="213" t="s">
        <v>1106</v>
      </c>
      <c r="D417" s="70"/>
      <c r="E417" s="101"/>
      <c r="F417" s="213" t="s">
        <v>7</v>
      </c>
      <c r="G417" s="101" t="s">
        <v>490</v>
      </c>
      <c r="H417" s="101" t="s">
        <v>1107</v>
      </c>
    </row>
    <row r="418" spans="1:8" x14ac:dyDescent="0.25">
      <c r="A418" s="101" t="s">
        <v>1075</v>
      </c>
      <c r="B418" s="213" t="s">
        <v>0</v>
      </c>
      <c r="C418" s="213" t="s">
        <v>1106</v>
      </c>
      <c r="D418" s="70"/>
      <c r="E418" s="101"/>
      <c r="F418" s="213" t="s">
        <v>7</v>
      </c>
      <c r="G418" s="101" t="s">
        <v>490</v>
      </c>
      <c r="H418" s="101" t="s">
        <v>1107</v>
      </c>
    </row>
    <row r="419" spans="1:8" x14ac:dyDescent="0.25">
      <c r="A419" s="101" t="s">
        <v>1076</v>
      </c>
      <c r="B419" s="213" t="s">
        <v>0</v>
      </c>
      <c r="C419" s="213" t="s">
        <v>1106</v>
      </c>
      <c r="D419" s="70"/>
      <c r="E419" s="101"/>
      <c r="F419" s="213" t="s">
        <v>7</v>
      </c>
      <c r="G419" s="101" t="s">
        <v>490</v>
      </c>
      <c r="H419" s="101" t="s">
        <v>1107</v>
      </c>
    </row>
    <row r="420" spans="1:8" x14ac:dyDescent="0.25">
      <c r="A420" s="101" t="s">
        <v>1077</v>
      </c>
      <c r="B420" s="213" t="s">
        <v>0</v>
      </c>
      <c r="C420" s="213" t="s">
        <v>1106</v>
      </c>
      <c r="D420" s="70"/>
      <c r="E420" s="101"/>
      <c r="F420" s="213" t="s">
        <v>7</v>
      </c>
      <c r="G420" s="101" t="s">
        <v>490</v>
      </c>
      <c r="H420" s="101" t="s">
        <v>1107</v>
      </c>
    </row>
    <row r="421" spans="1:8" x14ac:dyDescent="0.25">
      <c r="A421" s="101" t="s">
        <v>1079</v>
      </c>
      <c r="B421" s="213" t="s">
        <v>0</v>
      </c>
      <c r="C421" s="213" t="s">
        <v>1106</v>
      </c>
      <c r="D421" s="70"/>
      <c r="E421" s="101"/>
      <c r="F421" s="213" t="s">
        <v>7</v>
      </c>
      <c r="G421" s="101" t="s">
        <v>490</v>
      </c>
      <c r="H421" s="101" t="s">
        <v>1107</v>
      </c>
    </row>
    <row r="422" spans="1:8" x14ac:dyDescent="0.25">
      <c r="A422" s="101" t="s">
        <v>1078</v>
      </c>
      <c r="B422" s="213" t="s">
        <v>0</v>
      </c>
      <c r="C422" s="213" t="s">
        <v>1106</v>
      </c>
      <c r="D422" s="70"/>
      <c r="E422" s="101"/>
      <c r="F422" s="213" t="s">
        <v>7</v>
      </c>
      <c r="G422" s="101" t="s">
        <v>490</v>
      </c>
      <c r="H422" s="101" t="s">
        <v>1107</v>
      </c>
    </row>
    <row r="423" spans="1:8" x14ac:dyDescent="0.25">
      <c r="A423" s="101" t="s">
        <v>1080</v>
      </c>
      <c r="B423" s="213" t="s">
        <v>0</v>
      </c>
      <c r="C423" s="213" t="s">
        <v>1106</v>
      </c>
      <c r="D423" s="70"/>
      <c r="E423" s="101"/>
      <c r="F423" s="213" t="s">
        <v>7</v>
      </c>
      <c r="G423" s="101" t="s">
        <v>490</v>
      </c>
      <c r="H423" s="101" t="s">
        <v>1107</v>
      </c>
    </row>
    <row r="424" spans="1:8" x14ac:dyDescent="0.25">
      <c r="A424" s="101" t="s">
        <v>1087</v>
      </c>
      <c r="B424" s="213" t="s">
        <v>4</v>
      </c>
      <c r="C424" s="213" t="s">
        <v>1106</v>
      </c>
      <c r="D424" s="70"/>
      <c r="E424" s="101"/>
      <c r="F424" s="213" t="s">
        <v>7</v>
      </c>
      <c r="G424" s="101" t="s">
        <v>490</v>
      </c>
      <c r="H424" s="101" t="s">
        <v>1107</v>
      </c>
    </row>
    <row r="425" spans="1:8" x14ac:dyDescent="0.25">
      <c r="A425" s="101" t="s">
        <v>1088</v>
      </c>
      <c r="B425" s="213" t="s">
        <v>4</v>
      </c>
      <c r="C425" s="213" t="s">
        <v>1106</v>
      </c>
      <c r="D425" s="70"/>
      <c r="E425" s="101"/>
      <c r="F425" s="213" t="s">
        <v>7</v>
      </c>
      <c r="G425" s="101" t="s">
        <v>490</v>
      </c>
      <c r="H425" s="101" t="s">
        <v>1107</v>
      </c>
    </row>
    <row r="426" spans="1:8" x14ac:dyDescent="0.25">
      <c r="A426" s="101" t="s">
        <v>1089</v>
      </c>
      <c r="B426" s="213" t="s">
        <v>4</v>
      </c>
      <c r="C426" s="213" t="s">
        <v>1106</v>
      </c>
      <c r="D426" s="70"/>
      <c r="E426" s="101"/>
      <c r="F426" s="213" t="s">
        <v>7</v>
      </c>
      <c r="G426" s="101" t="s">
        <v>490</v>
      </c>
      <c r="H426" s="101" t="s">
        <v>1107</v>
      </c>
    </row>
    <row r="427" spans="1:8" x14ac:dyDescent="0.25">
      <c r="A427" s="101" t="s">
        <v>1090</v>
      </c>
      <c r="B427" s="213" t="s">
        <v>4</v>
      </c>
      <c r="C427" s="213" t="s">
        <v>1106</v>
      </c>
      <c r="D427" s="70"/>
      <c r="E427" s="101"/>
      <c r="F427" s="213" t="s">
        <v>7</v>
      </c>
      <c r="G427" s="101" t="s">
        <v>490</v>
      </c>
      <c r="H427" s="101" t="s">
        <v>1107</v>
      </c>
    </row>
    <row r="428" spans="1:8" x14ac:dyDescent="0.25">
      <c r="A428" s="101" t="s">
        <v>1091</v>
      </c>
      <c r="B428" s="213" t="s">
        <v>4</v>
      </c>
      <c r="C428" s="213" t="s">
        <v>1106</v>
      </c>
      <c r="D428" s="70"/>
      <c r="E428" s="101"/>
      <c r="F428" s="213" t="s">
        <v>7</v>
      </c>
      <c r="G428" s="101" t="s">
        <v>490</v>
      </c>
      <c r="H428" s="101" t="s">
        <v>1107</v>
      </c>
    </row>
    <row r="429" spans="1:8" x14ac:dyDescent="0.25">
      <c r="A429" s="101" t="s">
        <v>1092</v>
      </c>
      <c r="B429" s="213" t="s">
        <v>0</v>
      </c>
      <c r="C429" s="213" t="s">
        <v>1106</v>
      </c>
      <c r="D429" s="70"/>
      <c r="E429" s="101"/>
      <c r="F429" s="213" t="s">
        <v>7</v>
      </c>
      <c r="G429" s="101" t="s">
        <v>490</v>
      </c>
      <c r="H429" s="101" t="s">
        <v>1107</v>
      </c>
    </row>
    <row r="430" spans="1:8" x14ac:dyDescent="0.25">
      <c r="A430" s="101" t="s">
        <v>1093</v>
      </c>
      <c r="B430" s="213" t="s">
        <v>0</v>
      </c>
      <c r="C430" s="213" t="s">
        <v>1106</v>
      </c>
      <c r="D430" s="70"/>
      <c r="E430" s="101"/>
      <c r="F430" s="213" t="s">
        <v>7</v>
      </c>
      <c r="G430" s="101" t="s">
        <v>490</v>
      </c>
      <c r="H430" s="101" t="s">
        <v>1107</v>
      </c>
    </row>
    <row r="431" spans="1:8" x14ac:dyDescent="0.25">
      <c r="A431" s="101" t="s">
        <v>1094</v>
      </c>
      <c r="B431" s="213" t="s">
        <v>3</v>
      </c>
      <c r="C431" s="213" t="s">
        <v>1106</v>
      </c>
      <c r="D431" s="70"/>
      <c r="E431" s="101"/>
      <c r="F431" s="213" t="s">
        <v>7</v>
      </c>
      <c r="G431" s="101" t="s">
        <v>490</v>
      </c>
      <c r="H431" s="101" t="s">
        <v>1107</v>
      </c>
    </row>
    <row r="432" spans="1:8" x14ac:dyDescent="0.25">
      <c r="A432" s="101" t="s">
        <v>1095</v>
      </c>
      <c r="B432" s="213" t="s">
        <v>11</v>
      </c>
      <c r="C432" s="213" t="s">
        <v>1106</v>
      </c>
      <c r="D432" s="70"/>
      <c r="E432" s="101"/>
      <c r="F432" s="213" t="s">
        <v>7</v>
      </c>
      <c r="G432" s="101" t="s">
        <v>490</v>
      </c>
      <c r="H432" s="101" t="s">
        <v>1107</v>
      </c>
    </row>
    <row r="433" spans="1:8" x14ac:dyDescent="0.25">
      <c r="A433" s="101" t="s">
        <v>1096</v>
      </c>
      <c r="B433" s="213" t="s">
        <v>11</v>
      </c>
      <c r="C433" s="213" t="s">
        <v>1106</v>
      </c>
      <c r="D433" s="70"/>
      <c r="E433" s="101"/>
      <c r="F433" s="213" t="s">
        <v>7</v>
      </c>
      <c r="G433" s="101" t="s">
        <v>490</v>
      </c>
      <c r="H433" s="101" t="s">
        <v>1107</v>
      </c>
    </row>
    <row r="434" spans="1:8" x14ac:dyDescent="0.25">
      <c r="A434" s="101" t="s">
        <v>1097</v>
      </c>
      <c r="B434" s="213" t="s">
        <v>3</v>
      </c>
      <c r="C434" s="213" t="s">
        <v>1106</v>
      </c>
      <c r="D434" s="70"/>
      <c r="E434" s="101"/>
      <c r="F434" s="213" t="s">
        <v>7</v>
      </c>
      <c r="G434" s="101" t="s">
        <v>490</v>
      </c>
      <c r="H434" s="101" t="s">
        <v>1107</v>
      </c>
    </row>
    <row r="435" spans="1:8" x14ac:dyDescent="0.25">
      <c r="A435" s="101" t="s">
        <v>1098</v>
      </c>
      <c r="B435" s="213" t="s">
        <v>3</v>
      </c>
      <c r="C435" s="213" t="s">
        <v>1106</v>
      </c>
      <c r="D435" s="70"/>
      <c r="E435" s="101"/>
      <c r="F435" s="213" t="s">
        <v>7</v>
      </c>
      <c r="G435" s="101" t="s">
        <v>490</v>
      </c>
      <c r="H435" s="101" t="s">
        <v>1107</v>
      </c>
    </row>
    <row r="436" spans="1:8" x14ac:dyDescent="0.25">
      <c r="A436" s="101" t="s">
        <v>1099</v>
      </c>
      <c r="B436" s="213" t="s">
        <v>11</v>
      </c>
      <c r="C436" s="213" t="s">
        <v>1106</v>
      </c>
      <c r="D436" s="70"/>
      <c r="E436" s="101"/>
      <c r="F436" s="213" t="s">
        <v>7</v>
      </c>
      <c r="G436" s="101" t="s">
        <v>490</v>
      </c>
      <c r="H436" s="101" t="s">
        <v>1107</v>
      </c>
    </row>
    <row r="437" spans="1:8" x14ac:dyDescent="0.25">
      <c r="A437" s="101" t="s">
        <v>1100</v>
      </c>
      <c r="B437" s="213" t="s">
        <v>11</v>
      </c>
      <c r="C437" s="213" t="s">
        <v>1106</v>
      </c>
      <c r="D437" s="70"/>
      <c r="E437" s="101"/>
      <c r="F437" s="213" t="s">
        <v>7</v>
      </c>
      <c r="G437" s="101" t="s">
        <v>490</v>
      </c>
      <c r="H437" s="101" t="s">
        <v>1107</v>
      </c>
    </row>
    <row r="438" spans="1:8" x14ac:dyDescent="0.25">
      <c r="A438" s="101" t="s">
        <v>1101</v>
      </c>
      <c r="B438" s="213" t="s">
        <v>11</v>
      </c>
      <c r="C438" s="213" t="s">
        <v>1106</v>
      </c>
      <c r="D438" s="70"/>
      <c r="E438" s="101"/>
      <c r="F438" s="213" t="s">
        <v>7</v>
      </c>
      <c r="G438" s="101" t="s">
        <v>490</v>
      </c>
      <c r="H438" s="101" t="s">
        <v>1107</v>
      </c>
    </row>
  </sheetData>
  <dataValidations count="2">
    <dataValidation type="list" allowBlank="1" showInputMessage="1" showErrorMessage="1" sqref="D622:D966">
      <formula1>"Integration,Focused"</formula1>
    </dataValidation>
    <dataValidation type="list" allowBlank="1" showInputMessage="1" showErrorMessage="1" sqref="C2:C436">
      <formula1>$J$19:$J$22</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B7" sqref="B7"/>
    </sheetView>
  </sheetViews>
  <sheetFormatPr defaultRowHeight="15" x14ac:dyDescent="0.25"/>
  <cols>
    <col min="1" max="1" width="46.28515625" style="70" customWidth="1"/>
    <col min="2" max="2" width="33" style="70" customWidth="1"/>
    <col min="3" max="3" width="22.5703125" style="70" bestFit="1" customWidth="1"/>
    <col min="4" max="4" width="16.28515625" style="70" customWidth="1"/>
    <col min="5" max="5" width="50.140625" style="70" customWidth="1"/>
    <col min="6" max="6" width="13.140625" style="79" customWidth="1"/>
    <col min="7" max="7" width="14.42578125" style="71" customWidth="1"/>
    <col min="8" max="8" width="18.7109375" style="71" customWidth="1"/>
    <col min="9" max="9" width="11.140625" style="71" customWidth="1"/>
    <col min="10" max="16384" width="9.140625" style="71"/>
  </cols>
  <sheetData>
    <row r="1" spans="1:9" ht="27.75" x14ac:dyDescent="0.25">
      <c r="A1" s="72" t="s">
        <v>147</v>
      </c>
      <c r="B1" s="72" t="s">
        <v>148</v>
      </c>
      <c r="C1" s="72" t="s">
        <v>149</v>
      </c>
      <c r="D1" s="72" t="s">
        <v>150</v>
      </c>
      <c r="E1" s="72" t="s">
        <v>151</v>
      </c>
      <c r="F1" s="73" t="s">
        <v>152</v>
      </c>
      <c r="G1" s="73" t="s">
        <v>40</v>
      </c>
    </row>
    <row r="2" spans="1:9" ht="60" x14ac:dyDescent="0.25">
      <c r="A2" s="74" t="s">
        <v>153</v>
      </c>
      <c r="B2" s="74" t="s">
        <v>154</v>
      </c>
      <c r="C2" s="74" t="s">
        <v>4</v>
      </c>
      <c r="D2" s="74" t="s">
        <v>155</v>
      </c>
      <c r="E2" s="74" t="s">
        <v>156</v>
      </c>
      <c r="F2" s="75">
        <f t="shared" ref="F2:F17" si="0">$I$2-15</f>
        <v>41572</v>
      </c>
      <c r="G2" s="76"/>
      <c r="H2" s="77" t="s">
        <v>157</v>
      </c>
      <c r="I2" s="78">
        <v>41587</v>
      </c>
    </row>
    <row r="3" spans="1:9" x14ac:dyDescent="0.25">
      <c r="A3" s="74" t="s">
        <v>158</v>
      </c>
      <c r="B3" s="74" t="s">
        <v>154</v>
      </c>
      <c r="C3" s="74" t="s">
        <v>3</v>
      </c>
      <c r="D3" s="74" t="s">
        <v>155</v>
      </c>
      <c r="E3" s="74" t="s">
        <v>17</v>
      </c>
      <c r="F3" s="75">
        <f t="shared" si="0"/>
        <v>41572</v>
      </c>
      <c r="G3" s="76"/>
    </row>
    <row r="4" spans="1:9" x14ac:dyDescent="0.25">
      <c r="A4" s="74" t="s">
        <v>159</v>
      </c>
      <c r="B4" s="74" t="s">
        <v>160</v>
      </c>
      <c r="C4" s="74" t="s">
        <v>161</v>
      </c>
      <c r="D4" s="74" t="s">
        <v>161</v>
      </c>
      <c r="E4" s="74" t="s">
        <v>162</v>
      </c>
      <c r="F4" s="75">
        <f t="shared" si="0"/>
        <v>41572</v>
      </c>
      <c r="G4" s="76"/>
    </row>
    <row r="5" spans="1:9" ht="30" x14ac:dyDescent="0.25">
      <c r="A5" s="74" t="s">
        <v>163</v>
      </c>
      <c r="B5" s="74" t="s">
        <v>160</v>
      </c>
      <c r="C5" s="74" t="s">
        <v>164</v>
      </c>
      <c r="D5" s="74" t="s">
        <v>165</v>
      </c>
      <c r="E5" s="74" t="s">
        <v>166</v>
      </c>
      <c r="F5" s="75">
        <f t="shared" si="0"/>
        <v>41572</v>
      </c>
      <c r="G5" s="76"/>
    </row>
    <row r="6" spans="1:9" ht="60" x14ac:dyDescent="0.25">
      <c r="A6" s="74" t="s">
        <v>167</v>
      </c>
      <c r="B6" s="74" t="s">
        <v>168</v>
      </c>
      <c r="C6" s="74" t="s">
        <v>5</v>
      </c>
      <c r="D6" s="74" t="s">
        <v>5</v>
      </c>
      <c r="E6" s="74" t="s">
        <v>169</v>
      </c>
      <c r="F6" s="75">
        <f t="shared" si="0"/>
        <v>41572</v>
      </c>
      <c r="G6" s="76"/>
    </row>
    <row r="7" spans="1:9" ht="30" x14ac:dyDescent="0.25">
      <c r="A7" s="74" t="s">
        <v>170</v>
      </c>
      <c r="B7" s="74" t="s">
        <v>154</v>
      </c>
      <c r="C7" s="74" t="s">
        <v>3</v>
      </c>
      <c r="D7" s="74" t="s">
        <v>155</v>
      </c>
      <c r="E7" s="74" t="s">
        <v>171</v>
      </c>
      <c r="F7" s="75">
        <f t="shared" si="0"/>
        <v>41572</v>
      </c>
      <c r="G7" s="76"/>
    </row>
    <row r="8" spans="1:9" ht="90" x14ac:dyDescent="0.25">
      <c r="A8" s="74" t="s">
        <v>172</v>
      </c>
      <c r="B8" s="74" t="s">
        <v>154</v>
      </c>
      <c r="C8" s="74" t="s">
        <v>3</v>
      </c>
      <c r="D8" s="74" t="s">
        <v>173</v>
      </c>
      <c r="E8" s="74" t="s">
        <v>171</v>
      </c>
      <c r="F8" s="75">
        <f t="shared" si="0"/>
        <v>41572</v>
      </c>
      <c r="G8" s="76"/>
    </row>
    <row r="9" spans="1:9" ht="60" x14ac:dyDescent="0.25">
      <c r="A9" s="74" t="s">
        <v>174</v>
      </c>
      <c r="B9" s="74" t="s">
        <v>154</v>
      </c>
      <c r="C9" s="74" t="s">
        <v>3</v>
      </c>
      <c r="D9" s="74" t="s">
        <v>175</v>
      </c>
      <c r="E9" s="74" t="s">
        <v>171</v>
      </c>
      <c r="F9" s="75">
        <f t="shared" si="0"/>
        <v>41572</v>
      </c>
      <c r="G9" s="76"/>
    </row>
    <row r="10" spans="1:9" ht="60" x14ac:dyDescent="0.25">
      <c r="A10" s="74" t="s">
        <v>176</v>
      </c>
      <c r="B10" s="74" t="s">
        <v>154</v>
      </c>
      <c r="C10" s="74" t="s">
        <v>3</v>
      </c>
      <c r="D10" s="74" t="s">
        <v>175</v>
      </c>
      <c r="E10" s="74" t="s">
        <v>171</v>
      </c>
      <c r="F10" s="75">
        <f t="shared" si="0"/>
        <v>41572</v>
      </c>
      <c r="G10" s="76"/>
    </row>
    <row r="11" spans="1:9" ht="60" x14ac:dyDescent="0.25">
      <c r="A11" s="74" t="s">
        <v>177</v>
      </c>
      <c r="B11" s="74" t="s">
        <v>178</v>
      </c>
      <c r="C11" s="74" t="s">
        <v>179</v>
      </c>
      <c r="D11" s="74" t="s">
        <v>180</v>
      </c>
      <c r="E11" s="74" t="s">
        <v>181</v>
      </c>
      <c r="F11" s="75">
        <f t="shared" si="0"/>
        <v>41572</v>
      </c>
      <c r="G11" s="76"/>
    </row>
    <row r="12" spans="1:9" x14ac:dyDescent="0.25">
      <c r="A12" s="74" t="s">
        <v>182</v>
      </c>
      <c r="B12" s="74" t="s">
        <v>160</v>
      </c>
      <c r="C12" s="74" t="s">
        <v>179</v>
      </c>
      <c r="D12" s="74" t="s">
        <v>183</v>
      </c>
      <c r="E12" s="74" t="s">
        <v>184</v>
      </c>
      <c r="F12" s="75">
        <f t="shared" si="0"/>
        <v>41572</v>
      </c>
      <c r="G12" s="76"/>
    </row>
    <row r="13" spans="1:9" ht="60" x14ac:dyDescent="0.25">
      <c r="A13" s="74" t="s">
        <v>185</v>
      </c>
      <c r="B13" s="74" t="s">
        <v>186</v>
      </c>
      <c r="C13" s="74" t="s">
        <v>187</v>
      </c>
      <c r="D13" s="74" t="s">
        <v>188</v>
      </c>
      <c r="E13" s="74" t="s">
        <v>181</v>
      </c>
      <c r="F13" s="75">
        <f t="shared" si="0"/>
        <v>41572</v>
      </c>
      <c r="G13" s="76"/>
    </row>
    <row r="14" spans="1:9" ht="30" x14ac:dyDescent="0.25">
      <c r="A14" s="74" t="s">
        <v>189</v>
      </c>
      <c r="B14" s="74" t="s">
        <v>154</v>
      </c>
      <c r="C14" s="74" t="s">
        <v>187</v>
      </c>
      <c r="D14" s="74" t="s">
        <v>188</v>
      </c>
      <c r="E14" s="74" t="s">
        <v>171</v>
      </c>
      <c r="F14" s="75">
        <f t="shared" si="0"/>
        <v>41572</v>
      </c>
      <c r="G14" s="76"/>
    </row>
    <row r="15" spans="1:9" x14ac:dyDescent="0.25">
      <c r="A15" s="74" t="s">
        <v>190</v>
      </c>
      <c r="B15" s="74" t="s">
        <v>154</v>
      </c>
      <c r="C15" s="74" t="s">
        <v>187</v>
      </c>
      <c r="D15" s="74" t="s">
        <v>188</v>
      </c>
      <c r="E15" s="74" t="s">
        <v>181</v>
      </c>
      <c r="F15" s="75">
        <f t="shared" si="0"/>
        <v>41572</v>
      </c>
      <c r="G15" s="76"/>
    </row>
    <row r="16" spans="1:9" x14ac:dyDescent="0.25">
      <c r="A16" s="74" t="s">
        <v>191</v>
      </c>
      <c r="B16" s="74" t="s">
        <v>154</v>
      </c>
      <c r="C16" s="74" t="s">
        <v>187</v>
      </c>
      <c r="D16" s="74" t="s">
        <v>188</v>
      </c>
      <c r="E16" s="74" t="s">
        <v>181</v>
      </c>
      <c r="F16" s="75">
        <f t="shared" si="0"/>
        <v>41572</v>
      </c>
      <c r="G16" s="76"/>
    </row>
    <row r="17" spans="1:7" x14ac:dyDescent="0.25">
      <c r="A17" s="74" t="s">
        <v>192</v>
      </c>
      <c r="B17" s="74" t="s">
        <v>193</v>
      </c>
      <c r="C17" s="74" t="s">
        <v>187</v>
      </c>
      <c r="D17" s="74"/>
      <c r="E17" s="74" t="s">
        <v>194</v>
      </c>
      <c r="F17" s="75">
        <f t="shared" si="0"/>
        <v>41572</v>
      </c>
      <c r="G17" s="76"/>
    </row>
    <row r="18" spans="1:7" x14ac:dyDescent="0.25">
      <c r="A18" s="74" t="s">
        <v>195</v>
      </c>
      <c r="B18" s="74" t="s">
        <v>193</v>
      </c>
      <c r="C18" s="74" t="s">
        <v>187</v>
      </c>
      <c r="D18" s="74"/>
      <c r="E18" s="74" t="s">
        <v>196</v>
      </c>
      <c r="F18" s="75" t="s">
        <v>197</v>
      </c>
      <c r="G18" s="76"/>
    </row>
    <row r="19" spans="1:7" x14ac:dyDescent="0.25">
      <c r="A19" s="74" t="s">
        <v>210</v>
      </c>
      <c r="B19" s="74" t="s">
        <v>198</v>
      </c>
      <c r="C19" s="74" t="s">
        <v>6</v>
      </c>
      <c r="D19" s="74"/>
      <c r="E19" s="74" t="s">
        <v>199</v>
      </c>
      <c r="F19" s="75" t="s">
        <v>197</v>
      </c>
      <c r="G19" s="76"/>
    </row>
    <row r="20" spans="1:7" x14ac:dyDescent="0.25">
      <c r="A20" s="74" t="s">
        <v>200</v>
      </c>
      <c r="B20" s="74"/>
      <c r="C20" s="74" t="s">
        <v>0</v>
      </c>
      <c r="D20" s="74"/>
      <c r="E20" s="74" t="s">
        <v>201</v>
      </c>
      <c r="F20" s="75" t="s">
        <v>197</v>
      </c>
      <c r="G20" s="76"/>
    </row>
    <row r="21" spans="1:7" x14ac:dyDescent="0.25">
      <c r="A21" s="74" t="s">
        <v>202</v>
      </c>
      <c r="B21" s="74"/>
      <c r="C21" s="74" t="s">
        <v>3</v>
      </c>
      <c r="D21" s="74"/>
      <c r="E21" s="74"/>
      <c r="F21" s="75" t="s">
        <v>197</v>
      </c>
      <c r="G21" s="76"/>
    </row>
    <row r="22" spans="1:7" ht="45" x14ac:dyDescent="0.25">
      <c r="A22" s="74" t="s">
        <v>203</v>
      </c>
      <c r="B22" s="74" t="s">
        <v>204</v>
      </c>
      <c r="C22" s="74" t="s">
        <v>205</v>
      </c>
      <c r="D22" s="74"/>
      <c r="E22" s="74" t="s">
        <v>206</v>
      </c>
      <c r="F22" s="75" t="s">
        <v>197</v>
      </c>
      <c r="G22" s="76"/>
    </row>
    <row r="23" spans="1:7" ht="30" x14ac:dyDescent="0.25">
      <c r="A23" s="74" t="s">
        <v>207</v>
      </c>
      <c r="B23" s="74" t="s">
        <v>208</v>
      </c>
      <c r="C23" s="74" t="s">
        <v>8</v>
      </c>
      <c r="D23" s="74"/>
      <c r="E23" s="74" t="s">
        <v>209</v>
      </c>
      <c r="F23" s="75">
        <v>41569</v>
      </c>
      <c r="G23" s="76"/>
    </row>
  </sheetData>
  <conditionalFormatting sqref="E2:E23">
    <cfRule type="containsText" dxfId="15" priority="2" operator="containsText" text="Closed">
      <formula>NOT(ISERROR(SEARCH("Closed",E2)))</formula>
    </cfRule>
  </conditionalFormatting>
  <conditionalFormatting sqref="E24:E49">
    <cfRule type="containsText" dxfId="14" priority="1" operator="containsText" text="Closed">
      <formula>NOT(ISERROR(SEARCH("Closed",E24)))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E9" sqref="E9"/>
    </sheetView>
  </sheetViews>
  <sheetFormatPr defaultRowHeight="15" x14ac:dyDescent="0.25"/>
  <cols>
    <col min="1" max="1" width="21.28515625" customWidth="1"/>
    <col min="2" max="2" width="21.5703125" customWidth="1"/>
  </cols>
  <sheetData>
    <row r="1" spans="1:2" x14ac:dyDescent="0.25">
      <c r="A1" s="98" t="s">
        <v>1</v>
      </c>
      <c r="B1" s="98" t="s">
        <v>374</v>
      </c>
    </row>
    <row r="2" spans="1:2" x14ac:dyDescent="0.25">
      <c r="A2" s="99" t="s">
        <v>5</v>
      </c>
      <c r="B2" s="100" t="s">
        <v>1105</v>
      </c>
    </row>
    <row r="3" spans="1:2" x14ac:dyDescent="0.25">
      <c r="A3" s="99" t="s">
        <v>11</v>
      </c>
      <c r="B3" s="100" t="s">
        <v>1105</v>
      </c>
    </row>
    <row r="4" spans="1:2" x14ac:dyDescent="0.25">
      <c r="A4" s="99" t="s">
        <v>8</v>
      </c>
      <c r="B4" s="100" t="s">
        <v>1105</v>
      </c>
    </row>
    <row r="5" spans="1:2" x14ac:dyDescent="0.25">
      <c r="A5" s="99" t="s">
        <v>24</v>
      </c>
      <c r="B5" s="100" t="s">
        <v>1105</v>
      </c>
    </row>
    <row r="6" spans="1:2" x14ac:dyDescent="0.25">
      <c r="A6" s="99" t="s">
        <v>6</v>
      </c>
      <c r="B6" s="100" t="s">
        <v>1105</v>
      </c>
    </row>
    <row r="7" spans="1:2" x14ac:dyDescent="0.25">
      <c r="A7" s="99" t="s">
        <v>23</v>
      </c>
      <c r="B7" s="100" t="s">
        <v>1105</v>
      </c>
    </row>
    <row r="8" spans="1:2" x14ac:dyDescent="0.25">
      <c r="A8" s="99" t="s">
        <v>9</v>
      </c>
      <c r="B8" s="100" t="s">
        <v>1105</v>
      </c>
    </row>
    <row r="9" spans="1:2" x14ac:dyDescent="0.25">
      <c r="A9" s="99" t="s">
        <v>4</v>
      </c>
      <c r="B9" s="100" t="s">
        <v>1105</v>
      </c>
    </row>
    <row r="10" spans="1:2" x14ac:dyDescent="0.25">
      <c r="A10" s="99" t="s">
        <v>0</v>
      </c>
      <c r="B10" s="100" t="s">
        <v>1105</v>
      </c>
    </row>
    <row r="11" spans="1:2" x14ac:dyDescent="0.25">
      <c r="A11" s="99" t="s">
        <v>2</v>
      </c>
      <c r="B11" s="100" t="s">
        <v>1105</v>
      </c>
    </row>
    <row r="12" spans="1:2" x14ac:dyDescent="0.25">
      <c r="A12" s="99" t="s">
        <v>3</v>
      </c>
      <c r="B12" s="100" t="s">
        <v>1105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C12" sqref="C12"/>
    </sheetView>
  </sheetViews>
  <sheetFormatPr defaultRowHeight="12.75" x14ac:dyDescent="0.2"/>
  <cols>
    <col min="1" max="1" width="9.85546875" style="124" customWidth="1"/>
    <col min="2" max="2" width="37.5703125" style="123" customWidth="1"/>
    <col min="3" max="3" width="14.28515625" style="123" customWidth="1"/>
    <col min="4" max="4" width="8.42578125" style="123" customWidth="1"/>
    <col min="5" max="5" width="18.42578125" style="123" customWidth="1"/>
    <col min="6" max="6" width="10.5703125" style="123" customWidth="1"/>
    <col min="7" max="7" width="8.7109375" style="123" customWidth="1"/>
    <col min="8" max="8" width="13.42578125" style="123" customWidth="1"/>
    <col min="9" max="9" width="9" style="123" customWidth="1"/>
    <col min="10" max="10" width="45.140625" style="123" customWidth="1"/>
    <col min="11" max="11" width="5.85546875" style="203" customWidth="1"/>
    <col min="12" max="16384" width="9.140625" style="123"/>
  </cols>
  <sheetData>
    <row r="1" spans="1:11" s="136" customFormat="1" ht="63.75" x14ac:dyDescent="0.2">
      <c r="A1" s="126" t="s">
        <v>144</v>
      </c>
      <c r="B1" s="126" t="s">
        <v>145</v>
      </c>
      <c r="C1" s="126" t="s">
        <v>504</v>
      </c>
      <c r="D1" s="126" t="s">
        <v>493</v>
      </c>
      <c r="E1" s="126" t="s">
        <v>494</v>
      </c>
      <c r="F1" s="126" t="s">
        <v>36</v>
      </c>
      <c r="G1" s="126" t="s">
        <v>512</v>
      </c>
      <c r="H1" s="126" t="s">
        <v>146</v>
      </c>
      <c r="I1" s="126" t="s">
        <v>495</v>
      </c>
      <c r="J1" s="126" t="s">
        <v>496</v>
      </c>
      <c r="K1" s="126" t="s">
        <v>513</v>
      </c>
    </row>
    <row r="2" spans="1:11" s="124" customFormat="1" ht="51" x14ac:dyDescent="0.2">
      <c r="A2" s="204" t="s">
        <v>1042</v>
      </c>
      <c r="B2" s="204" t="s">
        <v>1046</v>
      </c>
      <c r="C2" s="204" t="s">
        <v>11</v>
      </c>
      <c r="D2" s="204" t="s">
        <v>1051</v>
      </c>
      <c r="E2" s="204" t="s">
        <v>1061</v>
      </c>
      <c r="F2" s="204" t="s">
        <v>7</v>
      </c>
      <c r="G2" s="205">
        <v>42200</v>
      </c>
      <c r="H2" s="204" t="s">
        <v>1068</v>
      </c>
      <c r="I2" s="204"/>
      <c r="J2" s="204" t="s">
        <v>1052</v>
      </c>
      <c r="K2" s="206">
        <v>1</v>
      </c>
    </row>
    <row r="3" spans="1:11" s="124" customFormat="1" ht="38.25" x14ac:dyDescent="0.2">
      <c r="A3" s="204" t="s">
        <v>1043</v>
      </c>
      <c r="B3" s="204" t="s">
        <v>1047</v>
      </c>
      <c r="C3" s="204" t="s">
        <v>11</v>
      </c>
      <c r="D3" s="204" t="s">
        <v>1051</v>
      </c>
      <c r="E3" s="204" t="s">
        <v>1061</v>
      </c>
      <c r="F3" s="204" t="s">
        <v>7</v>
      </c>
      <c r="G3" s="205">
        <v>42201</v>
      </c>
      <c r="H3" s="204" t="s">
        <v>1068</v>
      </c>
      <c r="I3" s="204"/>
      <c r="J3" s="204" t="s">
        <v>47</v>
      </c>
      <c r="K3" s="206">
        <v>1</v>
      </c>
    </row>
    <row r="4" spans="1:11" s="124" customFormat="1" ht="41.25" customHeight="1" x14ac:dyDescent="0.2">
      <c r="A4" s="204" t="s">
        <v>1044</v>
      </c>
      <c r="B4" s="204" t="s">
        <v>1048</v>
      </c>
      <c r="C4" s="204" t="s">
        <v>11</v>
      </c>
      <c r="D4" s="204" t="s">
        <v>1051</v>
      </c>
      <c r="E4" s="204" t="s">
        <v>1061</v>
      </c>
      <c r="F4" s="204" t="s">
        <v>7</v>
      </c>
      <c r="G4" s="205">
        <v>42201</v>
      </c>
      <c r="H4" s="204" t="s">
        <v>1068</v>
      </c>
      <c r="I4" s="204"/>
      <c r="J4" s="204" t="s">
        <v>1053</v>
      </c>
      <c r="K4" s="206">
        <v>2</v>
      </c>
    </row>
    <row r="5" spans="1:11" s="124" customFormat="1" ht="30.75" customHeight="1" x14ac:dyDescent="0.2">
      <c r="A5" s="204" t="s">
        <v>1050</v>
      </c>
      <c r="B5" s="204" t="s">
        <v>1049</v>
      </c>
      <c r="C5" s="204" t="s">
        <v>11</v>
      </c>
      <c r="D5" s="204" t="s">
        <v>1054</v>
      </c>
      <c r="E5" s="204" t="s">
        <v>1061</v>
      </c>
      <c r="F5" s="204" t="s">
        <v>7</v>
      </c>
      <c r="G5" s="205">
        <v>41849</v>
      </c>
      <c r="H5" s="204" t="s">
        <v>1068</v>
      </c>
      <c r="I5" s="204"/>
      <c r="J5" s="204" t="s">
        <v>464</v>
      </c>
      <c r="K5" s="206">
        <v>1</v>
      </c>
    </row>
    <row r="6" spans="1:11" s="124" customFormat="1" ht="57.75" customHeight="1" x14ac:dyDescent="0.2">
      <c r="A6" s="204" t="s">
        <v>1055</v>
      </c>
      <c r="B6" s="204" t="s">
        <v>1058</v>
      </c>
      <c r="C6" s="204" t="s">
        <v>1062</v>
      </c>
      <c r="D6" s="204" t="s">
        <v>1054</v>
      </c>
      <c r="E6" s="204" t="s">
        <v>1062</v>
      </c>
      <c r="F6" s="204" t="s">
        <v>7</v>
      </c>
      <c r="G6" s="205">
        <v>42205</v>
      </c>
      <c r="H6" s="204" t="s">
        <v>1068</v>
      </c>
      <c r="I6" s="204"/>
      <c r="J6" s="204" t="s">
        <v>1023</v>
      </c>
      <c r="K6" s="206">
        <v>1</v>
      </c>
    </row>
    <row r="7" spans="1:11" s="124" customFormat="1" ht="41.25" customHeight="1" x14ac:dyDescent="0.2">
      <c r="A7" s="204" t="s">
        <v>1056</v>
      </c>
      <c r="B7" s="204" t="s">
        <v>1057</v>
      </c>
      <c r="C7" s="204" t="s">
        <v>1062</v>
      </c>
      <c r="D7" s="204" t="s">
        <v>1054</v>
      </c>
      <c r="E7" s="204" t="s">
        <v>1062</v>
      </c>
      <c r="F7" s="204" t="s">
        <v>7</v>
      </c>
      <c r="G7" s="205">
        <v>42205</v>
      </c>
      <c r="H7" s="204" t="s">
        <v>1068</v>
      </c>
      <c r="I7" s="204"/>
      <c r="J7" s="204" t="s">
        <v>1023</v>
      </c>
      <c r="K7" s="206">
        <v>1</v>
      </c>
    </row>
    <row r="8" spans="1:11" s="124" customFormat="1" ht="41.25" customHeight="1" x14ac:dyDescent="0.2">
      <c r="A8" s="204" t="s">
        <v>1060</v>
      </c>
      <c r="B8" s="204" t="s">
        <v>1059</v>
      </c>
      <c r="C8" s="204" t="s">
        <v>23</v>
      </c>
      <c r="D8" s="204" t="s">
        <v>1051</v>
      </c>
      <c r="E8" s="204" t="s">
        <v>615</v>
      </c>
      <c r="F8" s="204" t="s">
        <v>7</v>
      </c>
      <c r="G8" s="205">
        <v>42213</v>
      </c>
      <c r="H8" s="204" t="s">
        <v>1068</v>
      </c>
      <c r="I8" s="204"/>
      <c r="J8" s="204" t="s">
        <v>1063</v>
      </c>
      <c r="K8" s="206">
        <v>2</v>
      </c>
    </row>
    <row r="9" spans="1:11" s="124" customFormat="1" ht="41.25" customHeight="1" x14ac:dyDescent="0.2">
      <c r="A9" s="204"/>
      <c r="B9" s="204"/>
      <c r="C9" s="204"/>
      <c r="D9" s="204"/>
      <c r="E9" s="204"/>
      <c r="F9" s="204"/>
      <c r="G9" s="205"/>
      <c r="H9" s="204"/>
      <c r="I9" s="204"/>
      <c r="J9" s="204"/>
      <c r="K9" s="206"/>
    </row>
    <row r="10" spans="1:11" s="124" customFormat="1" ht="41.25" customHeight="1" x14ac:dyDescent="0.2">
      <c r="A10" s="204"/>
      <c r="B10" s="204"/>
      <c r="C10" s="204"/>
      <c r="D10" s="204"/>
      <c r="E10" s="204"/>
      <c r="F10" s="204"/>
      <c r="G10" s="205"/>
      <c r="H10" s="204"/>
      <c r="I10" s="204"/>
      <c r="J10" s="204"/>
      <c r="K10" s="206"/>
    </row>
    <row r="11" spans="1:11" s="124" customFormat="1" ht="41.25" customHeight="1" x14ac:dyDescent="0.2">
      <c r="A11" s="204"/>
      <c r="B11" s="204"/>
      <c r="C11" s="204"/>
      <c r="D11" s="204"/>
      <c r="E11" s="204"/>
      <c r="F11" s="204"/>
      <c r="G11" s="205"/>
      <c r="H11" s="204"/>
      <c r="I11" s="204"/>
      <c r="J11" s="204"/>
      <c r="K11" s="206"/>
    </row>
    <row r="12" spans="1:11" s="124" customFormat="1" ht="76.5" customHeight="1" x14ac:dyDescent="0.2">
      <c r="A12" s="204"/>
      <c r="B12" s="204"/>
      <c r="C12" s="204"/>
      <c r="D12" s="204"/>
      <c r="E12" s="204"/>
      <c r="F12" s="204"/>
      <c r="G12" s="205"/>
      <c r="H12" s="204"/>
      <c r="I12" s="204"/>
      <c r="J12" s="204"/>
      <c r="K12" s="206"/>
    </row>
    <row r="13" spans="1:11" s="124" customFormat="1" ht="76.5" customHeight="1" x14ac:dyDescent="0.2">
      <c r="A13" s="204"/>
      <c r="B13" s="204"/>
      <c r="C13" s="204"/>
      <c r="D13" s="204"/>
      <c r="E13" s="204"/>
      <c r="F13" s="204"/>
      <c r="G13" s="205"/>
      <c r="H13" s="204"/>
      <c r="I13" s="204"/>
      <c r="J13" s="204"/>
      <c r="K13" s="20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8" sqref="B28"/>
    </sheetView>
  </sheetViews>
  <sheetFormatPr defaultRowHeight="12.75" x14ac:dyDescent="0.2"/>
  <cols>
    <col min="1" max="1" width="5.42578125" style="119" customWidth="1"/>
    <col min="2" max="2" width="174.7109375" style="119" customWidth="1"/>
    <col min="3" max="16384" width="9.140625" style="119"/>
  </cols>
  <sheetData>
    <row r="1" spans="1:2" x14ac:dyDescent="0.2">
      <c r="A1" s="185" t="s">
        <v>613</v>
      </c>
      <c r="B1" s="185" t="s">
        <v>614</v>
      </c>
    </row>
    <row r="2" spans="1:2" x14ac:dyDescent="0.2">
      <c r="A2" s="119">
        <v>1</v>
      </c>
      <c r="B2" s="119" t="s">
        <v>491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1"/>
  <sheetViews>
    <sheetView workbookViewId="0">
      <selection activeCell="D5" sqref="D5:D41"/>
    </sheetView>
  </sheetViews>
  <sheetFormatPr defaultRowHeight="15" x14ac:dyDescent="0.25"/>
  <cols>
    <col min="1" max="1" width="20" style="158" customWidth="1"/>
    <col min="2" max="2" width="53.7109375" style="70" customWidth="1"/>
    <col min="3" max="3" width="13.5703125" style="158" customWidth="1"/>
    <col min="4" max="4" width="17.140625" style="158" customWidth="1"/>
    <col min="5" max="5" width="17.140625" customWidth="1"/>
    <col min="6" max="6" width="23.28515625" customWidth="1"/>
    <col min="7" max="7" width="21.7109375" customWidth="1"/>
    <col min="8" max="8" width="22.28515625" customWidth="1"/>
    <col min="9" max="15" width="20.5703125" customWidth="1"/>
    <col min="16" max="17" width="9.140625" customWidth="1"/>
  </cols>
  <sheetData>
    <row r="1" spans="1:15" ht="95.25" customHeight="1" thickBot="1" x14ac:dyDescent="0.3">
      <c r="A1" s="272" t="s">
        <v>520</v>
      </c>
      <c r="B1" s="273"/>
      <c r="C1" s="161"/>
      <c r="D1" s="162"/>
      <c r="E1" s="162"/>
      <c r="F1" s="162"/>
      <c r="G1" s="162"/>
      <c r="H1" s="163"/>
      <c r="I1" s="163"/>
      <c r="J1" s="163"/>
      <c r="K1" s="163"/>
      <c r="L1" s="163"/>
      <c r="M1" s="163"/>
      <c r="N1" s="163"/>
      <c r="O1" s="163"/>
    </row>
    <row r="2" spans="1:15" ht="30" x14ac:dyDescent="0.25">
      <c r="A2" s="274" t="s">
        <v>521</v>
      </c>
      <c r="B2" s="276" t="s">
        <v>522</v>
      </c>
      <c r="C2" s="274" t="s">
        <v>583</v>
      </c>
      <c r="D2" s="159" t="s">
        <v>584</v>
      </c>
      <c r="E2" s="159" t="s">
        <v>585</v>
      </c>
      <c r="F2" s="159" t="s">
        <v>586</v>
      </c>
      <c r="G2" s="159" t="s">
        <v>587</v>
      </c>
      <c r="H2" s="159" t="s">
        <v>588</v>
      </c>
      <c r="I2" s="159" t="s">
        <v>589</v>
      </c>
      <c r="J2" s="159" t="s">
        <v>590</v>
      </c>
      <c r="K2" s="159" t="s">
        <v>591</v>
      </c>
      <c r="L2" s="159" t="s">
        <v>592</v>
      </c>
      <c r="M2" s="159" t="s">
        <v>593</v>
      </c>
      <c r="N2" s="159" t="s">
        <v>594</v>
      </c>
      <c r="O2" s="159" t="s">
        <v>595</v>
      </c>
    </row>
    <row r="3" spans="1:15" x14ac:dyDescent="0.25">
      <c r="A3" s="275"/>
      <c r="B3" s="277"/>
      <c r="C3" s="275"/>
      <c r="D3" s="160" t="s">
        <v>596</v>
      </c>
      <c r="E3" s="160" t="s">
        <v>596</v>
      </c>
      <c r="F3" s="160" t="s">
        <v>596</v>
      </c>
      <c r="G3" s="160" t="s">
        <v>596</v>
      </c>
      <c r="H3" s="160" t="s">
        <v>596</v>
      </c>
      <c r="I3" s="160" t="s">
        <v>596</v>
      </c>
      <c r="J3" s="160" t="s">
        <v>596</v>
      </c>
      <c r="K3" s="160" t="s">
        <v>596</v>
      </c>
      <c r="L3" s="160" t="s">
        <v>596</v>
      </c>
      <c r="M3" s="160" t="s">
        <v>596</v>
      </c>
      <c r="N3" s="160" t="s">
        <v>596</v>
      </c>
      <c r="O3" s="160" t="s">
        <v>596</v>
      </c>
    </row>
    <row r="4" spans="1:15" ht="25.5" x14ac:dyDescent="0.25">
      <c r="A4" s="141" t="s">
        <v>523</v>
      </c>
      <c r="B4" s="142" t="s">
        <v>524</v>
      </c>
      <c r="C4" s="164" t="s">
        <v>597</v>
      </c>
      <c r="D4" s="165"/>
      <c r="E4" s="166"/>
      <c r="F4" s="165"/>
      <c r="G4" s="166"/>
      <c r="H4" s="166"/>
      <c r="I4" s="166"/>
      <c r="J4" s="166"/>
      <c r="K4" s="166"/>
      <c r="L4" s="166"/>
      <c r="M4" s="166"/>
      <c r="N4" s="166"/>
      <c r="O4" s="166"/>
    </row>
    <row r="5" spans="1:15" ht="38.25" x14ac:dyDescent="0.25">
      <c r="A5" s="143" t="s">
        <v>525</v>
      </c>
      <c r="B5" s="144" t="s">
        <v>526</v>
      </c>
      <c r="C5" s="167" t="s">
        <v>598</v>
      </c>
      <c r="D5" s="269" t="s">
        <v>599</v>
      </c>
      <c r="E5" s="168">
        <v>42193</v>
      </c>
      <c r="F5" s="269" t="s">
        <v>600</v>
      </c>
      <c r="G5" s="169">
        <v>42256</v>
      </c>
      <c r="H5" s="269" t="s">
        <v>600</v>
      </c>
      <c r="I5" s="168">
        <v>42312</v>
      </c>
      <c r="J5" s="269" t="s">
        <v>600</v>
      </c>
      <c r="K5" s="269" t="s">
        <v>600</v>
      </c>
      <c r="L5" s="168">
        <v>42410</v>
      </c>
      <c r="M5" s="269" t="s">
        <v>601</v>
      </c>
      <c r="N5" s="269" t="s">
        <v>601</v>
      </c>
      <c r="O5" s="269" t="s">
        <v>602</v>
      </c>
    </row>
    <row r="6" spans="1:15" ht="114.75" x14ac:dyDescent="0.25">
      <c r="A6" s="145" t="s">
        <v>527</v>
      </c>
      <c r="B6" s="146" t="s">
        <v>528</v>
      </c>
      <c r="C6" s="167" t="s">
        <v>598</v>
      </c>
      <c r="D6" s="270"/>
      <c r="E6" s="168">
        <v>42193</v>
      </c>
      <c r="F6" s="270"/>
      <c r="G6" s="169">
        <v>42256</v>
      </c>
      <c r="H6" s="270"/>
      <c r="I6" s="168">
        <v>42312</v>
      </c>
      <c r="J6" s="270"/>
      <c r="K6" s="270"/>
      <c r="L6" s="168">
        <v>42410</v>
      </c>
      <c r="M6" s="270"/>
      <c r="N6" s="270"/>
      <c r="O6" s="270"/>
    </row>
    <row r="7" spans="1:15" ht="25.5" x14ac:dyDescent="0.25">
      <c r="A7" s="143" t="s">
        <v>529</v>
      </c>
      <c r="B7" s="146" t="s">
        <v>530</v>
      </c>
      <c r="C7" s="170" t="s">
        <v>597</v>
      </c>
      <c r="D7" s="270"/>
      <c r="E7" s="168">
        <v>42194</v>
      </c>
      <c r="F7" s="270"/>
      <c r="G7" s="169">
        <v>42257</v>
      </c>
      <c r="H7" s="270"/>
      <c r="I7" s="168">
        <v>42313</v>
      </c>
      <c r="J7" s="270"/>
      <c r="K7" s="270"/>
      <c r="L7" s="168">
        <v>42411</v>
      </c>
      <c r="M7" s="270"/>
      <c r="N7" s="270"/>
      <c r="O7" s="270"/>
    </row>
    <row r="8" spans="1:15" ht="25.5" x14ac:dyDescent="0.25">
      <c r="A8" s="143" t="s">
        <v>529</v>
      </c>
      <c r="B8" s="147" t="s">
        <v>531</v>
      </c>
      <c r="C8" s="170" t="s">
        <v>597</v>
      </c>
      <c r="D8" s="270"/>
      <c r="E8" s="171">
        <v>42194</v>
      </c>
      <c r="F8" s="270"/>
      <c r="G8" s="169">
        <v>42257</v>
      </c>
      <c r="H8" s="270"/>
      <c r="I8" s="168">
        <v>42313</v>
      </c>
      <c r="J8" s="270"/>
      <c r="K8" s="270"/>
      <c r="L8" s="168">
        <v>42411</v>
      </c>
      <c r="M8" s="270"/>
      <c r="N8" s="270"/>
      <c r="O8" s="270"/>
    </row>
    <row r="9" spans="1:15" ht="25.5" x14ac:dyDescent="0.25">
      <c r="A9" s="145" t="s">
        <v>532</v>
      </c>
      <c r="B9" s="146" t="s">
        <v>533</v>
      </c>
      <c r="C9" s="172" t="s">
        <v>507</v>
      </c>
      <c r="D9" s="270"/>
      <c r="E9" s="171">
        <v>42206</v>
      </c>
      <c r="F9" s="270"/>
      <c r="G9" s="169">
        <v>42269</v>
      </c>
      <c r="H9" s="270"/>
      <c r="I9" s="168">
        <v>42325</v>
      </c>
      <c r="J9" s="270"/>
      <c r="K9" s="270"/>
      <c r="L9" s="168">
        <v>42423</v>
      </c>
      <c r="M9" s="270"/>
      <c r="N9" s="270"/>
      <c r="O9" s="270"/>
    </row>
    <row r="10" spans="1:15" ht="140.25" x14ac:dyDescent="0.25">
      <c r="A10" s="145" t="s">
        <v>534</v>
      </c>
      <c r="B10" s="147" t="s">
        <v>535</v>
      </c>
      <c r="C10" s="167" t="s">
        <v>598</v>
      </c>
      <c r="D10" s="270"/>
      <c r="E10" s="168">
        <v>42207</v>
      </c>
      <c r="F10" s="270"/>
      <c r="G10" s="169">
        <v>42270</v>
      </c>
      <c r="H10" s="270"/>
      <c r="I10" s="168">
        <v>42326</v>
      </c>
      <c r="J10" s="270"/>
      <c r="K10" s="270"/>
      <c r="L10" s="168">
        <v>42424</v>
      </c>
      <c r="M10" s="270"/>
      <c r="N10" s="270"/>
      <c r="O10" s="270"/>
    </row>
    <row r="11" spans="1:15" ht="38.25" x14ac:dyDescent="0.25">
      <c r="A11" s="143" t="s">
        <v>536</v>
      </c>
      <c r="B11" s="147" t="s">
        <v>537</v>
      </c>
      <c r="C11" s="170" t="s">
        <v>597</v>
      </c>
      <c r="D11" s="270"/>
      <c r="E11" s="171">
        <v>42207</v>
      </c>
      <c r="F11" s="270"/>
      <c r="G11" s="169">
        <v>42270</v>
      </c>
      <c r="H11" s="270"/>
      <c r="I11" s="168">
        <v>42326</v>
      </c>
      <c r="J11" s="270"/>
      <c r="K11" s="270"/>
      <c r="L11" s="168">
        <v>42424</v>
      </c>
      <c r="M11" s="270"/>
      <c r="N11" s="270"/>
      <c r="O11" s="270"/>
    </row>
    <row r="12" spans="1:15" ht="63.75" x14ac:dyDescent="0.25">
      <c r="A12" s="145" t="s">
        <v>538</v>
      </c>
      <c r="B12" s="147" t="s">
        <v>539</v>
      </c>
      <c r="C12" s="170" t="s">
        <v>597</v>
      </c>
      <c r="D12" s="270"/>
      <c r="E12" s="171">
        <v>42207</v>
      </c>
      <c r="F12" s="270"/>
      <c r="G12" s="169">
        <v>42270</v>
      </c>
      <c r="H12" s="270"/>
      <c r="I12" s="168">
        <v>42326</v>
      </c>
      <c r="J12" s="270"/>
      <c r="K12" s="270"/>
      <c r="L12" s="168">
        <v>42424</v>
      </c>
      <c r="M12" s="270"/>
      <c r="N12" s="270"/>
      <c r="O12" s="270"/>
    </row>
    <row r="13" spans="1:15" ht="51" x14ac:dyDescent="0.25">
      <c r="A13" s="145" t="s">
        <v>540</v>
      </c>
      <c r="B13" s="147" t="s">
        <v>541</v>
      </c>
      <c r="C13" s="167" t="s">
        <v>598</v>
      </c>
      <c r="D13" s="270"/>
      <c r="E13" s="171">
        <v>42208</v>
      </c>
      <c r="F13" s="270"/>
      <c r="G13" s="169">
        <v>42271</v>
      </c>
      <c r="H13" s="270"/>
      <c r="I13" s="168">
        <v>42327</v>
      </c>
      <c r="J13" s="270"/>
      <c r="K13" s="270"/>
      <c r="L13" s="168">
        <v>42425</v>
      </c>
      <c r="M13" s="270"/>
      <c r="N13" s="270"/>
      <c r="O13" s="270"/>
    </row>
    <row r="14" spans="1:15" ht="89.25" x14ac:dyDescent="0.25">
      <c r="A14" s="145" t="s">
        <v>542</v>
      </c>
      <c r="B14" s="147" t="s">
        <v>543</v>
      </c>
      <c r="C14" s="170" t="s">
        <v>597</v>
      </c>
      <c r="D14" s="270"/>
      <c r="E14" s="168">
        <v>42208</v>
      </c>
      <c r="F14" s="270"/>
      <c r="G14" s="169">
        <v>42271</v>
      </c>
      <c r="H14" s="270"/>
      <c r="I14" s="168">
        <v>42327</v>
      </c>
      <c r="J14" s="270"/>
      <c r="K14" s="270"/>
      <c r="L14" s="168">
        <v>42425</v>
      </c>
      <c r="M14" s="270"/>
      <c r="N14" s="270"/>
      <c r="O14" s="270"/>
    </row>
    <row r="15" spans="1:15" x14ac:dyDescent="0.25">
      <c r="A15" s="143" t="s">
        <v>508</v>
      </c>
      <c r="B15" s="148" t="s">
        <v>511</v>
      </c>
      <c r="C15" s="173" t="s">
        <v>505</v>
      </c>
      <c r="D15" s="270"/>
      <c r="E15" s="168">
        <v>42208</v>
      </c>
      <c r="F15" s="270"/>
      <c r="G15" s="169">
        <v>42271</v>
      </c>
      <c r="H15" s="270"/>
      <c r="I15" s="168">
        <v>42327</v>
      </c>
      <c r="J15" s="270"/>
      <c r="K15" s="270"/>
      <c r="L15" s="168">
        <v>42425</v>
      </c>
      <c r="M15" s="270"/>
      <c r="N15" s="270"/>
      <c r="O15" s="270"/>
    </row>
    <row r="16" spans="1:15" ht="38.25" x14ac:dyDescent="0.25">
      <c r="A16" s="143" t="s">
        <v>509</v>
      </c>
      <c r="B16" s="147" t="s">
        <v>544</v>
      </c>
      <c r="C16" s="174" t="s">
        <v>506</v>
      </c>
      <c r="D16" s="270"/>
      <c r="E16" s="168">
        <v>42209</v>
      </c>
      <c r="F16" s="270"/>
      <c r="G16" s="169">
        <v>42272</v>
      </c>
      <c r="H16" s="270"/>
      <c r="I16" s="168">
        <v>42328</v>
      </c>
      <c r="J16" s="270"/>
      <c r="K16" s="270"/>
      <c r="L16" s="168">
        <v>42426</v>
      </c>
      <c r="M16" s="270"/>
      <c r="N16" s="270"/>
      <c r="O16" s="270"/>
    </row>
    <row r="17" spans="1:15" ht="165.75" x14ac:dyDescent="0.25">
      <c r="A17" s="143" t="s">
        <v>509</v>
      </c>
      <c r="B17" s="147" t="s">
        <v>545</v>
      </c>
      <c r="C17" s="174" t="s">
        <v>507</v>
      </c>
      <c r="D17" s="270"/>
      <c r="E17" s="168">
        <v>42209</v>
      </c>
      <c r="F17" s="270"/>
      <c r="G17" s="169">
        <v>42272</v>
      </c>
      <c r="H17" s="270"/>
      <c r="I17" s="168">
        <v>42328</v>
      </c>
      <c r="J17" s="270"/>
      <c r="K17" s="270"/>
      <c r="L17" s="168">
        <v>42426</v>
      </c>
      <c r="M17" s="270"/>
      <c r="N17" s="270"/>
      <c r="O17" s="270"/>
    </row>
    <row r="18" spans="1:15" ht="89.25" x14ac:dyDescent="0.25">
      <c r="A18" s="143" t="s">
        <v>510</v>
      </c>
      <c r="B18" s="147" t="s">
        <v>546</v>
      </c>
      <c r="C18" s="167" t="s">
        <v>598</v>
      </c>
      <c r="D18" s="270"/>
      <c r="E18" s="168">
        <v>42212</v>
      </c>
      <c r="F18" s="270"/>
      <c r="G18" s="169">
        <v>42275</v>
      </c>
      <c r="H18" s="270"/>
      <c r="I18" s="168">
        <v>42331</v>
      </c>
      <c r="J18" s="270"/>
      <c r="K18" s="270"/>
      <c r="L18" s="168">
        <v>42429</v>
      </c>
      <c r="M18" s="270"/>
      <c r="N18" s="270"/>
      <c r="O18" s="270"/>
    </row>
    <row r="19" spans="1:15" s="178" customFormat="1" ht="63.75" x14ac:dyDescent="0.25">
      <c r="A19" s="149" t="s">
        <v>547</v>
      </c>
      <c r="B19" s="150" t="s">
        <v>548</v>
      </c>
      <c r="C19" s="175" t="s">
        <v>507</v>
      </c>
      <c r="D19" s="270"/>
      <c r="E19" s="176" t="s">
        <v>603</v>
      </c>
      <c r="F19" s="270"/>
      <c r="G19" s="177" t="s">
        <v>604</v>
      </c>
      <c r="H19" s="270"/>
      <c r="I19" s="176" t="s">
        <v>605</v>
      </c>
      <c r="J19" s="270"/>
      <c r="K19" s="270"/>
      <c r="L19" s="176" t="s">
        <v>606</v>
      </c>
      <c r="M19" s="270"/>
      <c r="N19" s="270"/>
      <c r="O19" s="270"/>
    </row>
    <row r="20" spans="1:15" ht="102" x14ac:dyDescent="0.25">
      <c r="A20" s="143" t="s">
        <v>549</v>
      </c>
      <c r="B20" s="147" t="s">
        <v>550</v>
      </c>
      <c r="C20" s="172" t="s">
        <v>507</v>
      </c>
      <c r="D20" s="270"/>
      <c r="E20" s="168">
        <v>42216</v>
      </c>
      <c r="F20" s="270"/>
      <c r="G20" s="169">
        <v>42279</v>
      </c>
      <c r="H20" s="270"/>
      <c r="I20" s="168">
        <v>42335</v>
      </c>
      <c r="J20" s="270"/>
      <c r="K20" s="270"/>
      <c r="L20" s="168">
        <v>42433</v>
      </c>
      <c r="M20" s="270"/>
      <c r="N20" s="270"/>
      <c r="O20" s="270"/>
    </row>
    <row r="21" spans="1:15" ht="165.75" x14ac:dyDescent="0.25">
      <c r="A21" s="143" t="s">
        <v>549</v>
      </c>
      <c r="B21" s="151" t="s">
        <v>551</v>
      </c>
      <c r="C21" s="170" t="s">
        <v>597</v>
      </c>
      <c r="D21" s="270"/>
      <c r="E21" s="171">
        <v>42216</v>
      </c>
      <c r="F21" s="270"/>
      <c r="G21" s="169">
        <v>42279</v>
      </c>
      <c r="H21" s="270"/>
      <c r="I21" s="168">
        <v>42335</v>
      </c>
      <c r="J21" s="270"/>
      <c r="K21" s="270"/>
      <c r="L21" s="168">
        <v>42433</v>
      </c>
      <c r="M21" s="270"/>
      <c r="N21" s="270"/>
      <c r="O21" s="270"/>
    </row>
    <row r="22" spans="1:15" ht="63.75" x14ac:dyDescent="0.25">
      <c r="A22" s="143" t="s">
        <v>552</v>
      </c>
      <c r="B22" s="147" t="s">
        <v>553</v>
      </c>
      <c r="C22" s="172" t="s">
        <v>507</v>
      </c>
      <c r="D22" s="270"/>
      <c r="E22" s="168" t="s">
        <v>607</v>
      </c>
      <c r="F22" s="270"/>
      <c r="G22" s="169" t="s">
        <v>608</v>
      </c>
      <c r="H22" s="270"/>
      <c r="I22" s="168" t="s">
        <v>609</v>
      </c>
      <c r="J22" s="270"/>
      <c r="K22" s="270"/>
      <c r="L22" s="168" t="s">
        <v>610</v>
      </c>
      <c r="M22" s="270"/>
      <c r="N22" s="270"/>
      <c r="O22" s="270"/>
    </row>
    <row r="23" spans="1:15" ht="153" x14ac:dyDescent="0.25">
      <c r="A23" s="145" t="s">
        <v>554</v>
      </c>
      <c r="B23" s="147" t="s">
        <v>555</v>
      </c>
      <c r="C23" s="167" t="s">
        <v>598</v>
      </c>
      <c r="D23" s="270"/>
      <c r="E23" s="169">
        <v>42219</v>
      </c>
      <c r="F23" s="270"/>
      <c r="G23" s="169">
        <v>42282</v>
      </c>
      <c r="H23" s="270"/>
      <c r="I23" s="168">
        <v>42338</v>
      </c>
      <c r="J23" s="270"/>
      <c r="K23" s="270"/>
      <c r="L23" s="168">
        <v>42436</v>
      </c>
      <c r="M23" s="270"/>
      <c r="N23" s="270"/>
      <c r="O23" s="270"/>
    </row>
    <row r="24" spans="1:15" ht="76.5" x14ac:dyDescent="0.25">
      <c r="A24" s="143" t="s">
        <v>556</v>
      </c>
      <c r="B24" s="152" t="s">
        <v>557</v>
      </c>
      <c r="C24" s="179" t="s">
        <v>507</v>
      </c>
      <c r="D24" s="270"/>
      <c r="E24" s="168">
        <v>42219</v>
      </c>
      <c r="F24" s="270"/>
      <c r="G24" s="169">
        <v>42282</v>
      </c>
      <c r="H24" s="270"/>
      <c r="I24" s="168">
        <v>42338</v>
      </c>
      <c r="J24" s="270"/>
      <c r="K24" s="270"/>
      <c r="L24" s="168">
        <v>42436</v>
      </c>
      <c r="M24" s="270"/>
      <c r="N24" s="270"/>
      <c r="O24" s="270"/>
    </row>
    <row r="25" spans="1:15" ht="25.5" x14ac:dyDescent="0.25">
      <c r="A25" s="143" t="s">
        <v>556</v>
      </c>
      <c r="B25" s="147" t="s">
        <v>558</v>
      </c>
      <c r="C25" s="170" t="s">
        <v>597</v>
      </c>
      <c r="D25" s="270"/>
      <c r="E25" s="168">
        <v>42219</v>
      </c>
      <c r="F25" s="270"/>
      <c r="G25" s="169">
        <v>42282</v>
      </c>
      <c r="H25" s="270"/>
      <c r="I25" s="168">
        <v>42338</v>
      </c>
      <c r="J25" s="270"/>
      <c r="K25" s="270"/>
      <c r="L25" s="168">
        <v>42436</v>
      </c>
      <c r="M25" s="270"/>
      <c r="N25" s="270"/>
      <c r="O25" s="270"/>
    </row>
    <row r="26" spans="1:15" ht="38.25" x14ac:dyDescent="0.25">
      <c r="A26" s="153" t="s">
        <v>559</v>
      </c>
      <c r="B26" s="147" t="s">
        <v>560</v>
      </c>
      <c r="C26" s="167" t="s">
        <v>598</v>
      </c>
      <c r="D26" s="270"/>
      <c r="E26" s="169">
        <v>42220</v>
      </c>
      <c r="F26" s="270"/>
      <c r="G26" s="169">
        <v>42283</v>
      </c>
      <c r="H26" s="270"/>
      <c r="I26" s="169">
        <v>42339</v>
      </c>
      <c r="J26" s="270"/>
      <c r="K26" s="270"/>
      <c r="L26" s="169">
        <v>42437</v>
      </c>
      <c r="M26" s="270"/>
      <c r="N26" s="270"/>
      <c r="O26" s="270"/>
    </row>
    <row r="27" spans="1:15" ht="51" x14ac:dyDescent="0.25">
      <c r="A27" s="143" t="s">
        <v>559</v>
      </c>
      <c r="B27" s="147" t="s">
        <v>561</v>
      </c>
      <c r="C27" s="170" t="s">
        <v>597</v>
      </c>
      <c r="D27" s="270"/>
      <c r="E27" s="169">
        <v>42220</v>
      </c>
      <c r="F27" s="270"/>
      <c r="G27" s="169">
        <v>42283</v>
      </c>
      <c r="H27" s="270"/>
      <c r="I27" s="169">
        <v>42339</v>
      </c>
      <c r="J27" s="270"/>
      <c r="K27" s="270"/>
      <c r="L27" s="169">
        <v>42437</v>
      </c>
      <c r="M27" s="270"/>
      <c r="N27" s="270"/>
      <c r="O27" s="270"/>
    </row>
    <row r="28" spans="1:15" ht="38.25" x14ac:dyDescent="0.25">
      <c r="A28" s="143" t="s">
        <v>559</v>
      </c>
      <c r="B28" s="147" t="s">
        <v>562</v>
      </c>
      <c r="C28" s="170" t="s">
        <v>597</v>
      </c>
      <c r="D28" s="270"/>
      <c r="E28" s="180">
        <v>42220</v>
      </c>
      <c r="F28" s="270"/>
      <c r="G28" s="169">
        <v>42283</v>
      </c>
      <c r="H28" s="270"/>
      <c r="I28" s="169">
        <v>42339</v>
      </c>
      <c r="J28" s="270"/>
      <c r="K28" s="270"/>
      <c r="L28" s="169">
        <v>42437</v>
      </c>
      <c r="M28" s="270"/>
      <c r="N28" s="270"/>
      <c r="O28" s="270"/>
    </row>
    <row r="29" spans="1:15" ht="51" x14ac:dyDescent="0.25">
      <c r="A29" s="143" t="s">
        <v>563</v>
      </c>
      <c r="B29" s="147" t="s">
        <v>564</v>
      </c>
      <c r="C29" s="181" t="s">
        <v>597</v>
      </c>
      <c r="D29" s="270"/>
      <c r="E29" s="169" t="s">
        <v>611</v>
      </c>
      <c r="F29" s="270"/>
      <c r="G29" s="169">
        <v>42284</v>
      </c>
      <c r="H29" s="270"/>
      <c r="I29" s="169">
        <v>42340</v>
      </c>
      <c r="J29" s="270"/>
      <c r="K29" s="270"/>
      <c r="L29" s="169">
        <v>42438</v>
      </c>
      <c r="M29" s="270"/>
      <c r="N29" s="270"/>
      <c r="O29" s="270"/>
    </row>
    <row r="30" spans="1:15" ht="89.25" x14ac:dyDescent="0.25">
      <c r="A30" s="154" t="s">
        <v>565</v>
      </c>
      <c r="B30" s="147" t="s">
        <v>566</v>
      </c>
      <c r="C30" s="181" t="s">
        <v>597</v>
      </c>
      <c r="D30" s="270"/>
      <c r="E30" s="169">
        <v>42221</v>
      </c>
      <c r="F30" s="270"/>
      <c r="G30" s="169">
        <v>42284</v>
      </c>
      <c r="H30" s="270"/>
      <c r="I30" s="169">
        <v>42340</v>
      </c>
      <c r="J30" s="270"/>
      <c r="K30" s="270"/>
      <c r="L30" s="169">
        <v>42438</v>
      </c>
      <c r="M30" s="270"/>
      <c r="N30" s="270"/>
      <c r="O30" s="270"/>
    </row>
    <row r="31" spans="1:15" ht="51" x14ac:dyDescent="0.25">
      <c r="A31" s="154" t="s">
        <v>567</v>
      </c>
      <c r="B31" s="147" t="s">
        <v>568</v>
      </c>
      <c r="C31" s="182" t="s">
        <v>506</v>
      </c>
      <c r="D31" s="270"/>
      <c r="E31" s="169">
        <v>42221</v>
      </c>
      <c r="F31" s="270"/>
      <c r="G31" s="169">
        <v>42284</v>
      </c>
      <c r="H31" s="270"/>
      <c r="I31" s="169">
        <v>42340</v>
      </c>
      <c r="J31" s="270"/>
      <c r="K31" s="270"/>
      <c r="L31" s="169">
        <v>42438</v>
      </c>
      <c r="M31" s="270"/>
      <c r="N31" s="270"/>
      <c r="O31" s="270"/>
    </row>
    <row r="32" spans="1:15" ht="30" x14ac:dyDescent="0.25">
      <c r="A32" s="153" t="s">
        <v>563</v>
      </c>
      <c r="B32" s="147" t="s">
        <v>569</v>
      </c>
      <c r="C32" s="181" t="s">
        <v>597</v>
      </c>
      <c r="D32" s="270"/>
      <c r="E32" s="180">
        <v>42221</v>
      </c>
      <c r="F32" s="270"/>
      <c r="G32" s="169">
        <v>42284</v>
      </c>
      <c r="H32" s="270"/>
      <c r="I32" s="169">
        <v>42340</v>
      </c>
      <c r="J32" s="270"/>
      <c r="K32" s="270"/>
      <c r="L32" s="169">
        <v>42438</v>
      </c>
      <c r="M32" s="270"/>
      <c r="N32" s="270"/>
      <c r="O32" s="270"/>
    </row>
    <row r="33" spans="1:15" ht="127.5" x14ac:dyDescent="0.25">
      <c r="A33" s="155" t="s">
        <v>570</v>
      </c>
      <c r="B33" s="152" t="s">
        <v>571</v>
      </c>
      <c r="C33" s="167" t="s">
        <v>598</v>
      </c>
      <c r="D33" s="270"/>
      <c r="E33" s="169">
        <v>42222</v>
      </c>
      <c r="F33" s="270"/>
      <c r="G33" s="169">
        <v>42285</v>
      </c>
      <c r="H33" s="270"/>
      <c r="I33" s="183">
        <v>42341</v>
      </c>
      <c r="J33" s="270"/>
      <c r="K33" s="270"/>
      <c r="L33" s="183">
        <v>42439</v>
      </c>
      <c r="M33" s="270"/>
      <c r="N33" s="270"/>
      <c r="O33" s="270"/>
    </row>
    <row r="34" spans="1:15" ht="89.25" x14ac:dyDescent="0.25">
      <c r="A34" s="154" t="s">
        <v>572</v>
      </c>
      <c r="B34" s="147" t="s">
        <v>573</v>
      </c>
      <c r="C34" s="167" t="s">
        <v>598</v>
      </c>
      <c r="D34" s="270"/>
      <c r="E34" s="169">
        <v>42222</v>
      </c>
      <c r="F34" s="270"/>
      <c r="G34" s="169">
        <v>42285</v>
      </c>
      <c r="H34" s="270"/>
      <c r="I34" s="183">
        <v>42341</v>
      </c>
      <c r="J34" s="270"/>
      <c r="K34" s="270"/>
      <c r="L34" s="183">
        <v>42439</v>
      </c>
      <c r="M34" s="270"/>
      <c r="N34" s="270"/>
      <c r="O34" s="270"/>
    </row>
    <row r="35" spans="1:15" ht="25.5" x14ac:dyDescent="0.25">
      <c r="A35" s="154" t="s">
        <v>570</v>
      </c>
      <c r="B35" s="147" t="s">
        <v>574</v>
      </c>
      <c r="C35" s="170" t="s">
        <v>597</v>
      </c>
      <c r="D35" s="270"/>
      <c r="E35" s="169">
        <v>42222</v>
      </c>
      <c r="F35" s="270"/>
      <c r="G35" s="169">
        <v>42285</v>
      </c>
      <c r="H35" s="270"/>
      <c r="I35" s="183">
        <v>42341</v>
      </c>
      <c r="J35" s="270"/>
      <c r="K35" s="270"/>
      <c r="L35" s="183">
        <v>42439</v>
      </c>
      <c r="M35" s="270"/>
      <c r="N35" s="270"/>
      <c r="O35" s="270"/>
    </row>
    <row r="36" spans="1:15" ht="51" x14ac:dyDescent="0.25">
      <c r="A36" s="153" t="s">
        <v>570</v>
      </c>
      <c r="B36" s="147" t="s">
        <v>575</v>
      </c>
      <c r="C36" s="181" t="s">
        <v>597</v>
      </c>
      <c r="D36" s="270"/>
      <c r="E36" s="169">
        <v>42222</v>
      </c>
      <c r="F36" s="270"/>
      <c r="G36" s="169">
        <v>42285</v>
      </c>
      <c r="H36" s="270"/>
      <c r="I36" s="183">
        <v>42341</v>
      </c>
      <c r="J36" s="270"/>
      <c r="K36" s="270"/>
      <c r="L36" s="183">
        <v>42439</v>
      </c>
      <c r="M36" s="270"/>
      <c r="N36" s="270"/>
      <c r="O36" s="270"/>
    </row>
    <row r="37" spans="1:15" ht="30" x14ac:dyDescent="0.25">
      <c r="A37" s="153" t="s">
        <v>570</v>
      </c>
      <c r="B37" s="147" t="s">
        <v>576</v>
      </c>
      <c r="C37" s="181" t="s">
        <v>597</v>
      </c>
      <c r="D37" s="270"/>
      <c r="E37" s="169">
        <v>42222</v>
      </c>
      <c r="F37" s="270"/>
      <c r="G37" s="169">
        <v>42285</v>
      </c>
      <c r="H37" s="270"/>
      <c r="I37" s="183">
        <v>42341</v>
      </c>
      <c r="J37" s="270"/>
      <c r="K37" s="270"/>
      <c r="L37" s="183">
        <v>42439</v>
      </c>
      <c r="M37" s="270"/>
      <c r="N37" s="270"/>
      <c r="O37" s="270"/>
    </row>
    <row r="38" spans="1:15" ht="38.25" x14ac:dyDescent="0.25">
      <c r="A38" s="153" t="s">
        <v>570</v>
      </c>
      <c r="B38" s="152" t="s">
        <v>577</v>
      </c>
      <c r="C38" s="181" t="s">
        <v>597</v>
      </c>
      <c r="D38" s="270"/>
      <c r="E38" s="183">
        <v>42222</v>
      </c>
      <c r="F38" s="270"/>
      <c r="G38" s="169">
        <v>42285</v>
      </c>
      <c r="H38" s="270"/>
      <c r="I38" s="183">
        <v>42341</v>
      </c>
      <c r="J38" s="270"/>
      <c r="K38" s="270"/>
      <c r="L38" s="183">
        <v>42439</v>
      </c>
      <c r="M38" s="270"/>
      <c r="N38" s="270"/>
      <c r="O38" s="270"/>
    </row>
    <row r="39" spans="1:15" ht="51" x14ac:dyDescent="0.25">
      <c r="A39" s="153" t="s">
        <v>578</v>
      </c>
      <c r="B39" s="147" t="s">
        <v>579</v>
      </c>
      <c r="C39" s="181" t="s">
        <v>597</v>
      </c>
      <c r="D39" s="270"/>
      <c r="E39" s="169">
        <v>42223</v>
      </c>
      <c r="F39" s="270"/>
      <c r="G39" s="169">
        <v>42286</v>
      </c>
      <c r="H39" s="270"/>
      <c r="I39" s="169">
        <v>42342</v>
      </c>
      <c r="J39" s="270"/>
      <c r="K39" s="270"/>
      <c r="L39" s="169">
        <v>42440</v>
      </c>
      <c r="M39" s="270"/>
      <c r="N39" s="270"/>
      <c r="O39" s="270"/>
    </row>
    <row r="40" spans="1:15" ht="30" x14ac:dyDescent="0.25">
      <c r="A40" s="153" t="s">
        <v>578</v>
      </c>
      <c r="B40" s="147" t="s">
        <v>580</v>
      </c>
      <c r="C40" s="181" t="s">
        <v>597</v>
      </c>
      <c r="D40" s="270"/>
      <c r="E40" s="169">
        <v>42223</v>
      </c>
      <c r="F40" s="270"/>
      <c r="G40" s="169">
        <v>42286</v>
      </c>
      <c r="H40" s="270"/>
      <c r="I40" s="169">
        <v>42342</v>
      </c>
      <c r="J40" s="270"/>
      <c r="K40" s="270"/>
      <c r="L40" s="169">
        <v>42440</v>
      </c>
      <c r="M40" s="270"/>
      <c r="N40" s="270"/>
      <c r="O40" s="270"/>
    </row>
    <row r="41" spans="1:15" ht="45" x14ac:dyDescent="0.25">
      <c r="A41" s="156" t="s">
        <v>581</v>
      </c>
      <c r="B41" s="157" t="s">
        <v>582</v>
      </c>
      <c r="C41" s="184" t="s">
        <v>612</v>
      </c>
      <c r="D41" s="271"/>
      <c r="E41" s="169">
        <v>42224</v>
      </c>
      <c r="F41" s="271"/>
      <c r="G41" s="169">
        <v>42287</v>
      </c>
      <c r="H41" s="271"/>
      <c r="I41" s="169">
        <v>42343</v>
      </c>
      <c r="J41" s="271"/>
      <c r="K41" s="271"/>
      <c r="L41" s="169">
        <v>42441</v>
      </c>
      <c r="M41" s="271"/>
      <c r="N41" s="271"/>
      <c r="O41" s="271"/>
    </row>
  </sheetData>
  <mergeCells count="12">
    <mergeCell ref="O5:O41"/>
    <mergeCell ref="H5:H41"/>
    <mergeCell ref="J5:J41"/>
    <mergeCell ref="K5:K41"/>
    <mergeCell ref="M5:M41"/>
    <mergeCell ref="N5:N41"/>
    <mergeCell ref="F5:F41"/>
    <mergeCell ref="A1:B1"/>
    <mergeCell ref="A2:A3"/>
    <mergeCell ref="B2:B3"/>
    <mergeCell ref="C2:C3"/>
    <mergeCell ref="D5:D4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workbookViewId="0">
      <selection activeCell="A6" sqref="A6"/>
    </sheetView>
  </sheetViews>
  <sheetFormatPr defaultRowHeight="15" x14ac:dyDescent="0.25"/>
  <cols>
    <col min="1" max="1" width="24.85546875" style="188" customWidth="1"/>
    <col min="2" max="2" width="59" style="188" customWidth="1"/>
    <col min="3" max="3" width="43.28515625" style="188" customWidth="1"/>
    <col min="4" max="4" width="21.85546875" style="188" customWidth="1"/>
    <col min="5" max="5" width="11" style="188" customWidth="1"/>
    <col min="6" max="6" width="21" style="188" customWidth="1"/>
    <col min="7" max="16384" width="9.140625" style="188"/>
  </cols>
  <sheetData>
    <row r="1" spans="1:6" x14ac:dyDescent="0.25">
      <c r="A1" s="187" t="s">
        <v>764</v>
      </c>
      <c r="B1" s="187" t="s">
        <v>765</v>
      </c>
      <c r="C1" s="187" t="s">
        <v>934</v>
      </c>
      <c r="D1" s="187" t="s">
        <v>990</v>
      </c>
      <c r="E1" s="187" t="s">
        <v>993</v>
      </c>
      <c r="F1" s="187" t="s">
        <v>1019</v>
      </c>
    </row>
    <row r="2" spans="1:6" ht="30" x14ac:dyDescent="0.25">
      <c r="A2" s="189" t="s">
        <v>616</v>
      </c>
      <c r="B2" s="192" t="s">
        <v>617</v>
      </c>
      <c r="C2" s="189" t="s">
        <v>933</v>
      </c>
      <c r="D2" s="189" t="s">
        <v>4</v>
      </c>
      <c r="E2" s="193" t="s">
        <v>991</v>
      </c>
      <c r="F2" s="193"/>
    </row>
    <row r="3" spans="1:6" ht="30" x14ac:dyDescent="0.25">
      <c r="A3" s="189" t="s">
        <v>618</v>
      </c>
      <c r="B3" s="192" t="s">
        <v>619</v>
      </c>
      <c r="C3" s="189" t="s">
        <v>933</v>
      </c>
      <c r="D3" s="189" t="s">
        <v>4</v>
      </c>
      <c r="E3" s="193" t="s">
        <v>991</v>
      </c>
      <c r="F3" s="193"/>
    </row>
    <row r="4" spans="1:6" ht="30" x14ac:dyDescent="0.25">
      <c r="A4" s="189" t="s">
        <v>620</v>
      </c>
      <c r="B4" s="192" t="s">
        <v>621</v>
      </c>
      <c r="C4" s="189" t="s">
        <v>933</v>
      </c>
      <c r="D4" s="189" t="s">
        <v>4</v>
      </c>
      <c r="E4" s="193" t="s">
        <v>991</v>
      </c>
      <c r="F4" s="193"/>
    </row>
    <row r="5" spans="1:6" ht="30" x14ac:dyDescent="0.25">
      <c r="A5" s="189" t="s">
        <v>622</v>
      </c>
      <c r="B5" s="192" t="s">
        <v>623</v>
      </c>
      <c r="C5" s="189" t="s">
        <v>933</v>
      </c>
      <c r="D5" s="189" t="s">
        <v>4</v>
      </c>
      <c r="E5" s="193" t="s">
        <v>991</v>
      </c>
      <c r="F5" s="193"/>
    </row>
    <row r="6" spans="1:6" ht="30" x14ac:dyDescent="0.25">
      <c r="A6" s="189" t="s">
        <v>624</v>
      </c>
      <c r="B6" s="192" t="s">
        <v>625</v>
      </c>
      <c r="C6" s="189" t="s">
        <v>933</v>
      </c>
      <c r="D6" s="189" t="s">
        <v>4</v>
      </c>
      <c r="E6" s="193" t="s">
        <v>991</v>
      </c>
      <c r="F6" s="193"/>
    </row>
    <row r="7" spans="1:6" ht="30" x14ac:dyDescent="0.25">
      <c r="A7" s="189" t="s">
        <v>626</v>
      </c>
      <c r="B7" s="192" t="s">
        <v>627</v>
      </c>
      <c r="C7" s="189" t="s">
        <v>933</v>
      </c>
      <c r="D7" s="189" t="s">
        <v>4</v>
      </c>
      <c r="E7" s="193" t="s">
        <v>991</v>
      </c>
      <c r="F7" s="193"/>
    </row>
    <row r="8" spans="1:6" ht="30" x14ac:dyDescent="0.25">
      <c r="A8" s="189" t="s">
        <v>628</v>
      </c>
      <c r="B8" s="192" t="s">
        <v>629</v>
      </c>
      <c r="C8" s="189" t="s">
        <v>933</v>
      </c>
      <c r="D8" s="189" t="s">
        <v>4</v>
      </c>
      <c r="E8" s="193" t="s">
        <v>991</v>
      </c>
      <c r="F8" s="193"/>
    </row>
    <row r="9" spans="1:6" ht="30" x14ac:dyDescent="0.25">
      <c r="A9" s="189" t="s">
        <v>630</v>
      </c>
      <c r="B9" s="192" t="s">
        <v>631</v>
      </c>
      <c r="C9" s="189" t="s">
        <v>933</v>
      </c>
      <c r="D9" s="189" t="s">
        <v>4</v>
      </c>
      <c r="E9" s="193" t="s">
        <v>991</v>
      </c>
      <c r="F9" s="193"/>
    </row>
    <row r="10" spans="1:6" ht="30" x14ac:dyDescent="0.25">
      <c r="A10" s="189" t="s">
        <v>632</v>
      </c>
      <c r="B10" s="192" t="s">
        <v>633</v>
      </c>
      <c r="C10" s="189" t="s">
        <v>933</v>
      </c>
      <c r="D10" s="189" t="s">
        <v>4</v>
      </c>
      <c r="E10" s="193" t="s">
        <v>991</v>
      </c>
      <c r="F10" s="193"/>
    </row>
    <row r="11" spans="1:6" ht="30" x14ac:dyDescent="0.25">
      <c r="A11" s="189" t="s">
        <v>634</v>
      </c>
      <c r="B11" s="192" t="s">
        <v>635</v>
      </c>
      <c r="C11" s="189" t="s">
        <v>933</v>
      </c>
      <c r="D11" s="189" t="s">
        <v>4</v>
      </c>
      <c r="E11" s="193" t="s">
        <v>991</v>
      </c>
      <c r="F11" s="193"/>
    </row>
    <row r="12" spans="1:6" ht="30" x14ac:dyDescent="0.25">
      <c r="A12" s="189" t="s">
        <v>636</v>
      </c>
      <c r="B12" s="192" t="s">
        <v>637</v>
      </c>
      <c r="C12" s="189" t="s">
        <v>933</v>
      </c>
      <c r="D12" s="189" t="s">
        <v>4</v>
      </c>
      <c r="E12" s="193" t="s">
        <v>991</v>
      </c>
      <c r="F12" s="193"/>
    </row>
    <row r="13" spans="1:6" ht="30" x14ac:dyDescent="0.25">
      <c r="A13" s="189" t="s">
        <v>638</v>
      </c>
      <c r="B13" s="192" t="s">
        <v>639</v>
      </c>
      <c r="C13" s="189" t="s">
        <v>933</v>
      </c>
      <c r="D13" s="189" t="s">
        <v>4</v>
      </c>
      <c r="E13" s="193" t="s">
        <v>991</v>
      </c>
      <c r="F13" s="193"/>
    </row>
    <row r="14" spans="1:6" x14ac:dyDescent="0.25">
      <c r="A14" s="189" t="s">
        <v>640</v>
      </c>
      <c r="B14" s="192" t="s">
        <v>641</v>
      </c>
      <c r="C14" s="189" t="s">
        <v>935</v>
      </c>
      <c r="D14" s="189" t="s">
        <v>2</v>
      </c>
      <c r="E14" s="193" t="s">
        <v>991</v>
      </c>
      <c r="F14" s="193"/>
    </row>
    <row r="15" spans="1:6" x14ac:dyDescent="0.25">
      <c r="A15" s="189" t="s">
        <v>642</v>
      </c>
      <c r="B15" s="192" t="s">
        <v>643</v>
      </c>
      <c r="C15" s="189" t="s">
        <v>935</v>
      </c>
      <c r="D15" s="189" t="s">
        <v>2</v>
      </c>
      <c r="E15" s="193" t="s">
        <v>991</v>
      </c>
      <c r="F15" s="193"/>
    </row>
    <row r="16" spans="1:6" x14ac:dyDescent="0.25">
      <c r="A16" s="189" t="s">
        <v>644</v>
      </c>
      <c r="B16" s="192" t="s">
        <v>645</v>
      </c>
      <c r="C16" s="189" t="s">
        <v>935</v>
      </c>
      <c r="D16" s="189" t="s">
        <v>2</v>
      </c>
      <c r="E16" s="193" t="s">
        <v>991</v>
      </c>
      <c r="F16" s="193"/>
    </row>
    <row r="17" spans="1:6" x14ac:dyDescent="0.25">
      <c r="A17" s="189" t="s">
        <v>626</v>
      </c>
      <c r="B17" s="192" t="s">
        <v>627</v>
      </c>
      <c r="C17" s="189" t="s">
        <v>935</v>
      </c>
      <c r="D17" s="189" t="s">
        <v>2</v>
      </c>
      <c r="E17" s="193" t="s">
        <v>991</v>
      </c>
      <c r="F17" s="193"/>
    </row>
    <row r="18" spans="1:6" x14ac:dyDescent="0.25">
      <c r="A18" s="189" t="s">
        <v>646</v>
      </c>
      <c r="B18" s="192" t="s">
        <v>647</v>
      </c>
      <c r="C18" s="189" t="s">
        <v>935</v>
      </c>
      <c r="D18" s="189" t="s">
        <v>2</v>
      </c>
      <c r="E18" s="193" t="s">
        <v>991</v>
      </c>
      <c r="F18" s="193"/>
    </row>
    <row r="19" spans="1:6" x14ac:dyDescent="0.25">
      <c r="A19" s="189" t="s">
        <v>648</v>
      </c>
      <c r="B19" s="192" t="s">
        <v>649</v>
      </c>
      <c r="C19" s="189" t="s">
        <v>935</v>
      </c>
      <c r="D19" s="189" t="s">
        <v>2</v>
      </c>
      <c r="E19" s="193" t="s">
        <v>991</v>
      </c>
      <c r="F19" s="193"/>
    </row>
    <row r="20" spans="1:6" ht="30" x14ac:dyDescent="0.25">
      <c r="A20" s="189" t="s">
        <v>650</v>
      </c>
      <c r="B20" s="192" t="s">
        <v>651</v>
      </c>
      <c r="C20" s="189" t="s">
        <v>935</v>
      </c>
      <c r="D20" s="189" t="s">
        <v>2</v>
      </c>
      <c r="E20" s="193" t="s">
        <v>991</v>
      </c>
      <c r="F20" s="193"/>
    </row>
    <row r="21" spans="1:6" x14ac:dyDescent="0.25">
      <c r="A21" s="189" t="s">
        <v>652</v>
      </c>
      <c r="B21" s="192" t="s">
        <v>653</v>
      </c>
      <c r="C21" s="189" t="s">
        <v>935</v>
      </c>
      <c r="D21" s="189" t="s">
        <v>2</v>
      </c>
      <c r="E21" s="193" t="s">
        <v>991</v>
      </c>
      <c r="F21" s="193"/>
    </row>
    <row r="22" spans="1:6" x14ac:dyDescent="0.25">
      <c r="A22" s="189" t="s">
        <v>654</v>
      </c>
      <c r="B22" s="192" t="s">
        <v>655</v>
      </c>
      <c r="C22" s="189" t="s">
        <v>935</v>
      </c>
      <c r="D22" s="189" t="s">
        <v>2</v>
      </c>
      <c r="E22" s="193" t="s">
        <v>991</v>
      </c>
      <c r="F22" s="193"/>
    </row>
    <row r="23" spans="1:6" x14ac:dyDescent="0.25">
      <c r="A23" s="189" t="s">
        <v>656</v>
      </c>
      <c r="B23" s="192" t="s">
        <v>657</v>
      </c>
      <c r="C23" s="189" t="s">
        <v>935</v>
      </c>
      <c r="D23" s="189" t="s">
        <v>2</v>
      </c>
      <c r="E23" s="193" t="s">
        <v>991</v>
      </c>
      <c r="F23" s="193"/>
    </row>
    <row r="24" spans="1:6" x14ac:dyDescent="0.25">
      <c r="A24" s="189" t="s">
        <v>642</v>
      </c>
      <c r="B24" s="192" t="s">
        <v>643</v>
      </c>
      <c r="C24" s="189" t="s">
        <v>936</v>
      </c>
      <c r="D24" s="189" t="s">
        <v>3</v>
      </c>
      <c r="E24" s="193" t="s">
        <v>991</v>
      </c>
      <c r="F24" s="193"/>
    </row>
    <row r="25" spans="1:6" x14ac:dyDescent="0.25">
      <c r="A25" s="189" t="s">
        <v>626</v>
      </c>
      <c r="B25" s="192" t="s">
        <v>627</v>
      </c>
      <c r="C25" s="189" t="s">
        <v>936</v>
      </c>
      <c r="D25" s="189" t="s">
        <v>3</v>
      </c>
      <c r="E25" s="193" t="s">
        <v>991</v>
      </c>
      <c r="F25" s="193"/>
    </row>
    <row r="26" spans="1:6" x14ac:dyDescent="0.25">
      <c r="A26" s="189" t="s">
        <v>658</v>
      </c>
      <c r="B26" s="192" t="s">
        <v>659</v>
      </c>
      <c r="C26" s="189" t="s">
        <v>936</v>
      </c>
      <c r="D26" s="189" t="s">
        <v>3</v>
      </c>
      <c r="E26" s="193" t="s">
        <v>991</v>
      </c>
      <c r="F26" s="193"/>
    </row>
    <row r="27" spans="1:6" x14ac:dyDescent="0.25">
      <c r="A27" s="189" t="s">
        <v>648</v>
      </c>
      <c r="B27" s="192" t="s">
        <v>649</v>
      </c>
      <c r="C27" s="189" t="s">
        <v>936</v>
      </c>
      <c r="D27" s="189" t="s">
        <v>3</v>
      </c>
      <c r="E27" s="193" t="s">
        <v>991</v>
      </c>
      <c r="F27" s="193"/>
    </row>
    <row r="28" spans="1:6" x14ac:dyDescent="0.25">
      <c r="A28" s="189" t="s">
        <v>660</v>
      </c>
      <c r="B28" s="192" t="s">
        <v>661</v>
      </c>
      <c r="C28" s="189" t="s">
        <v>936</v>
      </c>
      <c r="D28" s="189" t="s">
        <v>3</v>
      </c>
      <c r="E28" s="193" t="s">
        <v>991</v>
      </c>
      <c r="F28" s="193"/>
    </row>
    <row r="29" spans="1:6" x14ac:dyDescent="0.25">
      <c r="A29" s="189" t="s">
        <v>656</v>
      </c>
      <c r="B29" s="192" t="s">
        <v>657</v>
      </c>
      <c r="C29" s="189" t="s">
        <v>936</v>
      </c>
      <c r="D29" s="189" t="s">
        <v>3</v>
      </c>
      <c r="E29" s="193" t="s">
        <v>991</v>
      </c>
      <c r="F29" s="193"/>
    </row>
    <row r="30" spans="1:6" ht="30" x14ac:dyDescent="0.25">
      <c r="A30" s="189" t="s">
        <v>662</v>
      </c>
      <c r="B30" s="192" t="s">
        <v>663</v>
      </c>
      <c r="C30" s="189" t="s">
        <v>937</v>
      </c>
      <c r="D30" s="189" t="s">
        <v>938</v>
      </c>
      <c r="E30" s="193" t="s">
        <v>991</v>
      </c>
      <c r="F30" s="193"/>
    </row>
    <row r="31" spans="1:6" ht="30" x14ac:dyDescent="0.25">
      <c r="A31" s="189" t="s">
        <v>622</v>
      </c>
      <c r="B31" s="192" t="s">
        <v>623</v>
      </c>
      <c r="C31" s="189" t="s">
        <v>937</v>
      </c>
      <c r="D31" s="189" t="s">
        <v>938</v>
      </c>
      <c r="E31" s="193" t="s">
        <v>991</v>
      </c>
      <c r="F31" s="193"/>
    </row>
    <row r="32" spans="1:6" ht="30" x14ac:dyDescent="0.25">
      <c r="A32" s="189" t="s">
        <v>664</v>
      </c>
      <c r="B32" s="192" t="s">
        <v>665</v>
      </c>
      <c r="C32" s="189" t="s">
        <v>937</v>
      </c>
      <c r="D32" s="189" t="s">
        <v>938</v>
      </c>
      <c r="E32" s="193" t="s">
        <v>991</v>
      </c>
      <c r="F32" s="193"/>
    </row>
    <row r="33" spans="1:6" ht="30" x14ac:dyDescent="0.25">
      <c r="A33" s="189" t="s">
        <v>666</v>
      </c>
      <c r="B33" s="192" t="s">
        <v>667</v>
      </c>
      <c r="C33" s="189" t="s">
        <v>937</v>
      </c>
      <c r="D33" s="189" t="s">
        <v>938</v>
      </c>
      <c r="E33" s="193" t="s">
        <v>991</v>
      </c>
      <c r="F33" s="193"/>
    </row>
    <row r="34" spans="1:6" x14ac:dyDescent="0.25">
      <c r="A34" s="189" t="s">
        <v>668</v>
      </c>
      <c r="B34" s="192" t="s">
        <v>669</v>
      </c>
      <c r="C34" s="189" t="s">
        <v>939</v>
      </c>
      <c r="D34" s="189" t="s">
        <v>24</v>
      </c>
      <c r="E34" s="193" t="s">
        <v>991</v>
      </c>
      <c r="F34" s="193"/>
    </row>
    <row r="35" spans="1:6" x14ac:dyDescent="0.25">
      <c r="A35" s="189" t="s">
        <v>670</v>
      </c>
      <c r="B35" s="192" t="s">
        <v>671</v>
      </c>
      <c r="C35" s="189" t="s">
        <v>939</v>
      </c>
      <c r="D35" s="189" t="s">
        <v>24</v>
      </c>
      <c r="E35" s="193" t="s">
        <v>991</v>
      </c>
      <c r="F35" s="193"/>
    </row>
    <row r="36" spans="1:6" x14ac:dyDescent="0.25">
      <c r="A36" s="189" t="s">
        <v>672</v>
      </c>
      <c r="B36" s="192" t="s">
        <v>673</v>
      </c>
      <c r="C36" s="189" t="s">
        <v>939</v>
      </c>
      <c r="D36" s="189" t="s">
        <v>24</v>
      </c>
      <c r="E36" s="193" t="s">
        <v>991</v>
      </c>
      <c r="F36" s="193"/>
    </row>
    <row r="37" spans="1:6" x14ac:dyDescent="0.25">
      <c r="A37" s="189" t="s">
        <v>674</v>
      </c>
      <c r="B37" s="192" t="s">
        <v>675</v>
      </c>
      <c r="C37" s="189" t="s">
        <v>939</v>
      </c>
      <c r="D37" s="189" t="s">
        <v>24</v>
      </c>
      <c r="E37" s="193" t="s">
        <v>991</v>
      </c>
      <c r="F37" s="193"/>
    </row>
    <row r="38" spans="1:6" x14ac:dyDescent="0.25">
      <c r="A38" s="189" t="s">
        <v>676</v>
      </c>
      <c r="B38" s="192" t="s">
        <v>677</v>
      </c>
      <c r="C38" s="189" t="s">
        <v>939</v>
      </c>
      <c r="D38" s="189" t="s">
        <v>24</v>
      </c>
      <c r="E38" s="193" t="s">
        <v>991</v>
      </c>
      <c r="F38" s="193"/>
    </row>
    <row r="39" spans="1:6" x14ac:dyDescent="0.25">
      <c r="A39" s="189" t="s">
        <v>678</v>
      </c>
      <c r="B39" s="192" t="s">
        <v>679</v>
      </c>
      <c r="C39" s="189" t="s">
        <v>939</v>
      </c>
      <c r="D39" s="189" t="s">
        <v>24</v>
      </c>
      <c r="E39" s="193" t="s">
        <v>991</v>
      </c>
      <c r="F39" s="193"/>
    </row>
    <row r="40" spans="1:6" x14ac:dyDescent="0.25">
      <c r="A40" s="189" t="s">
        <v>680</v>
      </c>
      <c r="B40" s="192" t="s">
        <v>681</v>
      </c>
      <c r="C40" s="189" t="s">
        <v>939</v>
      </c>
      <c r="D40" s="189" t="s">
        <v>24</v>
      </c>
      <c r="E40" s="193" t="s">
        <v>991</v>
      </c>
      <c r="F40" s="193"/>
    </row>
    <row r="41" spans="1:6" x14ac:dyDescent="0.25">
      <c r="A41" s="189" t="s">
        <v>682</v>
      </c>
      <c r="B41" s="192" t="s">
        <v>683</v>
      </c>
      <c r="C41" s="189" t="s">
        <v>939</v>
      </c>
      <c r="D41" s="189" t="s">
        <v>24</v>
      </c>
      <c r="E41" s="193" t="s">
        <v>991</v>
      </c>
      <c r="F41" s="193"/>
    </row>
    <row r="42" spans="1:6" x14ac:dyDescent="0.25">
      <c r="A42" s="189" t="s">
        <v>684</v>
      </c>
      <c r="B42" s="192" t="s">
        <v>685</v>
      </c>
      <c r="C42" s="189" t="s">
        <v>939</v>
      </c>
      <c r="D42" s="189" t="s">
        <v>24</v>
      </c>
      <c r="E42" s="193" t="s">
        <v>991</v>
      </c>
      <c r="F42" s="193"/>
    </row>
    <row r="43" spans="1:6" ht="30" x14ac:dyDescent="0.25">
      <c r="A43" s="189" t="s">
        <v>686</v>
      </c>
      <c r="B43" s="192" t="s">
        <v>687</v>
      </c>
      <c r="C43" s="189" t="s">
        <v>940</v>
      </c>
      <c r="D43" s="189" t="s">
        <v>11</v>
      </c>
      <c r="E43" s="193" t="s">
        <v>991</v>
      </c>
      <c r="F43" s="193"/>
    </row>
    <row r="44" spans="1:6" ht="30" x14ac:dyDescent="0.25">
      <c r="A44" s="189" t="s">
        <v>620</v>
      </c>
      <c r="B44" s="192" t="s">
        <v>621</v>
      </c>
      <c r="C44" s="189" t="s">
        <v>940</v>
      </c>
      <c r="D44" s="189" t="s">
        <v>11</v>
      </c>
      <c r="E44" s="193" t="s">
        <v>991</v>
      </c>
      <c r="F44" s="193"/>
    </row>
    <row r="45" spans="1:6" ht="30" x14ac:dyDescent="0.25">
      <c r="A45" s="189" t="s">
        <v>688</v>
      </c>
      <c r="B45" s="192" t="s">
        <v>689</v>
      </c>
      <c r="C45" s="189" t="s">
        <v>940</v>
      </c>
      <c r="D45" s="189" t="s">
        <v>11</v>
      </c>
      <c r="E45" s="193" t="s">
        <v>991</v>
      </c>
      <c r="F45" s="193"/>
    </row>
    <row r="46" spans="1:6" ht="30" x14ac:dyDescent="0.25">
      <c r="A46" s="189" t="s">
        <v>690</v>
      </c>
      <c r="B46" s="192" t="s">
        <v>691</v>
      </c>
      <c r="C46" s="189" t="s">
        <v>940</v>
      </c>
      <c r="D46" s="189" t="s">
        <v>1012</v>
      </c>
      <c r="E46" s="193" t="s">
        <v>991</v>
      </c>
      <c r="F46" s="193"/>
    </row>
    <row r="47" spans="1:6" ht="30" x14ac:dyDescent="0.25">
      <c r="A47" s="189" t="s">
        <v>692</v>
      </c>
      <c r="B47" s="192" t="s">
        <v>693</v>
      </c>
      <c r="C47" s="189" t="s">
        <v>940</v>
      </c>
      <c r="D47" s="189" t="s">
        <v>11</v>
      </c>
      <c r="E47" s="193" t="s">
        <v>991</v>
      </c>
      <c r="F47" s="193"/>
    </row>
    <row r="48" spans="1:6" x14ac:dyDescent="0.25">
      <c r="A48" s="189" t="s">
        <v>1013</v>
      </c>
      <c r="B48" s="192" t="s">
        <v>1009</v>
      </c>
      <c r="C48" s="189" t="s">
        <v>6</v>
      </c>
      <c r="D48" s="189" t="s">
        <v>6</v>
      </c>
      <c r="E48" s="193" t="s">
        <v>991</v>
      </c>
      <c r="F48" s="193"/>
    </row>
    <row r="49" spans="1:6" ht="30" x14ac:dyDescent="0.25">
      <c r="A49" s="189" t="s">
        <v>1014</v>
      </c>
      <c r="B49" s="192" t="s">
        <v>1010</v>
      </c>
      <c r="C49" s="189" t="s">
        <v>940</v>
      </c>
      <c r="D49" s="189" t="s">
        <v>1012</v>
      </c>
      <c r="E49" s="193" t="s">
        <v>991</v>
      </c>
      <c r="F49" s="193"/>
    </row>
    <row r="50" spans="1:6" x14ac:dyDescent="0.25">
      <c r="A50" s="189" t="s">
        <v>1015</v>
      </c>
      <c r="B50" s="192" t="s">
        <v>1011</v>
      </c>
      <c r="C50" s="189" t="s">
        <v>6</v>
      </c>
      <c r="D50" s="189" t="s">
        <v>6</v>
      </c>
      <c r="E50" s="193" t="s">
        <v>991</v>
      </c>
      <c r="F50" s="193"/>
    </row>
    <row r="51" spans="1:6" ht="30" x14ac:dyDescent="0.25">
      <c r="A51" s="189" t="s">
        <v>694</v>
      </c>
      <c r="B51" s="192" t="s">
        <v>695</v>
      </c>
      <c r="C51" s="189" t="s">
        <v>941</v>
      </c>
      <c r="D51" s="189" t="s">
        <v>0</v>
      </c>
      <c r="E51" s="193" t="s">
        <v>991</v>
      </c>
      <c r="F51" s="193"/>
    </row>
    <row r="52" spans="1:6" ht="30" x14ac:dyDescent="0.25">
      <c r="A52" s="189" t="s">
        <v>696</v>
      </c>
      <c r="B52" s="192" t="s">
        <v>697</v>
      </c>
      <c r="C52" s="189" t="s">
        <v>941</v>
      </c>
      <c r="D52" s="189" t="s">
        <v>0</v>
      </c>
      <c r="E52" s="193" t="s">
        <v>991</v>
      </c>
      <c r="F52" s="193"/>
    </row>
    <row r="53" spans="1:6" ht="30" x14ac:dyDescent="0.25">
      <c r="A53" s="189" t="s">
        <v>620</v>
      </c>
      <c r="B53" s="192" t="s">
        <v>621</v>
      </c>
      <c r="C53" s="189" t="s">
        <v>941</v>
      </c>
      <c r="D53" s="189" t="s">
        <v>0</v>
      </c>
      <c r="E53" s="193" t="s">
        <v>991</v>
      </c>
      <c r="F53" s="193"/>
    </row>
    <row r="54" spans="1:6" ht="30" x14ac:dyDescent="0.25">
      <c r="A54" s="189" t="s">
        <v>642</v>
      </c>
      <c r="B54" s="192" t="s">
        <v>643</v>
      </c>
      <c r="C54" s="189" t="s">
        <v>941</v>
      </c>
      <c r="D54" s="189" t="s">
        <v>0</v>
      </c>
      <c r="E54" s="193" t="s">
        <v>991</v>
      </c>
      <c r="F54" s="193"/>
    </row>
    <row r="55" spans="1:6" ht="30" x14ac:dyDescent="0.25">
      <c r="A55" s="189" t="s">
        <v>698</v>
      </c>
      <c r="B55" s="192" t="s">
        <v>699</v>
      </c>
      <c r="C55" s="189" t="s">
        <v>941</v>
      </c>
      <c r="D55" s="189" t="s">
        <v>0</v>
      </c>
      <c r="E55" s="193" t="s">
        <v>991</v>
      </c>
      <c r="F55" s="193"/>
    </row>
    <row r="56" spans="1:6" ht="30" x14ac:dyDescent="0.25">
      <c r="A56" s="189" t="s">
        <v>700</v>
      </c>
      <c r="B56" s="192" t="s">
        <v>701</v>
      </c>
      <c r="C56" s="189" t="s">
        <v>941</v>
      </c>
      <c r="D56" s="189" t="s">
        <v>0</v>
      </c>
      <c r="E56" s="193" t="s">
        <v>991</v>
      </c>
      <c r="F56" s="193"/>
    </row>
    <row r="57" spans="1:6" ht="30" x14ac:dyDescent="0.25">
      <c r="A57" s="189" t="s">
        <v>702</v>
      </c>
      <c r="B57" s="192" t="s">
        <v>703</v>
      </c>
      <c r="C57" s="189" t="s">
        <v>941</v>
      </c>
      <c r="D57" s="189" t="s">
        <v>0</v>
      </c>
      <c r="E57" s="193" t="s">
        <v>991</v>
      </c>
      <c r="F57" s="193"/>
    </row>
    <row r="58" spans="1:6" ht="30" x14ac:dyDescent="0.25">
      <c r="A58" s="189" t="s">
        <v>704</v>
      </c>
      <c r="B58" s="192" t="s">
        <v>705</v>
      </c>
      <c r="C58" s="189" t="s">
        <v>941</v>
      </c>
      <c r="D58" s="189" t="s">
        <v>0</v>
      </c>
      <c r="E58" s="193" t="s">
        <v>991</v>
      </c>
      <c r="F58" s="193"/>
    </row>
    <row r="59" spans="1:6" ht="30" x14ac:dyDescent="0.25">
      <c r="A59" s="189" t="s">
        <v>706</v>
      </c>
      <c r="B59" s="192" t="s">
        <v>707</v>
      </c>
      <c r="C59" s="189" t="s">
        <v>941</v>
      </c>
      <c r="D59" s="189" t="s">
        <v>0</v>
      </c>
      <c r="E59" s="193" t="s">
        <v>991</v>
      </c>
      <c r="F59" s="193"/>
    </row>
    <row r="60" spans="1:6" ht="30" x14ac:dyDescent="0.25">
      <c r="A60" s="189" t="s">
        <v>708</v>
      </c>
      <c r="B60" s="192" t="s">
        <v>709</v>
      </c>
      <c r="C60" s="189" t="s">
        <v>941</v>
      </c>
      <c r="D60" s="189" t="s">
        <v>0</v>
      </c>
      <c r="E60" s="193" t="s">
        <v>991</v>
      </c>
      <c r="F60" s="193"/>
    </row>
    <row r="61" spans="1:6" ht="30" x14ac:dyDescent="0.25">
      <c r="A61" s="189" t="s">
        <v>710</v>
      </c>
      <c r="B61" s="192" t="s">
        <v>711</v>
      </c>
      <c r="C61" s="189" t="s">
        <v>941</v>
      </c>
      <c r="D61" s="189" t="s">
        <v>0</v>
      </c>
      <c r="E61" s="193" t="s">
        <v>991</v>
      </c>
      <c r="F61" s="193"/>
    </row>
    <row r="62" spans="1:6" ht="30" x14ac:dyDescent="0.25">
      <c r="A62" s="189" t="s">
        <v>712</v>
      </c>
      <c r="B62" s="192" t="s">
        <v>713</v>
      </c>
      <c r="C62" s="189" t="s">
        <v>941</v>
      </c>
      <c r="D62" s="189" t="s">
        <v>0</v>
      </c>
      <c r="E62" s="193" t="s">
        <v>991</v>
      </c>
      <c r="F62" s="193"/>
    </row>
    <row r="63" spans="1:6" ht="30" x14ac:dyDescent="0.25">
      <c r="A63" s="189" t="s">
        <v>714</v>
      </c>
      <c r="B63" s="192" t="s">
        <v>715</v>
      </c>
      <c r="C63" s="189" t="s">
        <v>941</v>
      </c>
      <c r="D63" s="189" t="s">
        <v>0</v>
      </c>
      <c r="E63" s="193" t="s">
        <v>991</v>
      </c>
      <c r="F63" s="193"/>
    </row>
    <row r="64" spans="1:6" ht="30" x14ac:dyDescent="0.25">
      <c r="A64" s="189" t="s">
        <v>716</v>
      </c>
      <c r="B64" s="192" t="s">
        <v>717</v>
      </c>
      <c r="C64" s="189" t="s">
        <v>941</v>
      </c>
      <c r="D64" s="189" t="s">
        <v>0</v>
      </c>
      <c r="E64" s="193" t="s">
        <v>991</v>
      </c>
      <c r="F64" s="193"/>
    </row>
    <row r="65" spans="1:6" ht="30" x14ac:dyDescent="0.25">
      <c r="A65" s="189" t="s">
        <v>718</v>
      </c>
      <c r="B65" s="192" t="s">
        <v>719</v>
      </c>
      <c r="C65" s="189" t="s">
        <v>941</v>
      </c>
      <c r="D65" s="189" t="s">
        <v>0</v>
      </c>
      <c r="E65" s="193" t="s">
        <v>991</v>
      </c>
      <c r="F65" s="193"/>
    </row>
    <row r="66" spans="1:6" ht="30" x14ac:dyDescent="0.25">
      <c r="A66" s="189" t="s">
        <v>720</v>
      </c>
      <c r="B66" s="192" t="s">
        <v>721</v>
      </c>
      <c r="C66" s="189" t="s">
        <v>941</v>
      </c>
      <c r="D66" s="189" t="s">
        <v>0</v>
      </c>
      <c r="E66" s="193" t="s">
        <v>991</v>
      </c>
      <c r="F66" s="193"/>
    </row>
    <row r="67" spans="1:6" ht="30" x14ac:dyDescent="0.25">
      <c r="A67" s="189" t="s">
        <v>722</v>
      </c>
      <c r="B67" s="192" t="s">
        <v>723</v>
      </c>
      <c r="C67" s="189" t="s">
        <v>941</v>
      </c>
      <c r="D67" s="189" t="s">
        <v>0</v>
      </c>
      <c r="E67" s="193" t="s">
        <v>991</v>
      </c>
      <c r="F67" s="193"/>
    </row>
    <row r="68" spans="1:6" ht="30" x14ac:dyDescent="0.25">
      <c r="A68" s="189" t="s">
        <v>724</v>
      </c>
      <c r="B68" s="192" t="s">
        <v>725</v>
      </c>
      <c r="C68" s="189" t="s">
        <v>941</v>
      </c>
      <c r="D68" s="189" t="s">
        <v>0</v>
      </c>
      <c r="E68" s="193" t="s">
        <v>991</v>
      </c>
      <c r="F68" s="193"/>
    </row>
    <row r="69" spans="1:6" ht="30" x14ac:dyDescent="0.25">
      <c r="A69" s="189" t="s">
        <v>726</v>
      </c>
      <c r="B69" s="192" t="s">
        <v>727</v>
      </c>
      <c r="C69" s="189" t="s">
        <v>941</v>
      </c>
      <c r="D69" s="189" t="s">
        <v>0</v>
      </c>
      <c r="E69" s="193" t="s">
        <v>991</v>
      </c>
      <c r="F69" s="193"/>
    </row>
    <row r="70" spans="1:6" x14ac:dyDescent="0.25">
      <c r="A70" s="189" t="s">
        <v>728</v>
      </c>
      <c r="B70" s="192" t="s">
        <v>729</v>
      </c>
      <c r="C70" s="189"/>
      <c r="D70" s="189"/>
      <c r="E70" s="193" t="s">
        <v>991</v>
      </c>
      <c r="F70" s="193"/>
    </row>
    <row r="71" spans="1:6" ht="45" x14ac:dyDescent="0.25">
      <c r="A71" s="189" t="s">
        <v>730</v>
      </c>
      <c r="B71" s="192" t="s">
        <v>731</v>
      </c>
      <c r="C71" s="189" t="s">
        <v>942</v>
      </c>
      <c r="D71" s="189" t="s">
        <v>8</v>
      </c>
      <c r="E71" s="193" t="s">
        <v>991</v>
      </c>
      <c r="F71" s="193"/>
    </row>
    <row r="72" spans="1:6" ht="45" x14ac:dyDescent="0.25">
      <c r="A72" s="189" t="s">
        <v>732</v>
      </c>
      <c r="B72" s="192" t="s">
        <v>733</v>
      </c>
      <c r="C72" s="189" t="s">
        <v>942</v>
      </c>
      <c r="D72" s="189" t="s">
        <v>8</v>
      </c>
      <c r="E72" s="193" t="s">
        <v>991</v>
      </c>
      <c r="F72" s="193"/>
    </row>
    <row r="73" spans="1:6" ht="45" x14ac:dyDescent="0.25">
      <c r="A73" s="189" t="s">
        <v>734</v>
      </c>
      <c r="B73" s="192" t="s">
        <v>735</v>
      </c>
      <c r="C73" s="189" t="s">
        <v>942</v>
      </c>
      <c r="D73" s="189" t="s">
        <v>8</v>
      </c>
      <c r="E73" s="193" t="s">
        <v>991</v>
      </c>
      <c r="F73" s="193"/>
    </row>
    <row r="74" spans="1:6" ht="45" x14ac:dyDescent="0.25">
      <c r="A74" s="189" t="s">
        <v>736</v>
      </c>
      <c r="B74" s="192" t="s">
        <v>737</v>
      </c>
      <c r="C74" s="189" t="s">
        <v>942</v>
      </c>
      <c r="D74" s="189" t="s">
        <v>8</v>
      </c>
      <c r="E74" s="193" t="s">
        <v>991</v>
      </c>
      <c r="F74" s="193"/>
    </row>
    <row r="75" spans="1:6" ht="45" x14ac:dyDescent="0.25">
      <c r="A75" s="189" t="s">
        <v>738</v>
      </c>
      <c r="B75" s="192" t="s">
        <v>739</v>
      </c>
      <c r="C75" s="189" t="s">
        <v>942</v>
      </c>
      <c r="D75" s="189" t="s">
        <v>8</v>
      </c>
      <c r="E75" s="193" t="s">
        <v>991</v>
      </c>
      <c r="F75" s="193"/>
    </row>
    <row r="76" spans="1:6" ht="45" x14ac:dyDescent="0.25">
      <c r="A76" s="189" t="s">
        <v>740</v>
      </c>
      <c r="B76" s="192" t="s">
        <v>741</v>
      </c>
      <c r="C76" s="189" t="s">
        <v>942</v>
      </c>
      <c r="D76" s="189" t="s">
        <v>8</v>
      </c>
      <c r="E76" s="193" t="s">
        <v>991</v>
      </c>
      <c r="F76" s="193"/>
    </row>
    <row r="77" spans="1:6" ht="45" x14ac:dyDescent="0.25">
      <c r="A77" s="189" t="s">
        <v>742</v>
      </c>
      <c r="B77" s="192" t="s">
        <v>743</v>
      </c>
      <c r="C77" s="189" t="s">
        <v>942</v>
      </c>
      <c r="D77" s="189" t="s">
        <v>8</v>
      </c>
      <c r="E77" s="193" t="s">
        <v>991</v>
      </c>
      <c r="F77" s="193"/>
    </row>
    <row r="78" spans="1:6" ht="30" x14ac:dyDescent="0.25">
      <c r="A78" s="189" t="s">
        <v>744</v>
      </c>
      <c r="B78" s="192" t="s">
        <v>745</v>
      </c>
      <c r="C78" s="189" t="s">
        <v>943</v>
      </c>
      <c r="D78" s="189" t="s">
        <v>944</v>
      </c>
      <c r="E78" s="193" t="s">
        <v>991</v>
      </c>
      <c r="F78" s="193"/>
    </row>
    <row r="79" spans="1:6" x14ac:dyDescent="0.25">
      <c r="A79" s="189" t="s">
        <v>746</v>
      </c>
      <c r="B79" s="192" t="s">
        <v>747</v>
      </c>
      <c r="C79" s="189" t="s">
        <v>945</v>
      </c>
      <c r="D79" s="189" t="s">
        <v>944</v>
      </c>
      <c r="E79" s="193" t="s">
        <v>991</v>
      </c>
      <c r="F79" s="193"/>
    </row>
    <row r="80" spans="1:6" x14ac:dyDescent="0.25">
      <c r="A80" s="189" t="s">
        <v>748</v>
      </c>
      <c r="B80" s="192" t="s">
        <v>749</v>
      </c>
      <c r="C80" s="189" t="s">
        <v>945</v>
      </c>
      <c r="D80" s="189" t="s">
        <v>944</v>
      </c>
      <c r="E80" s="193" t="s">
        <v>991</v>
      </c>
      <c r="F80" s="193"/>
    </row>
    <row r="81" spans="1:6" x14ac:dyDescent="0.25">
      <c r="A81" s="189" t="s">
        <v>750</v>
      </c>
      <c r="B81" s="192" t="s">
        <v>751</v>
      </c>
      <c r="C81" s="189" t="s">
        <v>945</v>
      </c>
      <c r="D81" s="189" t="s">
        <v>944</v>
      </c>
      <c r="E81" s="193" t="s">
        <v>991</v>
      </c>
      <c r="F81" s="193"/>
    </row>
    <row r="82" spans="1:6" x14ac:dyDescent="0.25">
      <c r="A82" s="189" t="s">
        <v>752</v>
      </c>
      <c r="B82" s="192" t="s">
        <v>753</v>
      </c>
      <c r="C82" s="189" t="s">
        <v>945</v>
      </c>
      <c r="D82" s="189" t="s">
        <v>944</v>
      </c>
      <c r="E82" s="193" t="s">
        <v>991</v>
      </c>
      <c r="F82" s="193"/>
    </row>
    <row r="83" spans="1:6" x14ac:dyDescent="0.25">
      <c r="A83" s="189" t="s">
        <v>734</v>
      </c>
      <c r="B83" s="192" t="s">
        <v>735</v>
      </c>
      <c r="C83" s="189" t="s">
        <v>945</v>
      </c>
      <c r="D83" s="189" t="s">
        <v>944</v>
      </c>
      <c r="E83" s="193" t="s">
        <v>991</v>
      </c>
      <c r="F83" s="193"/>
    </row>
    <row r="84" spans="1:6" x14ac:dyDescent="0.25">
      <c r="A84" s="189" t="s">
        <v>742</v>
      </c>
      <c r="B84" s="192" t="s">
        <v>743</v>
      </c>
      <c r="C84" s="189" t="s">
        <v>945</v>
      </c>
      <c r="D84" s="189" t="s">
        <v>944</v>
      </c>
      <c r="E84" s="193" t="s">
        <v>991</v>
      </c>
      <c r="F84" s="193"/>
    </row>
    <row r="85" spans="1:6" ht="30" x14ac:dyDescent="0.25">
      <c r="A85" s="189" t="s">
        <v>732</v>
      </c>
      <c r="B85" s="192" t="s">
        <v>733</v>
      </c>
      <c r="C85" s="189" t="s">
        <v>943</v>
      </c>
      <c r="D85" s="189" t="s">
        <v>944</v>
      </c>
      <c r="E85" s="193" t="s">
        <v>991</v>
      </c>
      <c r="F85" s="193"/>
    </row>
    <row r="86" spans="1:6" ht="30" x14ac:dyDescent="0.25">
      <c r="A86" s="189" t="s">
        <v>740</v>
      </c>
      <c r="B86" s="192" t="s">
        <v>741</v>
      </c>
      <c r="C86" s="189" t="s">
        <v>943</v>
      </c>
      <c r="D86" s="189" t="s">
        <v>944</v>
      </c>
      <c r="E86" s="193" t="s">
        <v>991</v>
      </c>
      <c r="F86" s="193"/>
    </row>
    <row r="87" spans="1:6" ht="30" x14ac:dyDescent="0.25">
      <c r="A87" s="189" t="s">
        <v>662</v>
      </c>
      <c r="B87" s="192" t="s">
        <v>663</v>
      </c>
      <c r="C87" s="189" t="s">
        <v>946</v>
      </c>
      <c r="D87" s="189" t="s">
        <v>947</v>
      </c>
      <c r="E87" s="193" t="s">
        <v>991</v>
      </c>
      <c r="F87" s="193"/>
    </row>
    <row r="88" spans="1:6" ht="30" x14ac:dyDescent="0.25">
      <c r="A88" s="189" t="s">
        <v>754</v>
      </c>
      <c r="B88" s="192" t="s">
        <v>755</v>
      </c>
      <c r="C88" s="189" t="s">
        <v>946</v>
      </c>
      <c r="D88" s="189" t="s">
        <v>947</v>
      </c>
      <c r="E88" s="193" t="s">
        <v>991</v>
      </c>
      <c r="F88" s="193"/>
    </row>
    <row r="89" spans="1:6" ht="30" x14ac:dyDescent="0.25">
      <c r="A89" s="189" t="s">
        <v>622</v>
      </c>
      <c r="B89" s="192" t="s">
        <v>623</v>
      </c>
      <c r="C89" s="189" t="s">
        <v>946</v>
      </c>
      <c r="D89" s="189" t="s">
        <v>947</v>
      </c>
      <c r="E89" s="193" t="s">
        <v>991</v>
      </c>
      <c r="F89" s="193"/>
    </row>
    <row r="90" spans="1:6" ht="30" x14ac:dyDescent="0.25">
      <c r="A90" s="189" t="s">
        <v>756</v>
      </c>
      <c r="B90" s="192" t="s">
        <v>757</v>
      </c>
      <c r="C90" s="189" t="s">
        <v>946</v>
      </c>
      <c r="D90" s="189" t="s">
        <v>947</v>
      </c>
      <c r="E90" s="193" t="s">
        <v>991</v>
      </c>
      <c r="F90" s="193"/>
    </row>
    <row r="91" spans="1:6" ht="30" x14ac:dyDescent="0.25">
      <c r="A91" s="189" t="s">
        <v>664</v>
      </c>
      <c r="B91" s="192" t="s">
        <v>665</v>
      </c>
      <c r="C91" s="189" t="s">
        <v>946</v>
      </c>
      <c r="D91" s="189" t="s">
        <v>947</v>
      </c>
      <c r="E91" s="193" t="s">
        <v>991</v>
      </c>
      <c r="F91" s="193"/>
    </row>
    <row r="92" spans="1:6" ht="30" x14ac:dyDescent="0.25">
      <c r="A92" s="189" t="s">
        <v>758</v>
      </c>
      <c r="B92" s="192" t="s">
        <v>759</v>
      </c>
      <c r="C92" s="189" t="s">
        <v>946</v>
      </c>
      <c r="D92" s="189" t="s">
        <v>947</v>
      </c>
      <c r="E92" s="193" t="s">
        <v>991</v>
      </c>
      <c r="F92" s="193"/>
    </row>
    <row r="93" spans="1:6" ht="30" x14ac:dyDescent="0.25">
      <c r="A93" s="189" t="s">
        <v>760</v>
      </c>
      <c r="B93" s="192" t="s">
        <v>761</v>
      </c>
      <c r="C93" s="189" t="s">
        <v>946</v>
      </c>
      <c r="D93" s="189" t="s">
        <v>947</v>
      </c>
      <c r="E93" s="193" t="s">
        <v>991</v>
      </c>
      <c r="F93" s="193"/>
    </row>
    <row r="94" spans="1:6" ht="30" x14ac:dyDescent="0.25">
      <c r="A94" s="189" t="s">
        <v>762</v>
      </c>
      <c r="B94" s="192" t="s">
        <v>763</v>
      </c>
      <c r="C94" s="189" t="s">
        <v>946</v>
      </c>
      <c r="D94" s="189" t="s">
        <v>947</v>
      </c>
      <c r="E94" s="193" t="s">
        <v>991</v>
      </c>
      <c r="F94" s="193"/>
    </row>
    <row r="95" spans="1:6" ht="30" x14ac:dyDescent="0.25">
      <c r="A95" s="189" t="s">
        <v>666</v>
      </c>
      <c r="B95" s="192" t="s">
        <v>667</v>
      </c>
      <c r="C95" s="189" t="s">
        <v>946</v>
      </c>
      <c r="D95" s="189" t="s">
        <v>947</v>
      </c>
      <c r="E95" s="193" t="s">
        <v>991</v>
      </c>
      <c r="F95" s="193"/>
    </row>
    <row r="96" spans="1:6" ht="30" x14ac:dyDescent="0.25">
      <c r="A96" s="189" t="s">
        <v>860</v>
      </c>
      <c r="B96" s="192" t="s">
        <v>861</v>
      </c>
      <c r="C96" s="189" t="s">
        <v>948</v>
      </c>
      <c r="D96" s="189" t="s">
        <v>949</v>
      </c>
      <c r="E96" s="193" t="s">
        <v>991</v>
      </c>
      <c r="F96" s="193"/>
    </row>
    <row r="97" spans="1:6" ht="30" x14ac:dyDescent="0.25">
      <c r="A97" s="189" t="s">
        <v>862</v>
      </c>
      <c r="B97" s="192" t="s">
        <v>863</v>
      </c>
      <c r="C97" s="189" t="s">
        <v>948</v>
      </c>
      <c r="D97" s="189" t="s">
        <v>949</v>
      </c>
      <c r="E97" s="193" t="s">
        <v>991</v>
      </c>
      <c r="F97" s="193"/>
    </row>
    <row r="98" spans="1:6" ht="30" x14ac:dyDescent="0.25">
      <c r="A98" s="189" t="s">
        <v>864</v>
      </c>
      <c r="B98" s="192" t="s">
        <v>865</v>
      </c>
      <c r="C98" s="189" t="s">
        <v>948</v>
      </c>
      <c r="D98" s="189" t="s">
        <v>949</v>
      </c>
      <c r="E98" s="193" t="s">
        <v>991</v>
      </c>
      <c r="F98" s="193"/>
    </row>
    <row r="99" spans="1:6" ht="30" x14ac:dyDescent="0.25">
      <c r="A99" s="189" t="s">
        <v>866</v>
      </c>
      <c r="B99" s="192" t="s">
        <v>867</v>
      </c>
      <c r="C99" s="189" t="s">
        <v>948</v>
      </c>
      <c r="D99" s="189" t="s">
        <v>949</v>
      </c>
      <c r="E99" s="193" t="s">
        <v>991</v>
      </c>
      <c r="F99" s="193"/>
    </row>
    <row r="100" spans="1:6" ht="30" x14ac:dyDescent="0.25">
      <c r="A100" s="189" t="s">
        <v>868</v>
      </c>
      <c r="B100" s="192" t="s">
        <v>869</v>
      </c>
      <c r="C100" s="189" t="s">
        <v>948</v>
      </c>
      <c r="D100" s="189" t="s">
        <v>949</v>
      </c>
      <c r="E100" s="193" t="s">
        <v>991</v>
      </c>
      <c r="F100" s="193"/>
    </row>
    <row r="101" spans="1:6" ht="30" x14ac:dyDescent="0.25">
      <c r="A101" s="189" t="s">
        <v>870</v>
      </c>
      <c r="B101" s="192" t="s">
        <v>871</v>
      </c>
      <c r="C101" s="189" t="s">
        <v>950</v>
      </c>
      <c r="D101" s="189" t="s">
        <v>951</v>
      </c>
      <c r="E101" s="193" t="s">
        <v>991</v>
      </c>
      <c r="F101" s="193"/>
    </row>
    <row r="102" spans="1:6" ht="30" x14ac:dyDescent="0.25">
      <c r="A102" s="189" t="s">
        <v>872</v>
      </c>
      <c r="B102" s="192" t="s">
        <v>873</v>
      </c>
      <c r="C102" s="189" t="s">
        <v>950</v>
      </c>
      <c r="D102" s="189" t="s">
        <v>951</v>
      </c>
      <c r="E102" s="193" t="s">
        <v>991</v>
      </c>
      <c r="F102" s="193"/>
    </row>
    <row r="103" spans="1:6" ht="30" x14ac:dyDescent="0.25">
      <c r="A103" s="189" t="s">
        <v>874</v>
      </c>
      <c r="B103" s="192" t="s">
        <v>875</v>
      </c>
      <c r="C103" s="189" t="s">
        <v>950</v>
      </c>
      <c r="D103" s="189" t="s">
        <v>951</v>
      </c>
      <c r="E103" s="193" t="s">
        <v>991</v>
      </c>
      <c r="F103" s="193"/>
    </row>
    <row r="104" spans="1:6" ht="30" x14ac:dyDescent="0.25">
      <c r="A104" s="189" t="s">
        <v>876</v>
      </c>
      <c r="B104" s="192" t="s">
        <v>877</v>
      </c>
      <c r="C104" s="189" t="s">
        <v>950</v>
      </c>
      <c r="D104" s="189" t="s">
        <v>951</v>
      </c>
      <c r="E104" s="193" t="s">
        <v>991</v>
      </c>
      <c r="F104" s="193"/>
    </row>
    <row r="105" spans="1:6" ht="30" x14ac:dyDescent="0.25">
      <c r="A105" s="189" t="s">
        <v>878</v>
      </c>
      <c r="B105" s="192" t="s">
        <v>879</v>
      </c>
      <c r="C105" s="189" t="s">
        <v>950</v>
      </c>
      <c r="D105" s="189" t="s">
        <v>951</v>
      </c>
      <c r="E105" s="193" t="s">
        <v>991</v>
      </c>
      <c r="F105" s="193"/>
    </row>
    <row r="106" spans="1:6" ht="30" x14ac:dyDescent="0.25">
      <c r="A106" s="189" t="s">
        <v>830</v>
      </c>
      <c r="B106" s="192" t="s">
        <v>831</v>
      </c>
      <c r="C106" s="189" t="s">
        <v>952</v>
      </c>
      <c r="D106" s="189" t="s">
        <v>953</v>
      </c>
      <c r="E106" s="193" t="s">
        <v>991</v>
      </c>
      <c r="F106" s="193"/>
    </row>
    <row r="107" spans="1:6" ht="30" x14ac:dyDescent="0.25">
      <c r="A107" s="189" t="s">
        <v>880</v>
      </c>
      <c r="B107" s="192" t="s">
        <v>881</v>
      </c>
      <c r="C107" s="189" t="s">
        <v>952</v>
      </c>
      <c r="D107" s="189" t="s">
        <v>953</v>
      </c>
      <c r="E107" s="193" t="s">
        <v>991</v>
      </c>
      <c r="F107" s="193"/>
    </row>
    <row r="108" spans="1:6" ht="30" x14ac:dyDescent="0.25">
      <c r="A108" s="189" t="s">
        <v>882</v>
      </c>
      <c r="B108" s="192" t="s">
        <v>883</v>
      </c>
      <c r="C108" s="189" t="s">
        <v>952</v>
      </c>
      <c r="D108" s="189" t="s">
        <v>953</v>
      </c>
      <c r="E108" s="193" t="s">
        <v>991</v>
      </c>
      <c r="F108" s="193"/>
    </row>
    <row r="109" spans="1:6" ht="30" x14ac:dyDescent="0.25">
      <c r="A109" s="189" t="s">
        <v>884</v>
      </c>
      <c r="B109" s="192" t="s">
        <v>885</v>
      </c>
      <c r="C109" s="189" t="s">
        <v>952</v>
      </c>
      <c r="D109" s="189" t="s">
        <v>953</v>
      </c>
      <c r="E109" s="193" t="s">
        <v>991</v>
      </c>
      <c r="F109" s="193"/>
    </row>
    <row r="110" spans="1:6" ht="30" x14ac:dyDescent="0.25">
      <c r="A110" s="189" t="s">
        <v>886</v>
      </c>
      <c r="B110" s="192" t="s">
        <v>887</v>
      </c>
      <c r="C110" s="189" t="s">
        <v>952</v>
      </c>
      <c r="D110" s="189" t="s">
        <v>953</v>
      </c>
      <c r="E110" s="193" t="s">
        <v>991</v>
      </c>
      <c r="F110" s="193"/>
    </row>
    <row r="111" spans="1:6" ht="30" x14ac:dyDescent="0.25">
      <c r="A111" s="189" t="s">
        <v>888</v>
      </c>
      <c r="B111" s="192" t="s">
        <v>889</v>
      </c>
      <c r="C111" s="189" t="s">
        <v>952</v>
      </c>
      <c r="D111" s="189" t="s">
        <v>953</v>
      </c>
      <c r="E111" s="193" t="s">
        <v>991</v>
      </c>
      <c r="F111" s="193"/>
    </row>
    <row r="112" spans="1:6" ht="30" x14ac:dyDescent="0.25">
      <c r="A112" s="189" t="s">
        <v>890</v>
      </c>
      <c r="B112" s="192" t="s">
        <v>891</v>
      </c>
      <c r="C112" s="189" t="s">
        <v>952</v>
      </c>
      <c r="D112" s="189" t="s">
        <v>953</v>
      </c>
      <c r="E112" s="193" t="s">
        <v>991</v>
      </c>
      <c r="F112" s="193"/>
    </row>
    <row r="113" spans="1:6" ht="30" x14ac:dyDescent="0.25">
      <c r="A113" s="189" t="s">
        <v>892</v>
      </c>
      <c r="B113" s="192" t="s">
        <v>893</v>
      </c>
      <c r="C113" s="189" t="s">
        <v>952</v>
      </c>
      <c r="D113" s="189" t="s">
        <v>953</v>
      </c>
      <c r="E113" s="193" t="s">
        <v>991</v>
      </c>
      <c r="F113" s="193"/>
    </row>
    <row r="114" spans="1:6" ht="30" x14ac:dyDescent="0.25">
      <c r="A114" s="189" t="s">
        <v>894</v>
      </c>
      <c r="B114" s="192" t="s">
        <v>895</v>
      </c>
      <c r="C114" s="189" t="s">
        <v>954</v>
      </c>
      <c r="D114" s="189" t="s">
        <v>955</v>
      </c>
      <c r="E114" s="193" t="s">
        <v>991</v>
      </c>
      <c r="F114" s="193"/>
    </row>
    <row r="115" spans="1:6" ht="30" x14ac:dyDescent="0.25">
      <c r="A115" s="189" t="s">
        <v>896</v>
      </c>
      <c r="B115" s="192" t="s">
        <v>897</v>
      </c>
      <c r="C115" s="189" t="s">
        <v>954</v>
      </c>
      <c r="D115" s="189" t="s">
        <v>955</v>
      </c>
      <c r="E115" s="193" t="s">
        <v>991</v>
      </c>
      <c r="F115" s="193"/>
    </row>
    <row r="116" spans="1:6" ht="30" x14ac:dyDescent="0.25">
      <c r="A116" s="189" t="s">
        <v>884</v>
      </c>
      <c r="B116" s="192" t="s">
        <v>885</v>
      </c>
      <c r="C116" s="189" t="s">
        <v>954</v>
      </c>
      <c r="D116" s="189" t="s">
        <v>955</v>
      </c>
      <c r="E116" s="193" t="s">
        <v>991</v>
      </c>
      <c r="F116" s="193"/>
    </row>
    <row r="117" spans="1:6" ht="30" x14ac:dyDescent="0.25">
      <c r="A117" s="189" t="s">
        <v>886</v>
      </c>
      <c r="B117" s="192" t="s">
        <v>887</v>
      </c>
      <c r="C117" s="189" t="s">
        <v>954</v>
      </c>
      <c r="D117" s="189" t="s">
        <v>955</v>
      </c>
      <c r="E117" s="193" t="s">
        <v>991</v>
      </c>
      <c r="F117" s="193"/>
    </row>
    <row r="118" spans="1:6" ht="30" x14ac:dyDescent="0.25">
      <c r="A118" s="189" t="s">
        <v>898</v>
      </c>
      <c r="B118" s="192" t="s">
        <v>899</v>
      </c>
      <c r="C118" s="189" t="s">
        <v>954</v>
      </c>
      <c r="D118" s="189" t="s">
        <v>955</v>
      </c>
      <c r="E118" s="193" t="s">
        <v>991</v>
      </c>
      <c r="F118" s="193"/>
    </row>
    <row r="119" spans="1:6" ht="30" x14ac:dyDescent="0.25">
      <c r="A119" s="189" t="s">
        <v>888</v>
      </c>
      <c r="B119" s="192" t="s">
        <v>889</v>
      </c>
      <c r="C119" s="189" t="s">
        <v>954</v>
      </c>
      <c r="D119" s="189" t="s">
        <v>955</v>
      </c>
      <c r="E119" s="193" t="s">
        <v>991</v>
      </c>
      <c r="F119" s="193"/>
    </row>
    <row r="120" spans="1:6" x14ac:dyDescent="0.25">
      <c r="A120" s="189" t="s">
        <v>900</v>
      </c>
      <c r="B120" s="192" t="s">
        <v>901</v>
      </c>
      <c r="C120" s="189" t="s">
        <v>956</v>
      </c>
      <c r="D120" s="189" t="s">
        <v>173</v>
      </c>
      <c r="E120" s="193" t="s">
        <v>991</v>
      </c>
      <c r="F120" s="193"/>
    </row>
    <row r="121" spans="1:6" x14ac:dyDescent="0.25">
      <c r="A121" s="189" t="s">
        <v>902</v>
      </c>
      <c r="B121" s="192" t="s">
        <v>903</v>
      </c>
      <c r="C121" s="189" t="s">
        <v>956</v>
      </c>
      <c r="D121" s="189" t="s">
        <v>173</v>
      </c>
      <c r="E121" s="193" t="s">
        <v>991</v>
      </c>
      <c r="F121" s="193"/>
    </row>
    <row r="122" spans="1:6" x14ac:dyDescent="0.25">
      <c r="A122" s="189" t="s">
        <v>904</v>
      </c>
      <c r="B122" s="192" t="s">
        <v>905</v>
      </c>
      <c r="C122" s="189" t="s">
        <v>956</v>
      </c>
      <c r="D122" s="189" t="s">
        <v>173</v>
      </c>
      <c r="E122" s="193" t="s">
        <v>991</v>
      </c>
      <c r="F122" s="193"/>
    </row>
    <row r="123" spans="1:6" x14ac:dyDescent="0.25">
      <c r="A123" s="189" t="s">
        <v>906</v>
      </c>
      <c r="B123" s="192" t="s">
        <v>907</v>
      </c>
      <c r="C123" s="189" t="s">
        <v>956</v>
      </c>
      <c r="D123" s="189" t="s">
        <v>173</v>
      </c>
      <c r="E123" s="193" t="s">
        <v>991</v>
      </c>
      <c r="F123" s="193"/>
    </row>
    <row r="124" spans="1:6" x14ac:dyDescent="0.25">
      <c r="A124" s="189" t="s">
        <v>908</v>
      </c>
      <c r="B124" s="192" t="s">
        <v>909</v>
      </c>
      <c r="C124" s="189" t="s">
        <v>956</v>
      </c>
      <c r="D124" s="189" t="s">
        <v>173</v>
      </c>
      <c r="E124" s="193" t="s">
        <v>991</v>
      </c>
      <c r="F124" s="193"/>
    </row>
    <row r="125" spans="1:6" x14ac:dyDescent="0.25">
      <c r="A125" s="189" t="s">
        <v>806</v>
      </c>
      <c r="B125" s="192" t="s">
        <v>807</v>
      </c>
      <c r="C125" s="189" t="s">
        <v>956</v>
      </c>
      <c r="D125" s="189" t="s">
        <v>173</v>
      </c>
      <c r="E125" s="193" t="s">
        <v>991</v>
      </c>
      <c r="F125" s="193"/>
    </row>
    <row r="126" spans="1:6" x14ac:dyDescent="0.25">
      <c r="A126" s="189" t="s">
        <v>848</v>
      </c>
      <c r="B126" s="192" t="s">
        <v>849</v>
      </c>
      <c r="C126" s="189" t="s">
        <v>956</v>
      </c>
      <c r="D126" s="189" t="s">
        <v>173</v>
      </c>
      <c r="E126" s="193" t="s">
        <v>991</v>
      </c>
      <c r="F126" s="193"/>
    </row>
    <row r="127" spans="1:6" x14ac:dyDescent="0.25">
      <c r="A127" s="189" t="s">
        <v>828</v>
      </c>
      <c r="B127" s="192" t="s">
        <v>829</v>
      </c>
      <c r="C127" s="189" t="s">
        <v>956</v>
      </c>
      <c r="D127" s="189" t="s">
        <v>173</v>
      </c>
      <c r="E127" s="193" t="s">
        <v>991</v>
      </c>
      <c r="F127" s="193"/>
    </row>
    <row r="128" spans="1:6" x14ac:dyDescent="0.25">
      <c r="A128" s="189" t="s">
        <v>910</v>
      </c>
      <c r="B128" s="192" t="s">
        <v>911</v>
      </c>
      <c r="C128" s="189" t="s">
        <v>956</v>
      </c>
      <c r="D128" s="189" t="s">
        <v>173</v>
      </c>
      <c r="E128" s="193" t="s">
        <v>991</v>
      </c>
      <c r="F128" s="193"/>
    </row>
    <row r="129" spans="1:6" x14ac:dyDescent="0.25">
      <c r="A129" s="189" t="s">
        <v>912</v>
      </c>
      <c r="B129" s="192" t="s">
        <v>913</v>
      </c>
      <c r="C129" s="189" t="s">
        <v>956</v>
      </c>
      <c r="D129" s="189" t="s">
        <v>173</v>
      </c>
      <c r="E129" s="193" t="s">
        <v>991</v>
      </c>
      <c r="F129" s="193"/>
    </row>
    <row r="130" spans="1:6" x14ac:dyDescent="0.25">
      <c r="A130" s="189" t="s">
        <v>850</v>
      </c>
      <c r="B130" s="192" t="s">
        <v>851</v>
      </c>
      <c r="C130" s="189" t="s">
        <v>956</v>
      </c>
      <c r="D130" s="189" t="s">
        <v>173</v>
      </c>
      <c r="E130" s="193" t="s">
        <v>991</v>
      </c>
      <c r="F130" s="193"/>
    </row>
    <row r="131" spans="1:6" x14ac:dyDescent="0.25">
      <c r="A131" s="189" t="s">
        <v>914</v>
      </c>
      <c r="B131" s="192" t="s">
        <v>915</v>
      </c>
      <c r="C131" s="189" t="s">
        <v>956</v>
      </c>
      <c r="D131" s="189" t="s">
        <v>173</v>
      </c>
      <c r="E131" s="193" t="s">
        <v>991</v>
      </c>
      <c r="F131" s="193"/>
    </row>
    <row r="132" spans="1:6" x14ac:dyDescent="0.25">
      <c r="A132" s="189" t="s">
        <v>916</v>
      </c>
      <c r="B132" s="192" t="s">
        <v>917</v>
      </c>
      <c r="C132" s="189" t="s">
        <v>956</v>
      </c>
      <c r="D132" s="189" t="s">
        <v>173</v>
      </c>
      <c r="E132" s="193" t="s">
        <v>991</v>
      </c>
      <c r="F132" s="193"/>
    </row>
    <row r="133" spans="1:6" x14ac:dyDescent="0.25">
      <c r="A133" s="189" t="s">
        <v>918</v>
      </c>
      <c r="B133" s="192" t="s">
        <v>919</v>
      </c>
      <c r="C133" s="189" t="s">
        <v>956</v>
      </c>
      <c r="D133" s="189" t="s">
        <v>173</v>
      </c>
      <c r="E133" s="193" t="s">
        <v>991</v>
      </c>
      <c r="F133" s="193"/>
    </row>
    <row r="134" spans="1:6" x14ac:dyDescent="0.25">
      <c r="A134" s="189" t="s">
        <v>920</v>
      </c>
      <c r="B134" s="192" t="s">
        <v>921</v>
      </c>
      <c r="C134" s="189" t="s">
        <v>956</v>
      </c>
      <c r="D134" s="189" t="s">
        <v>173</v>
      </c>
      <c r="E134" s="193" t="s">
        <v>991</v>
      </c>
      <c r="F134" s="193"/>
    </row>
    <row r="135" spans="1:6" ht="30" x14ac:dyDescent="0.25">
      <c r="A135" s="189" t="s">
        <v>958</v>
      </c>
      <c r="B135" s="191" t="s">
        <v>957</v>
      </c>
      <c r="C135" s="189" t="s">
        <v>922</v>
      </c>
      <c r="D135" s="189" t="s">
        <v>155</v>
      </c>
      <c r="E135" s="193" t="s">
        <v>991</v>
      </c>
      <c r="F135" s="193"/>
    </row>
    <row r="136" spans="1:6" ht="30" x14ac:dyDescent="0.25">
      <c r="A136" s="189" t="s">
        <v>923</v>
      </c>
      <c r="B136" s="192" t="s">
        <v>924</v>
      </c>
      <c r="C136" s="189" t="s">
        <v>959</v>
      </c>
      <c r="D136" s="189" t="s">
        <v>960</v>
      </c>
      <c r="E136" s="193" t="s">
        <v>991</v>
      </c>
      <c r="F136" s="193"/>
    </row>
    <row r="137" spans="1:6" ht="30" x14ac:dyDescent="0.25">
      <c r="A137" s="189" t="s">
        <v>836</v>
      </c>
      <c r="B137" s="192" t="s">
        <v>837</v>
      </c>
      <c r="C137" s="189" t="s">
        <v>959</v>
      </c>
      <c r="D137" s="189" t="s">
        <v>960</v>
      </c>
      <c r="E137" s="193" t="s">
        <v>991</v>
      </c>
      <c r="F137" s="193"/>
    </row>
    <row r="138" spans="1:6" ht="30" x14ac:dyDescent="0.25">
      <c r="A138" s="189" t="s">
        <v>814</v>
      </c>
      <c r="B138" s="192" t="s">
        <v>815</v>
      </c>
      <c r="C138" s="189" t="s">
        <v>959</v>
      </c>
      <c r="D138" s="189" t="s">
        <v>960</v>
      </c>
      <c r="E138" s="193" t="s">
        <v>991</v>
      </c>
      <c r="F138" s="193"/>
    </row>
    <row r="139" spans="1:6" ht="30" x14ac:dyDescent="0.25">
      <c r="A139" s="189" t="s">
        <v>925</v>
      </c>
      <c r="B139" s="192" t="s">
        <v>926</v>
      </c>
      <c r="C139" s="189" t="s">
        <v>959</v>
      </c>
      <c r="D139" s="189" t="s">
        <v>960</v>
      </c>
      <c r="E139" s="193" t="s">
        <v>991</v>
      </c>
      <c r="F139" s="193"/>
    </row>
    <row r="140" spans="1:6" ht="30" x14ac:dyDescent="0.25">
      <c r="A140" s="189" t="s">
        <v>927</v>
      </c>
      <c r="B140" s="192" t="s">
        <v>928</v>
      </c>
      <c r="C140" s="189" t="s">
        <v>959</v>
      </c>
      <c r="D140" s="189" t="s">
        <v>960</v>
      </c>
      <c r="E140" s="193" t="s">
        <v>991</v>
      </c>
      <c r="F140" s="193"/>
    </row>
    <row r="141" spans="1:6" ht="30" x14ac:dyDescent="0.25">
      <c r="A141" s="189" t="s">
        <v>834</v>
      </c>
      <c r="B141" s="192" t="s">
        <v>835</v>
      </c>
      <c r="C141" s="189" t="s">
        <v>959</v>
      </c>
      <c r="D141" s="189" t="s">
        <v>960</v>
      </c>
      <c r="E141" s="193" t="s">
        <v>991</v>
      </c>
      <c r="F141" s="193"/>
    </row>
    <row r="142" spans="1:6" ht="30" x14ac:dyDescent="0.25">
      <c r="A142" s="189" t="s">
        <v>929</v>
      </c>
      <c r="B142" s="192" t="s">
        <v>930</v>
      </c>
      <c r="C142" s="189" t="s">
        <v>959</v>
      </c>
      <c r="D142" s="189" t="s">
        <v>960</v>
      </c>
      <c r="E142" s="193" t="s">
        <v>991</v>
      </c>
      <c r="F142" s="193"/>
    </row>
    <row r="143" spans="1:6" ht="30" x14ac:dyDescent="0.25">
      <c r="A143" s="189" t="s">
        <v>931</v>
      </c>
      <c r="B143" s="192" t="s">
        <v>932</v>
      </c>
      <c r="C143" s="189" t="s">
        <v>959</v>
      </c>
      <c r="D143" s="189" t="s">
        <v>960</v>
      </c>
      <c r="E143" s="193" t="s">
        <v>991</v>
      </c>
      <c r="F143" s="193"/>
    </row>
    <row r="144" spans="1:6" ht="30" x14ac:dyDescent="0.25">
      <c r="A144" s="189" t="s">
        <v>766</v>
      </c>
      <c r="B144" s="192" t="s">
        <v>767</v>
      </c>
      <c r="C144" s="189" t="s">
        <v>966</v>
      </c>
      <c r="D144" s="189" t="s">
        <v>997</v>
      </c>
      <c r="E144" s="193" t="s">
        <v>992</v>
      </c>
      <c r="F144" s="193"/>
    </row>
    <row r="145" spans="1:6" x14ac:dyDescent="0.25">
      <c r="A145" s="189" t="s">
        <v>768</v>
      </c>
      <c r="B145" s="192" t="s">
        <v>769</v>
      </c>
      <c r="C145" s="189" t="s">
        <v>961</v>
      </c>
      <c r="D145" s="189" t="s">
        <v>1001</v>
      </c>
      <c r="E145" s="193" t="s">
        <v>994</v>
      </c>
      <c r="F145" s="193"/>
    </row>
    <row r="146" spans="1:6" x14ac:dyDescent="0.25">
      <c r="A146" s="189" t="s">
        <v>770</v>
      </c>
      <c r="B146" s="192" t="s">
        <v>771</v>
      </c>
      <c r="C146" s="189" t="s">
        <v>965</v>
      </c>
      <c r="D146" s="189" t="s">
        <v>998</v>
      </c>
      <c r="E146" s="193" t="s">
        <v>992</v>
      </c>
      <c r="F146" s="193"/>
    </row>
    <row r="147" spans="1:6" x14ac:dyDescent="0.25">
      <c r="A147" s="189" t="s">
        <v>772</v>
      </c>
      <c r="B147" s="192" t="s">
        <v>773</v>
      </c>
      <c r="C147" s="189" t="s">
        <v>964</v>
      </c>
      <c r="D147" s="189" t="s">
        <v>963</v>
      </c>
      <c r="E147" s="193" t="s">
        <v>992</v>
      </c>
      <c r="F147" s="193"/>
    </row>
    <row r="148" spans="1:6" x14ac:dyDescent="0.25">
      <c r="A148" s="189" t="s">
        <v>774</v>
      </c>
      <c r="B148" s="192" t="s">
        <v>775</v>
      </c>
      <c r="C148" s="189" t="s">
        <v>964</v>
      </c>
      <c r="D148" s="189" t="s">
        <v>963</v>
      </c>
      <c r="E148" s="193" t="s">
        <v>992</v>
      </c>
      <c r="F148" s="193"/>
    </row>
    <row r="149" spans="1:6" ht="30" x14ac:dyDescent="0.25">
      <c r="A149" s="189" t="s">
        <v>776</v>
      </c>
      <c r="B149" s="192" t="s">
        <v>777</v>
      </c>
      <c r="C149" s="189" t="s">
        <v>967</v>
      </c>
      <c r="D149" s="189" t="s">
        <v>985</v>
      </c>
      <c r="E149" s="193" t="s">
        <v>992</v>
      </c>
      <c r="F149" s="193"/>
    </row>
    <row r="150" spans="1:6" x14ac:dyDescent="0.25">
      <c r="A150" s="189" t="s">
        <v>778</v>
      </c>
      <c r="B150" s="192" t="s">
        <v>779</v>
      </c>
      <c r="C150" s="189" t="s">
        <v>968</v>
      </c>
      <c r="D150" s="189" t="s">
        <v>963</v>
      </c>
      <c r="E150" s="193" t="s">
        <v>992</v>
      </c>
      <c r="F150" s="193"/>
    </row>
    <row r="151" spans="1:6" ht="30" x14ac:dyDescent="0.25">
      <c r="A151" s="189" t="s">
        <v>780</v>
      </c>
      <c r="B151" s="192" t="s">
        <v>781</v>
      </c>
      <c r="C151" s="189" t="s">
        <v>969</v>
      </c>
      <c r="D151" s="189" t="s">
        <v>963</v>
      </c>
      <c r="E151" s="193" t="s">
        <v>992</v>
      </c>
      <c r="F151" s="193"/>
    </row>
    <row r="152" spans="1:6" ht="30" x14ac:dyDescent="0.25">
      <c r="A152" s="189" t="s">
        <v>782</v>
      </c>
      <c r="B152" s="192" t="s">
        <v>783</v>
      </c>
      <c r="C152" s="189" t="s">
        <v>970</v>
      </c>
      <c r="D152" s="189" t="s">
        <v>963</v>
      </c>
      <c r="E152" s="193" t="s">
        <v>992</v>
      </c>
      <c r="F152" s="193"/>
    </row>
    <row r="153" spans="1:6" ht="30" x14ac:dyDescent="0.25">
      <c r="A153" s="189" t="s">
        <v>784</v>
      </c>
      <c r="B153" s="192" t="s">
        <v>785</v>
      </c>
      <c r="C153" s="189" t="s">
        <v>971</v>
      </c>
      <c r="D153" s="189" t="s">
        <v>963</v>
      </c>
      <c r="E153" s="193" t="s">
        <v>992</v>
      </c>
      <c r="F153" s="193"/>
    </row>
    <row r="154" spans="1:6" x14ac:dyDescent="0.25">
      <c r="A154" s="189" t="s">
        <v>786</v>
      </c>
      <c r="B154" s="192" t="s">
        <v>787</v>
      </c>
      <c r="C154" s="189" t="s">
        <v>972</v>
      </c>
      <c r="D154" s="189" t="s">
        <v>963</v>
      </c>
      <c r="E154" s="193" t="s">
        <v>992</v>
      </c>
      <c r="F154" s="193"/>
    </row>
    <row r="155" spans="1:6" ht="30" x14ac:dyDescent="0.25">
      <c r="A155" s="189" t="s">
        <v>788</v>
      </c>
      <c r="B155" s="192" t="s">
        <v>789</v>
      </c>
      <c r="C155" s="189" t="s">
        <v>973</v>
      </c>
      <c r="D155" s="189" t="s">
        <v>963</v>
      </c>
      <c r="E155" s="193" t="s">
        <v>992</v>
      </c>
      <c r="F155" s="193"/>
    </row>
    <row r="156" spans="1:6" x14ac:dyDescent="0.25">
      <c r="A156" s="189" t="s">
        <v>790</v>
      </c>
      <c r="B156" s="192" t="s">
        <v>791</v>
      </c>
      <c r="C156" s="189" t="s">
        <v>974</v>
      </c>
      <c r="D156" s="189" t="s">
        <v>963</v>
      </c>
      <c r="E156" s="193" t="s">
        <v>992</v>
      </c>
      <c r="F156" s="193"/>
    </row>
    <row r="157" spans="1:6" x14ac:dyDescent="0.25">
      <c r="A157" s="189" t="s">
        <v>792</v>
      </c>
      <c r="B157" s="192" t="s">
        <v>793</v>
      </c>
      <c r="C157" s="189" t="s">
        <v>975</v>
      </c>
      <c r="D157" s="189"/>
      <c r="E157" s="193" t="s">
        <v>992</v>
      </c>
      <c r="F157" s="193"/>
    </row>
    <row r="158" spans="1:6" ht="30" x14ac:dyDescent="0.25">
      <c r="A158" s="189" t="s">
        <v>794</v>
      </c>
      <c r="B158" s="192" t="s">
        <v>795</v>
      </c>
      <c r="C158" s="189" t="s">
        <v>970</v>
      </c>
      <c r="D158" s="189" t="s">
        <v>963</v>
      </c>
      <c r="E158" s="193" t="s">
        <v>992</v>
      </c>
      <c r="F158" s="193"/>
    </row>
    <row r="159" spans="1:6" x14ac:dyDescent="0.25">
      <c r="A159" s="189" t="s">
        <v>796</v>
      </c>
      <c r="B159" s="192" t="s">
        <v>797</v>
      </c>
      <c r="C159" s="189" t="s">
        <v>976</v>
      </c>
      <c r="D159" s="189" t="s">
        <v>963</v>
      </c>
      <c r="E159" s="193" t="s">
        <v>992</v>
      </c>
      <c r="F159" s="193"/>
    </row>
    <row r="160" spans="1:6" x14ac:dyDescent="0.25">
      <c r="A160" s="190"/>
      <c r="B160" s="190"/>
      <c r="F160" s="193"/>
    </row>
    <row r="161" spans="1:6" x14ac:dyDescent="0.25">
      <c r="A161" s="190"/>
      <c r="B161" s="190"/>
      <c r="F161" s="193"/>
    </row>
    <row r="162" spans="1:6" x14ac:dyDescent="0.25">
      <c r="A162" s="189" t="s">
        <v>800</v>
      </c>
      <c r="B162" s="192" t="s">
        <v>801</v>
      </c>
      <c r="C162" s="189" t="s">
        <v>978</v>
      </c>
      <c r="D162" s="189" t="s">
        <v>963</v>
      </c>
      <c r="E162" s="193" t="s">
        <v>992</v>
      </c>
      <c r="F162" s="193"/>
    </row>
    <row r="163" spans="1:6" x14ac:dyDescent="0.25">
      <c r="A163" s="189" t="s">
        <v>1006</v>
      </c>
      <c r="B163" s="192" t="s">
        <v>1004</v>
      </c>
      <c r="C163" s="189" t="s">
        <v>1008</v>
      </c>
      <c r="D163" s="189"/>
      <c r="E163" s="193"/>
      <c r="F163" s="193"/>
    </row>
    <row r="164" spans="1:6" x14ac:dyDescent="0.25">
      <c r="A164" s="189" t="s">
        <v>1007</v>
      </c>
      <c r="B164" s="192" t="s">
        <v>1005</v>
      </c>
      <c r="C164" s="189" t="s">
        <v>1008</v>
      </c>
      <c r="D164" s="189"/>
      <c r="E164" s="193"/>
      <c r="F164" s="193"/>
    </row>
    <row r="165" spans="1:6" x14ac:dyDescent="0.25">
      <c r="A165" s="189" t="s">
        <v>802</v>
      </c>
      <c r="B165" s="192" t="s">
        <v>803</v>
      </c>
      <c r="C165" s="189" t="s">
        <v>964</v>
      </c>
      <c r="D165" s="189" t="s">
        <v>963</v>
      </c>
      <c r="E165" s="193" t="s">
        <v>992</v>
      </c>
      <c r="F165" s="193"/>
    </row>
    <row r="166" spans="1:6" x14ac:dyDescent="0.25">
      <c r="A166" s="189" t="s">
        <v>804</v>
      </c>
      <c r="B166" s="192" t="s">
        <v>805</v>
      </c>
      <c r="C166" s="189" t="s">
        <v>979</v>
      </c>
      <c r="D166" s="189" t="s">
        <v>999</v>
      </c>
      <c r="E166" s="193" t="s">
        <v>992</v>
      </c>
      <c r="F166" s="193"/>
    </row>
    <row r="167" spans="1:6" x14ac:dyDescent="0.25">
      <c r="A167" s="189" t="s">
        <v>808</v>
      </c>
      <c r="B167" s="192" t="s">
        <v>809</v>
      </c>
      <c r="C167" s="189" t="s">
        <v>974</v>
      </c>
      <c r="D167" s="189" t="s">
        <v>963</v>
      </c>
      <c r="E167" s="193" t="s">
        <v>992</v>
      </c>
      <c r="F167" s="193"/>
    </row>
    <row r="168" spans="1:6" x14ac:dyDescent="0.25">
      <c r="A168" s="194" t="s">
        <v>812</v>
      </c>
      <c r="B168" s="195" t="s">
        <v>813</v>
      </c>
      <c r="C168" s="189" t="s">
        <v>980</v>
      </c>
      <c r="D168" s="189" t="s">
        <v>963</v>
      </c>
      <c r="E168" s="193" t="s">
        <v>992</v>
      </c>
      <c r="F168" s="193"/>
    </row>
    <row r="169" spans="1:6" x14ac:dyDescent="0.25">
      <c r="A169" s="194" t="s">
        <v>816</v>
      </c>
      <c r="B169" s="195" t="s">
        <v>817</v>
      </c>
      <c r="C169" s="189" t="s">
        <v>981</v>
      </c>
      <c r="D169" s="189" t="s">
        <v>963</v>
      </c>
      <c r="E169" s="193" t="s">
        <v>992</v>
      </c>
      <c r="F169" s="193"/>
    </row>
    <row r="170" spans="1:6" x14ac:dyDescent="0.25">
      <c r="A170" s="194" t="s">
        <v>818</v>
      </c>
      <c r="B170" s="195" t="s">
        <v>819</v>
      </c>
      <c r="C170" s="189" t="s">
        <v>980</v>
      </c>
      <c r="D170" s="189" t="s">
        <v>963</v>
      </c>
      <c r="E170" s="193" t="s">
        <v>992</v>
      </c>
      <c r="F170" s="193"/>
    </row>
    <row r="171" spans="1:6" x14ac:dyDescent="0.25">
      <c r="A171" s="194" t="s">
        <v>820</v>
      </c>
      <c r="B171" s="195" t="s">
        <v>821</v>
      </c>
      <c r="C171" s="189" t="s">
        <v>980</v>
      </c>
      <c r="D171" s="189" t="s">
        <v>963</v>
      </c>
      <c r="E171" s="193" t="s">
        <v>992</v>
      </c>
      <c r="F171" s="193"/>
    </row>
    <row r="172" spans="1:6" x14ac:dyDescent="0.25">
      <c r="A172" s="196" t="s">
        <v>822</v>
      </c>
      <c r="B172" s="197" t="s">
        <v>823</v>
      </c>
      <c r="C172" s="189" t="s">
        <v>982</v>
      </c>
      <c r="D172" s="189" t="s">
        <v>963</v>
      </c>
      <c r="E172" s="193" t="s">
        <v>992</v>
      </c>
      <c r="F172" s="193"/>
    </row>
    <row r="173" spans="1:6" x14ac:dyDescent="0.25">
      <c r="A173" s="196" t="s">
        <v>824</v>
      </c>
      <c r="B173" s="197" t="s">
        <v>825</v>
      </c>
      <c r="C173" s="189" t="s">
        <v>983</v>
      </c>
      <c r="D173" s="189" t="s">
        <v>963</v>
      </c>
      <c r="E173" s="193" t="s">
        <v>992</v>
      </c>
      <c r="F173" s="193"/>
    </row>
    <row r="174" spans="1:6" ht="30" x14ac:dyDescent="0.25">
      <c r="A174" s="196" t="s">
        <v>826</v>
      </c>
      <c r="B174" s="197" t="s">
        <v>827</v>
      </c>
      <c r="C174" s="189" t="s">
        <v>962</v>
      </c>
      <c r="D174" s="189" t="s">
        <v>963</v>
      </c>
      <c r="E174" s="193" t="s">
        <v>992</v>
      </c>
      <c r="F174" s="193"/>
    </row>
    <row r="175" spans="1:6" ht="30" x14ac:dyDescent="0.25">
      <c r="A175" s="189" t="s">
        <v>838</v>
      </c>
      <c r="B175" s="192" t="s">
        <v>839</v>
      </c>
      <c r="C175" s="189" t="s">
        <v>984</v>
      </c>
      <c r="D175" s="189" t="s">
        <v>963</v>
      </c>
      <c r="E175" s="193" t="s">
        <v>992</v>
      </c>
      <c r="F175" s="193"/>
    </row>
    <row r="176" spans="1:6" x14ac:dyDescent="0.25">
      <c r="A176" s="189" t="s">
        <v>844</v>
      </c>
      <c r="B176" s="192" t="s">
        <v>845</v>
      </c>
      <c r="C176" s="189" t="s">
        <v>964</v>
      </c>
      <c r="D176" s="189" t="s">
        <v>985</v>
      </c>
      <c r="E176" s="193" t="s">
        <v>992</v>
      </c>
      <c r="F176" s="193"/>
    </row>
    <row r="177" spans="1:6" x14ac:dyDescent="0.25">
      <c r="A177" s="189" t="s">
        <v>846</v>
      </c>
      <c r="B177" s="192" t="s">
        <v>847</v>
      </c>
      <c r="C177" s="189" t="s">
        <v>976</v>
      </c>
      <c r="D177" s="189" t="s">
        <v>986</v>
      </c>
      <c r="E177" s="193" t="s">
        <v>992</v>
      </c>
      <c r="F177" s="193"/>
    </row>
    <row r="178" spans="1:6" ht="45" x14ac:dyDescent="0.25">
      <c r="A178" s="189" t="s">
        <v>852</v>
      </c>
      <c r="B178" s="192" t="s">
        <v>853</v>
      </c>
      <c r="C178" s="189" t="s">
        <v>987</v>
      </c>
      <c r="D178" s="189" t="s">
        <v>988</v>
      </c>
      <c r="E178" s="193" t="s">
        <v>992</v>
      </c>
      <c r="F178" s="193"/>
    </row>
    <row r="179" spans="1:6" ht="30" x14ac:dyDescent="0.25">
      <c r="A179" s="189" t="s">
        <v>854</v>
      </c>
      <c r="B179" s="192" t="s">
        <v>855</v>
      </c>
      <c r="C179" s="189" t="s">
        <v>989</v>
      </c>
      <c r="D179" s="189" t="s">
        <v>963</v>
      </c>
      <c r="E179" s="193" t="s">
        <v>992</v>
      </c>
      <c r="F179" s="193"/>
    </row>
    <row r="180" spans="1:6" ht="30" x14ac:dyDescent="0.25">
      <c r="A180" s="189" t="s">
        <v>856</v>
      </c>
      <c r="B180" s="192" t="s">
        <v>857</v>
      </c>
      <c r="C180" s="189" t="s">
        <v>967</v>
      </c>
      <c r="D180" s="189" t="s">
        <v>1001</v>
      </c>
      <c r="E180" s="193" t="s">
        <v>992</v>
      </c>
      <c r="F180" s="193"/>
    </row>
    <row r="181" spans="1:6" ht="30" x14ac:dyDescent="0.25">
      <c r="A181" s="189" t="s">
        <v>858</v>
      </c>
      <c r="B181" s="192" t="s">
        <v>859</v>
      </c>
      <c r="C181" s="189" t="s">
        <v>967</v>
      </c>
      <c r="D181" s="189" t="s">
        <v>1001</v>
      </c>
      <c r="E181" s="193" t="s">
        <v>992</v>
      </c>
      <c r="F181" s="193"/>
    </row>
    <row r="182" spans="1:6" ht="30" x14ac:dyDescent="0.25">
      <c r="A182" s="189" t="s">
        <v>810</v>
      </c>
      <c r="B182" s="192" t="s">
        <v>811</v>
      </c>
      <c r="C182" s="189" t="s">
        <v>967</v>
      </c>
      <c r="D182" s="189" t="s">
        <v>1001</v>
      </c>
      <c r="E182" s="193" t="s">
        <v>995</v>
      </c>
      <c r="F182" s="193">
        <v>8335849280</v>
      </c>
    </row>
    <row r="183" spans="1:6" ht="30" x14ac:dyDescent="0.25">
      <c r="A183" s="189" t="s">
        <v>840</v>
      </c>
      <c r="B183" s="192" t="s">
        <v>841</v>
      </c>
      <c r="C183" s="189" t="s">
        <v>967</v>
      </c>
      <c r="D183" s="189" t="s">
        <v>1001</v>
      </c>
      <c r="E183" s="193" t="s">
        <v>995</v>
      </c>
      <c r="F183" s="193">
        <v>9674624767</v>
      </c>
    </row>
    <row r="184" spans="1:6" ht="30" x14ac:dyDescent="0.25">
      <c r="A184" s="189" t="s">
        <v>842</v>
      </c>
      <c r="B184" s="192" t="s">
        <v>843</v>
      </c>
      <c r="C184" s="189" t="s">
        <v>967</v>
      </c>
      <c r="D184" s="189" t="s">
        <v>1001</v>
      </c>
      <c r="E184" s="193" t="s">
        <v>995</v>
      </c>
      <c r="F184" s="193" t="s">
        <v>1021</v>
      </c>
    </row>
    <row r="185" spans="1:6" ht="30" x14ac:dyDescent="0.25">
      <c r="A185" s="189" t="s">
        <v>832</v>
      </c>
      <c r="B185" s="192" t="s">
        <v>833</v>
      </c>
      <c r="C185" s="189" t="s">
        <v>967</v>
      </c>
      <c r="D185" s="189" t="s">
        <v>1001</v>
      </c>
      <c r="E185" s="193" t="s">
        <v>995</v>
      </c>
      <c r="F185" s="193">
        <v>7074334282</v>
      </c>
    </row>
    <row r="186" spans="1:6" ht="30" x14ac:dyDescent="0.25">
      <c r="A186" s="189" t="s">
        <v>1002</v>
      </c>
      <c r="B186" s="192" t="s">
        <v>1003</v>
      </c>
      <c r="C186" s="189" t="s">
        <v>967</v>
      </c>
      <c r="D186" s="189" t="s">
        <v>1001</v>
      </c>
      <c r="E186" s="193" t="s">
        <v>994</v>
      </c>
      <c r="F186" s="193" t="s">
        <v>1020</v>
      </c>
    </row>
    <row r="187" spans="1:6" x14ac:dyDescent="0.25">
      <c r="A187" s="189" t="s">
        <v>798</v>
      </c>
      <c r="B187" s="192" t="s">
        <v>799</v>
      </c>
      <c r="C187" s="189" t="s">
        <v>977</v>
      </c>
      <c r="D187" s="189" t="s">
        <v>1001</v>
      </c>
      <c r="E187" s="193" t="s">
        <v>994</v>
      </c>
      <c r="F187" s="193"/>
    </row>
    <row r="188" spans="1:6" x14ac:dyDescent="0.25">
      <c r="A188" s="189" t="s">
        <v>996</v>
      </c>
      <c r="B188" s="192" t="s">
        <v>1000</v>
      </c>
      <c r="C188" s="189" t="s">
        <v>977</v>
      </c>
      <c r="D188" s="189" t="s">
        <v>1001</v>
      </c>
      <c r="E188" s="193" t="s">
        <v>994</v>
      </c>
      <c r="F188" s="193"/>
    </row>
    <row r="189" spans="1:6" x14ac:dyDescent="0.25">
      <c r="A189" s="189" t="s">
        <v>1017</v>
      </c>
      <c r="B189" s="192" t="s">
        <v>1016</v>
      </c>
      <c r="C189" s="189"/>
      <c r="D189" s="189" t="s">
        <v>1018</v>
      </c>
      <c r="E189" s="193" t="s">
        <v>991</v>
      </c>
      <c r="F189" s="193"/>
    </row>
  </sheetData>
  <hyperlinks>
    <hyperlink ref="B135" r:id="rId1"/>
    <hyperlink ref="B134" r:id="rId2"/>
    <hyperlink ref="B2" r:id="rId3"/>
    <hyperlink ref="B3" r:id="rId4"/>
    <hyperlink ref="B4" r:id="rId5"/>
    <hyperlink ref="B6" r:id="rId6"/>
    <hyperlink ref="B5" r:id="rId7"/>
    <hyperlink ref="B7" r:id="rId8"/>
    <hyperlink ref="B8" r:id="rId9"/>
    <hyperlink ref="B9" r:id="rId10"/>
    <hyperlink ref="B10" r:id="rId11"/>
    <hyperlink ref="B11" r:id="rId12"/>
    <hyperlink ref="B12" r:id="rId13"/>
    <hyperlink ref="B13" r:id="rId14"/>
    <hyperlink ref="B14" r:id="rId15"/>
    <hyperlink ref="B15" r:id="rId16"/>
    <hyperlink ref="B16" r:id="rId17"/>
    <hyperlink ref="B17" r:id="rId18"/>
    <hyperlink ref="B18" r:id="rId19"/>
    <hyperlink ref="B19" r:id="rId20"/>
    <hyperlink ref="B20" r:id="rId21"/>
    <hyperlink ref="B21" r:id="rId22"/>
    <hyperlink ref="B22" r:id="rId23"/>
    <hyperlink ref="B23" r:id="rId24"/>
    <hyperlink ref="B24" r:id="rId25"/>
    <hyperlink ref="B25" r:id="rId26"/>
    <hyperlink ref="B26" r:id="rId27"/>
    <hyperlink ref="B27" r:id="rId28"/>
    <hyperlink ref="B28" r:id="rId29"/>
    <hyperlink ref="B29" r:id="rId30"/>
    <hyperlink ref="B30" r:id="rId31"/>
    <hyperlink ref="B31" r:id="rId32"/>
    <hyperlink ref="B33" r:id="rId33"/>
    <hyperlink ref="B34" r:id="rId34"/>
    <hyperlink ref="B35" r:id="rId35"/>
    <hyperlink ref="B36" r:id="rId36"/>
    <hyperlink ref="B37" r:id="rId37"/>
    <hyperlink ref="B32" r:id="rId38"/>
    <hyperlink ref="B38" r:id="rId39"/>
    <hyperlink ref="B39" r:id="rId40"/>
    <hyperlink ref="B41" r:id="rId41"/>
    <hyperlink ref="B40" r:id="rId42"/>
    <hyperlink ref="B42" r:id="rId43"/>
    <hyperlink ref="B43" r:id="rId44"/>
    <hyperlink ref="B44" r:id="rId45"/>
    <hyperlink ref="B45" r:id="rId46"/>
    <hyperlink ref="B46" r:id="rId47"/>
    <hyperlink ref="B47"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7" r:id="rId64"/>
    <hyperlink ref="B66"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6" r:id="rId113"/>
    <hyperlink ref="B117" r:id="rId114"/>
    <hyperlink ref="B118" r:id="rId115"/>
    <hyperlink ref="B115" r:id="rId116"/>
    <hyperlink ref="B119" r:id="rId117"/>
    <hyperlink ref="B120" r:id="rId118"/>
    <hyperlink ref="B121" r:id="rId119"/>
    <hyperlink ref="B123" r:id="rId120"/>
    <hyperlink ref="B124" r:id="rId121"/>
    <hyperlink ref="B125" r:id="rId122"/>
    <hyperlink ref="B127" r:id="rId123"/>
    <hyperlink ref="B122" r:id="rId124"/>
    <hyperlink ref="B126" r:id="rId125"/>
    <hyperlink ref="B128" r:id="rId126"/>
    <hyperlink ref="B129" r:id="rId127"/>
    <hyperlink ref="B131" r:id="rId128"/>
    <hyperlink ref="B130" r:id="rId129"/>
    <hyperlink ref="B132" r:id="rId130"/>
    <hyperlink ref="B133"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1" r:id="rId146"/>
    <hyperlink ref="B153" r:id="rId147"/>
    <hyperlink ref="B155" r:id="rId148"/>
    <hyperlink ref="B156" r:id="rId149"/>
    <hyperlink ref="B150" r:id="rId150"/>
    <hyperlink ref="B152" r:id="rId151"/>
    <hyperlink ref="B154" r:id="rId152"/>
    <hyperlink ref="B158" r:id="rId153"/>
    <hyperlink ref="B159" r:id="rId154"/>
    <hyperlink ref="B187" r:id="rId155"/>
    <hyperlink ref="B162" r:id="rId156"/>
    <hyperlink ref="B165" r:id="rId157"/>
    <hyperlink ref="B166" r:id="rId158"/>
    <hyperlink ref="B157" r:id="rId159"/>
    <hyperlink ref="B167" r:id="rId160"/>
    <hyperlink ref="B168" r:id="rId161"/>
    <hyperlink ref="B169" r:id="rId162"/>
    <hyperlink ref="B170" r:id="rId163"/>
    <hyperlink ref="B171" r:id="rId164"/>
    <hyperlink ref="B172" r:id="rId165"/>
    <hyperlink ref="B173" r:id="rId166"/>
    <hyperlink ref="B174" r:id="rId167"/>
    <hyperlink ref="B175" r:id="rId168"/>
    <hyperlink ref="B176" r:id="rId169"/>
    <hyperlink ref="B177" r:id="rId170"/>
    <hyperlink ref="B178" r:id="rId171"/>
    <hyperlink ref="B179" r:id="rId172"/>
    <hyperlink ref="B180" r:id="rId173"/>
    <hyperlink ref="B181" r:id="rId174"/>
    <hyperlink ref="B182" r:id="rId175"/>
    <hyperlink ref="B183" r:id="rId176"/>
    <hyperlink ref="B184" r:id="rId177"/>
    <hyperlink ref="B185" r:id="rId178"/>
    <hyperlink ref="B188" r:id="rId179"/>
    <hyperlink ref="B186" r:id="rId180"/>
    <hyperlink ref="B163" r:id="rId181"/>
    <hyperlink ref="B164" r:id="rId182"/>
    <hyperlink ref="B48" r:id="rId183"/>
    <hyperlink ref="B49" r:id="rId184"/>
    <hyperlink ref="B50" r:id="rId185"/>
    <hyperlink ref="B189" r:id="rId18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3"/>
  <sheetViews>
    <sheetView topLeftCell="A16" workbookViewId="0">
      <selection activeCell="B28" sqref="B28"/>
    </sheetView>
  </sheetViews>
  <sheetFormatPr defaultRowHeight="15" x14ac:dyDescent="0.25"/>
  <cols>
    <col min="2" max="2" width="46.28515625" style="70" customWidth="1"/>
    <col min="3" max="3" width="13.140625" style="70" bestFit="1" customWidth="1"/>
  </cols>
  <sheetData>
    <row r="2" spans="2:3" ht="28.5" customHeight="1" x14ac:dyDescent="0.25">
      <c r="B2" s="278" t="s">
        <v>1086</v>
      </c>
      <c r="C2" s="279"/>
    </row>
    <row r="3" spans="2:3" x14ac:dyDescent="0.25">
      <c r="B3" s="216" t="s">
        <v>1083</v>
      </c>
      <c r="C3" s="216" t="s">
        <v>1084</v>
      </c>
    </row>
    <row r="4" spans="2:3" x14ac:dyDescent="0.25">
      <c r="B4" s="214" t="s">
        <v>1082</v>
      </c>
      <c r="C4" s="215">
        <v>9</v>
      </c>
    </row>
    <row r="5" spans="2:3" x14ac:dyDescent="0.25">
      <c r="B5" s="214" t="s">
        <v>269</v>
      </c>
      <c r="C5" s="215">
        <v>1</v>
      </c>
    </row>
    <row r="6" spans="2:3" x14ac:dyDescent="0.25">
      <c r="B6" s="214" t="s">
        <v>271</v>
      </c>
      <c r="C6" s="215">
        <v>1</v>
      </c>
    </row>
    <row r="7" spans="2:3" x14ac:dyDescent="0.25">
      <c r="B7" s="214" t="s">
        <v>268</v>
      </c>
      <c r="C7" s="215">
        <v>1</v>
      </c>
    </row>
    <row r="8" spans="2:3" x14ac:dyDescent="0.25">
      <c r="B8" s="214" t="s">
        <v>47</v>
      </c>
      <c r="C8" s="215">
        <v>1</v>
      </c>
    </row>
    <row r="9" spans="2:3" x14ac:dyDescent="0.25">
      <c r="B9" s="214" t="s">
        <v>230</v>
      </c>
      <c r="C9" s="215">
        <v>1</v>
      </c>
    </row>
    <row r="10" spans="2:3" x14ac:dyDescent="0.25">
      <c r="B10" s="214" t="s">
        <v>377</v>
      </c>
      <c r="C10" s="215">
        <v>1</v>
      </c>
    </row>
    <row r="11" spans="2:3" x14ac:dyDescent="0.25">
      <c r="B11" s="214" t="s">
        <v>96</v>
      </c>
      <c r="C11" s="215">
        <v>1</v>
      </c>
    </row>
    <row r="12" spans="2:3" x14ac:dyDescent="0.25">
      <c r="B12" s="214" t="s">
        <v>464</v>
      </c>
      <c r="C12" s="215">
        <v>1</v>
      </c>
    </row>
    <row r="13" spans="2:3" x14ac:dyDescent="0.25">
      <c r="B13" s="214" t="s">
        <v>1023</v>
      </c>
      <c r="C13" s="215">
        <v>1</v>
      </c>
    </row>
    <row r="14" spans="2:3" x14ac:dyDescent="0.25">
      <c r="B14" s="214" t="s">
        <v>1081</v>
      </c>
      <c r="C14" s="215">
        <v>1</v>
      </c>
    </row>
    <row r="15" spans="2:3" x14ac:dyDescent="0.25">
      <c r="B15" s="214" t="s">
        <v>44</v>
      </c>
      <c r="C15" s="215">
        <v>1</v>
      </c>
    </row>
    <row r="16" spans="2:3" ht="30" x14ac:dyDescent="0.25">
      <c r="B16" s="214" t="s">
        <v>1102</v>
      </c>
      <c r="C16" s="215">
        <v>10</v>
      </c>
    </row>
    <row r="17" spans="2:3" x14ac:dyDescent="0.25">
      <c r="B17" s="214" t="s">
        <v>94</v>
      </c>
      <c r="C17" s="215">
        <v>1</v>
      </c>
    </row>
    <row r="18" spans="2:3" x14ac:dyDescent="0.25">
      <c r="B18" s="214" t="s">
        <v>100</v>
      </c>
      <c r="C18" s="215">
        <v>1</v>
      </c>
    </row>
    <row r="19" spans="2:3" ht="30" x14ac:dyDescent="0.25">
      <c r="B19" s="214" t="s">
        <v>50</v>
      </c>
      <c r="C19" s="215">
        <v>1</v>
      </c>
    </row>
    <row r="20" spans="2:3" x14ac:dyDescent="0.25">
      <c r="B20" s="214" t="s">
        <v>307</v>
      </c>
      <c r="C20" s="215">
        <v>1</v>
      </c>
    </row>
    <row r="21" spans="2:3" x14ac:dyDescent="0.25">
      <c r="B21" s="214" t="s">
        <v>366</v>
      </c>
      <c r="C21" s="215">
        <v>1</v>
      </c>
    </row>
    <row r="22" spans="2:3" ht="30" x14ac:dyDescent="0.25">
      <c r="B22" s="214" t="s">
        <v>373</v>
      </c>
      <c r="C22" s="215">
        <v>1</v>
      </c>
    </row>
    <row r="23" spans="2:3" x14ac:dyDescent="0.25">
      <c r="B23" s="214" t="s">
        <v>91</v>
      </c>
      <c r="C23" s="215">
        <v>1</v>
      </c>
    </row>
    <row r="24" spans="2:3" x14ac:dyDescent="0.25">
      <c r="B24" s="214" t="s">
        <v>88</v>
      </c>
      <c r="C24" s="215">
        <v>1</v>
      </c>
    </row>
    <row r="25" spans="2:3" x14ac:dyDescent="0.25">
      <c r="B25" s="214" t="s">
        <v>89</v>
      </c>
      <c r="C25" s="215">
        <v>1</v>
      </c>
    </row>
    <row r="26" spans="2:3" x14ac:dyDescent="0.25">
      <c r="B26" s="214" t="s">
        <v>90</v>
      </c>
      <c r="C26" s="215">
        <v>1</v>
      </c>
    </row>
    <row r="27" spans="2:3" ht="60" x14ac:dyDescent="0.25">
      <c r="B27" s="214" t="s">
        <v>1103</v>
      </c>
      <c r="C27" s="215">
        <v>1</v>
      </c>
    </row>
    <row r="28" spans="2:3" x14ac:dyDescent="0.25">
      <c r="B28" s="214" t="s">
        <v>1045</v>
      </c>
      <c r="C28" s="215">
        <v>1</v>
      </c>
    </row>
    <row r="29" spans="2:3" x14ac:dyDescent="0.25">
      <c r="B29" s="217" t="s">
        <v>1085</v>
      </c>
      <c r="C29" s="218">
        <v>21</v>
      </c>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mergeCells count="1">
    <mergeCell ref="B2:C2"/>
  </mergeCell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hase xmlns="e807729b-64d6-49ed-86f1-3fac2cf24d82">Project Prep &amp; Blueprinting</Phase>
    <Document_x0020_Type xmlns="e807729b-64d6-49ed-86f1-3fac2cf24d82">Documentation</Document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2ED4FB21AA3C4E8EDD8497F27BEC7B" ma:contentTypeVersion="2" ma:contentTypeDescription="Create a new document." ma:contentTypeScope="" ma:versionID="957d420c92b10c2d9a4298175eaff620">
  <xsd:schema xmlns:xsd="http://www.w3.org/2001/XMLSchema" xmlns:xs="http://www.w3.org/2001/XMLSchema" xmlns:p="http://schemas.microsoft.com/office/2006/metadata/properties" xmlns:ns2="e807729b-64d6-49ed-86f1-3fac2cf24d82" targetNamespace="http://schemas.microsoft.com/office/2006/metadata/properties" ma:root="true" ma:fieldsID="3cdc342eb071c24e95c5ced81a3a5a1a" ns2:_="">
    <xsd:import namespace="e807729b-64d6-49ed-86f1-3fac2cf24d82"/>
    <xsd:element name="properties">
      <xsd:complexType>
        <xsd:sequence>
          <xsd:element name="documentManagement">
            <xsd:complexType>
              <xsd:all>
                <xsd:element ref="ns2:Document_x0020_Type"/>
                <xsd:element ref="ns2:Phas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07729b-64d6-49ed-86f1-3fac2cf24d82" elementFormDefault="qualified">
    <xsd:import namespace="http://schemas.microsoft.com/office/2006/documentManagement/types"/>
    <xsd:import namespace="http://schemas.microsoft.com/office/infopath/2007/PartnerControls"/>
    <xsd:element name="Document_x0020_Type" ma:index="8" ma:displayName="Document Type" ma:format="Dropdown" ma:internalName="Document_x0020_Type">
      <xsd:simpleType>
        <xsd:restriction base="dms:Choice">
          <xsd:enumeration value="Documentation"/>
          <xsd:enumeration value="Governance"/>
          <xsd:enumeration value="Meeting Minutes and Agendas"/>
          <xsd:enumeration value="Presentation"/>
          <xsd:enumeration value="Project Plan"/>
          <xsd:enumeration value="Requirements"/>
          <xsd:enumeration value="Schedule"/>
          <xsd:enumeration value="Status Report"/>
          <xsd:enumeration value="Other"/>
        </xsd:restriction>
      </xsd:simpleType>
    </xsd:element>
    <xsd:element name="Phase" ma:index="9" ma:displayName="Phase" ma:format="Dropdown" ma:internalName="Phase">
      <xsd:simpleType>
        <xsd:restriction base="dms:Choice">
          <xsd:enumeration value="Define Concept"/>
          <xsd:enumeration value="Project Prep &amp; Blueprinting"/>
          <xsd:enumeration value="Realization"/>
          <xsd:enumeration value="Final Prep"/>
          <xsd:enumeration value="Go Live &amp; Support"/>
          <xsd:enumeration value="Close Projec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EB89DF-9FE7-4161-BE86-D9FF9125A0ED}">
  <ds:schemaRefs>
    <ds:schemaRef ds:uri="http://purl.org/dc/dcmitype/"/>
    <ds:schemaRef ds:uri="http://schemas.microsoft.com/office/2006/metadata/properties"/>
    <ds:schemaRef ds:uri="http://purl.org/dc/elements/1.1/"/>
    <ds:schemaRef ds:uri="http://purl.org/dc/term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e807729b-64d6-49ed-86f1-3fac2cf24d82"/>
  </ds:schemaRefs>
</ds:datastoreItem>
</file>

<file path=customXml/itemProps2.xml><?xml version="1.0" encoding="utf-8"?>
<ds:datastoreItem xmlns:ds="http://schemas.openxmlformats.org/officeDocument/2006/customXml" ds:itemID="{7283E0FB-8DEF-4702-A729-7132107CB5E3}">
  <ds:schemaRefs>
    <ds:schemaRef ds:uri="http://schemas.microsoft.com/sharepoint/v3/contenttype/forms"/>
  </ds:schemaRefs>
</ds:datastoreItem>
</file>

<file path=customXml/itemProps3.xml><?xml version="1.0" encoding="utf-8"?>
<ds:datastoreItem xmlns:ds="http://schemas.openxmlformats.org/officeDocument/2006/customXml" ds:itemID="{1C24031A-E665-45EC-8EE2-4C6C42451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07729b-64d6-49ed-86f1-3fac2cf24d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Execution</vt:lpstr>
      <vt:lpstr>List</vt:lpstr>
      <vt:lpstr>Pre-testing Checklist</vt:lpstr>
      <vt:lpstr>Data Prep</vt:lpstr>
      <vt:lpstr>Issues</vt:lpstr>
      <vt:lpstr>Notes</vt:lpstr>
      <vt:lpstr>Calender</vt:lpstr>
      <vt:lpstr>Team Contacts</vt:lpstr>
      <vt:lpstr>Issue_Pivot</vt:lpstr>
    </vt:vector>
  </TitlesOfParts>
  <Company>Cardinal Health (EIT Installation)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TPM Scenarios_S2Cycle 2 v1</dc:title>
  <dc:creator>Avishek</dc:creator>
  <cp:lastModifiedBy>Mukherjee, Avishek</cp:lastModifiedBy>
  <dcterms:created xsi:type="dcterms:W3CDTF">2013-08-30T19:00:50Z</dcterms:created>
  <dcterms:modified xsi:type="dcterms:W3CDTF">2016-02-26T17:10:25Z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0x010100202ED4FB21AA3C4E8EDD8497F27BEC7B</vt:lpwstr>
  </property>
</Properties>
</file>