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 defaultThemeVersion="166925"/>
  <xr:revisionPtr revIDLastSave="1" documentId="11_FFA84639915A4967D6642A66F3BD2098D9285CEC" xr6:coauthVersionLast="47" xr6:coauthVersionMax="47" xr10:uidLastSave="{8E9A26E8-FF86-4BC9-9CC3-86293C89D43B}"/>
  <bookViews>
    <workbookView xWindow="0" yWindow="0" windowWidth="0" windowHeight="0" xr2:uid="{00000000-000D-0000-FFFF-FFFF00000000}"/>
  </bookViews>
  <sheets>
    <sheet name="Summary" sheetId="1" r:id="rId1"/>
    <sheet name="Transactions" sheetId="2" r:id="rId2"/>
  </sheets>
  <definedNames>
    <definedName name="StartingBalance">Summary!$L$8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K44" i="1"/>
  <c r="F44" i="1"/>
  <c r="E44" i="1"/>
  <c r="L41" i="1"/>
  <c r="K41" i="1"/>
  <c r="E41" i="1"/>
  <c r="F41" i="1" s="1"/>
  <c r="L40" i="1"/>
  <c r="K40" i="1"/>
  <c r="E40" i="1"/>
  <c r="F40" i="1" s="1"/>
  <c r="L39" i="1"/>
  <c r="K39" i="1"/>
  <c r="E39" i="1"/>
  <c r="F39" i="1" s="1"/>
  <c r="L38" i="1"/>
  <c r="K38" i="1"/>
  <c r="E38" i="1"/>
  <c r="F38" i="1" s="1"/>
  <c r="L37" i="1"/>
  <c r="K37" i="1"/>
  <c r="E37" i="1"/>
  <c r="F37" i="1" s="1"/>
  <c r="L36" i="1"/>
  <c r="K36" i="1"/>
  <c r="E36" i="1"/>
  <c r="F36" i="1" s="1"/>
  <c r="L35" i="1"/>
  <c r="K35" i="1"/>
  <c r="E35" i="1"/>
  <c r="F35" i="1" s="1"/>
  <c r="L34" i="1"/>
  <c r="K34" i="1"/>
  <c r="E34" i="1"/>
  <c r="F34" i="1" s="1"/>
  <c r="K33" i="1"/>
  <c r="L33" i="1" s="1"/>
  <c r="E33" i="1"/>
  <c r="F33" i="1" s="1"/>
  <c r="K32" i="1"/>
  <c r="L32" i="1" s="1"/>
  <c r="E32" i="1"/>
  <c r="F32" i="1" s="1"/>
  <c r="K31" i="1"/>
  <c r="L31" i="1" s="1"/>
  <c r="E31" i="1"/>
  <c r="F31" i="1" s="1"/>
  <c r="K30" i="1"/>
  <c r="L30" i="1" s="1"/>
  <c r="E30" i="1"/>
  <c r="F30" i="1" s="1"/>
  <c r="K29" i="1"/>
  <c r="L29" i="1" s="1"/>
  <c r="E29" i="1"/>
  <c r="F29" i="1" s="1"/>
  <c r="K28" i="1"/>
  <c r="L28" i="1" s="1"/>
  <c r="E28" i="1"/>
  <c r="F28" i="1" s="1"/>
  <c r="L27" i="1"/>
  <c r="K27" i="1"/>
  <c r="F27" i="1"/>
  <c r="E27" i="1"/>
  <c r="L26" i="1"/>
  <c r="K26" i="1"/>
  <c r="J26" i="1"/>
  <c r="F26" i="1"/>
  <c r="E26" i="1"/>
  <c r="D26" i="1"/>
  <c r="J22" i="1"/>
  <c r="I22" i="1"/>
  <c r="D22" i="1"/>
  <c r="C22" i="1"/>
  <c r="J21" i="1"/>
  <c r="I21" i="1"/>
  <c r="D21" i="1"/>
  <c r="C21" i="1"/>
  <c r="D17" i="1"/>
  <c r="E17" i="1" s="1"/>
  <c r="I16" i="1"/>
  <c r="I15" i="1"/>
  <c r="I13" i="1"/>
  <c r="I14" i="1" s="1"/>
  <c r="E12" i="1"/>
  <c r="D12" i="1"/>
</calcChain>
</file>

<file path=xl/sharedStrings.xml><?xml version="1.0" encoding="utf-8"?>
<sst xmlns="http://schemas.openxmlformats.org/spreadsheetml/2006/main" count="61" uniqueCount="41">
  <si>
    <t>GET STARTED</t>
  </si>
  <si>
    <t>NOTE</t>
  </si>
  <si>
    <t>Set your starting balance in cell L8, then customize your categories and planned spending amounts in the 'Income' and 'Expenses' tables below.</t>
  </si>
  <si>
    <t>Only edit highlighted cells.</t>
  </si>
  <si>
    <t xml:space="preserve">Try not to alter cells that contain a formula. </t>
  </si>
  <si>
    <t>As you enter data in the 'Transactions' tab, this sheet will automatically update to show a summary of your spending for the month.</t>
  </si>
  <si>
    <t>Monthly Budget</t>
  </si>
  <si>
    <t xml:space="preserve">Starting balance: </t>
  </si>
  <si>
    <t xml:space="preserve">START BALANCE </t>
  </si>
  <si>
    <t xml:space="preserve"> END BALANCE</t>
  </si>
  <si>
    <t>Expenses</t>
  </si>
  <si>
    <t>Income</t>
  </si>
  <si>
    <t>Planned</t>
  </si>
  <si>
    <t>Actual</t>
  </si>
  <si>
    <t>Diff.</t>
  </si>
  <si>
    <t>Totals</t>
  </si>
  <si>
    <t>Food</t>
  </si>
  <si>
    <t>Savings</t>
  </si>
  <si>
    <t>Gifts</t>
  </si>
  <si>
    <t>Paycheck</t>
  </si>
  <si>
    <t>Health/medical</t>
  </si>
  <si>
    <t>Bonus</t>
  </si>
  <si>
    <t>Home</t>
  </si>
  <si>
    <t>Interest</t>
  </si>
  <si>
    <t>Transportation</t>
  </si>
  <si>
    <t>Other</t>
  </si>
  <si>
    <t>Personal</t>
  </si>
  <si>
    <t xml:space="preserve">Custom category </t>
  </si>
  <si>
    <t>Pets</t>
  </si>
  <si>
    <t>Utilities</t>
  </si>
  <si>
    <t>Travel</t>
  </si>
  <si>
    <t>Debt</t>
  </si>
  <si>
    <t>Custom category 1</t>
  </si>
  <si>
    <t>Custom category 2</t>
  </si>
  <si>
    <t>Custom category 3</t>
  </si>
  <si>
    <t>Change or add categories by updating the Expenses and Income tables in the Summary sheet.</t>
  </si>
  <si>
    <t>Date</t>
  </si>
  <si>
    <t>Amount</t>
  </si>
  <si>
    <t>Description</t>
  </si>
  <si>
    <t>Category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</si>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</sst>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mmmm&quot; &quot;yyyy"/>
    <numFmt numFmtId="166" formatCode="\+#,###%;\-#,###%;0%"/>
    <numFmt numFmtId="167" formatCode="\+\$#,###;\-\$#,###;\$0"/>
    <numFmt numFmtId="168" formatCode="&quot;$&quot;#,##0.00"/>
  </numFmts>
  <fonts count="40">
    <font>
      <sz val="10"/>
      <color rgb="FF000000"/>
      <name val="Arial"/>
    </font>
    <font>
      <sz val="10"/>
      <name val="Lato"/>
    </font>
    <font>
      <sz val="9"/>
      <color rgb="FFFFFFFF"/>
      <name val="Lato"/>
    </font>
    <font>
      <b/>
      <sz val="9"/>
      <color rgb="FFFFFFFF"/>
      <name val="Lato"/>
    </font>
    <font>
      <sz val="9"/>
      <color rgb="FFCCCCCC"/>
      <name val="Lato"/>
    </font>
    <font>
      <sz val="10"/>
      <color rgb="FFCCCCCC"/>
      <name val="Lato"/>
    </font>
    <font>
      <i/>
      <sz val="10"/>
      <color rgb="FF334960"/>
      <name val="Lato"/>
    </font>
    <font>
      <i/>
      <sz val="10"/>
      <color rgb="FFCCCCCC"/>
      <name val="Lato"/>
    </font>
    <font>
      <sz val="10"/>
      <color rgb="FF334960"/>
      <name val="Lato"/>
    </font>
    <font>
      <sz val="10"/>
      <color rgb="FFF46524"/>
      <name val="Lato"/>
    </font>
    <font>
      <b/>
      <sz val="25"/>
      <color rgb="FFF46524"/>
      <name val="Raleway"/>
    </font>
    <font>
      <b/>
      <sz val="10"/>
      <color rgb="FF334960"/>
      <name val="Lato"/>
    </font>
    <font>
      <b/>
      <sz val="25"/>
      <color rgb="FF334960"/>
      <name val="Lato"/>
    </font>
    <font>
      <b/>
      <sz val="10"/>
      <name val="Lato"/>
    </font>
    <font>
      <sz val="10"/>
      <name val="Arial"/>
    </font>
    <font>
      <sz val="24"/>
      <color rgb="FF334960"/>
      <name val="Lato"/>
    </font>
    <font>
      <b/>
      <sz val="24"/>
      <color rgb="FF334960"/>
      <name val="Lato"/>
    </font>
    <font>
      <i/>
      <sz val="10"/>
      <color rgb="FF576475"/>
      <name val="Lato"/>
    </font>
    <font>
      <b/>
      <sz val="14"/>
      <color rgb="FF334960"/>
      <name val="Lato"/>
    </font>
    <font>
      <b/>
      <sz val="14"/>
      <color rgb="FFF46524"/>
      <name val="Lato"/>
    </font>
    <font>
      <i/>
      <sz val="10"/>
      <color rgb="FFF46524"/>
      <name val="Lato"/>
    </font>
    <font>
      <sz val="14"/>
      <name val="Lato"/>
    </font>
    <font>
      <sz val="10"/>
      <color rgb="FF576475"/>
      <name val="Lato"/>
    </font>
    <font>
      <b/>
      <sz val="10"/>
      <color rgb="FF576475"/>
      <name val="Lato"/>
    </font>
    <font>
      <b/>
      <sz val="10"/>
      <color rgb="FF666666"/>
      <name val="Lato"/>
    </font>
    <font>
      <sz val="10"/>
      <color rgb="FF666666"/>
      <name val="Lato"/>
    </font>
    <font>
      <b/>
      <sz val="10"/>
      <color rgb="FFF46524"/>
      <name val="Lato"/>
    </font>
    <font>
      <b/>
      <sz val="17"/>
      <color rgb="FFF46524"/>
      <name val="Raleway"/>
    </font>
    <font>
      <b/>
      <sz val="18"/>
      <color rgb="FFF46524"/>
      <name val="Raleway"/>
    </font>
    <font>
      <b/>
      <sz val="18"/>
      <color rgb="FFF46524"/>
      <name val="Lato"/>
    </font>
    <font>
      <b/>
      <sz val="11"/>
      <color rgb="FF334960"/>
      <name val="Lato"/>
    </font>
    <font>
      <b/>
      <sz val="17"/>
      <color rgb="FF334960"/>
      <name val="Lato"/>
    </font>
    <font>
      <b/>
      <sz val="18"/>
      <color rgb="FF334960"/>
      <name val="Lato"/>
    </font>
    <font>
      <sz val="18"/>
      <color rgb="FF334960"/>
      <name val="Lato"/>
    </font>
    <font>
      <i/>
      <sz val="9"/>
      <color rgb="FF687887"/>
      <name val="Lato"/>
    </font>
    <font>
      <b/>
      <sz val="10"/>
      <color rgb="FF434343"/>
      <name val="Lato"/>
    </font>
    <font>
      <sz val="10"/>
      <color rgb="FF434343"/>
      <name val="Lato"/>
    </font>
    <font>
      <sz val="10"/>
      <color rgb="FF687887"/>
      <name val="Lato"/>
    </font>
    <font>
      <i/>
      <sz val="10"/>
      <color rgb="FF708090"/>
      <name val="Lato"/>
    </font>
    <font>
      <sz val="10"/>
      <color rgb="FF556376"/>
      <name val="Lato"/>
    </font>
  </fonts>
  <fills count="6">
    <fill>
      <patternFill patternType="none"/>
    </fill>
    <fill>
      <patternFill patternType="gray125"/>
    </fill>
    <fill>
      <patternFill patternType="solid">
        <fgColor rgb="FF334960"/>
        <bgColor rgb="FF334960"/>
      </patternFill>
    </fill>
    <fill>
      <patternFill patternType="solid">
        <fgColor rgb="FFFFF2ED"/>
        <bgColor rgb="FFFFF2ED"/>
      </patternFill>
    </fill>
    <fill>
      <patternFill patternType="solid">
        <fgColor rgb="FFFFFFFF"/>
        <bgColor rgb="FFFFFFFF"/>
      </patternFill>
    </fill>
    <fill>
      <patternFill patternType="solid">
        <fgColor rgb="FFEBEDEF"/>
        <bgColor rgb="FFEBEDEF"/>
      </patternFill>
    </fill>
  </fills>
  <borders count="27">
    <border>
      <left/>
      <right/>
      <top/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dotted">
        <color rgb="FFB7B7B7"/>
      </right>
      <top/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/>
      <right/>
      <top/>
      <bottom style="dotted">
        <color rgb="FFB7B7B7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A7B0BF"/>
      </top>
      <bottom/>
      <diagonal/>
    </border>
    <border>
      <left/>
      <right/>
      <top/>
      <bottom style="thin">
        <color rgb="FFA7B0B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hair">
        <color rgb="FFD9D9D9"/>
      </bottom>
      <diagonal/>
    </border>
    <border>
      <left/>
      <right/>
      <top style="hair">
        <color rgb="FFD9D9D9"/>
      </top>
      <bottom style="hair">
        <color rgb="FFD9D9D9"/>
      </bottom>
      <diagonal/>
    </border>
    <border>
      <left/>
      <right/>
      <top style="hair">
        <color rgb="FFD9D9D9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vertical="top"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right" vertical="top"/>
    </xf>
    <xf numFmtId="0" fontId="9" fillId="0" borderId="0" xfId="0" applyFont="1" applyAlignment="1">
      <alignment vertical="top"/>
    </xf>
    <xf numFmtId="0" fontId="6" fillId="0" borderId="0" xfId="0" applyFont="1" applyAlignment="1">
      <alignment vertical="top"/>
    </xf>
    <xf numFmtId="165" fontId="12" fillId="4" borderId="0" xfId="0" applyNumberFormat="1" applyFont="1" applyFill="1" applyAlignment="1">
      <alignment horizontal="left" vertical="top"/>
    </xf>
    <xf numFmtId="0" fontId="13" fillId="0" borderId="0" xfId="0" applyFont="1"/>
    <xf numFmtId="0" fontId="1" fillId="0" borderId="0" xfId="0" applyFont="1" applyAlignment="1">
      <alignment horizontal="left"/>
    </xf>
    <xf numFmtId="0" fontId="1" fillId="5" borderId="3" xfId="0" applyFont="1" applyFill="1" applyBorder="1"/>
    <xf numFmtId="164" fontId="1" fillId="0" borderId="0" xfId="0" applyNumberFormat="1" applyFont="1"/>
    <xf numFmtId="0" fontId="16" fillId="0" borderId="0" xfId="0" applyFont="1" applyAlignment="1">
      <alignment horizontal="left"/>
    </xf>
    <xf numFmtId="9" fontId="16" fillId="0" borderId="0" xfId="0" applyNumberFormat="1" applyFont="1" applyAlignment="1">
      <alignment horizontal="left"/>
    </xf>
    <xf numFmtId="0" fontId="18" fillId="0" borderId="4" xfId="0" applyFont="1" applyBorder="1" applyAlignment="1">
      <alignment horizontal="right"/>
    </xf>
    <xf numFmtId="164" fontId="19" fillId="0" borderId="0" xfId="0" applyNumberFormat="1" applyFont="1" applyAlignment="1">
      <alignment horizontal="left"/>
    </xf>
    <xf numFmtId="164" fontId="13" fillId="0" borderId="0" xfId="0" applyNumberFormat="1" applyFont="1"/>
    <xf numFmtId="0" fontId="17" fillId="0" borderId="0" xfId="0" applyFont="1" applyAlignment="1">
      <alignment horizontal="left" vertical="top"/>
    </xf>
    <xf numFmtId="164" fontId="17" fillId="0" borderId="4" xfId="0" applyNumberFormat="1" applyFont="1" applyBorder="1" applyAlignment="1">
      <alignment horizontal="center" vertical="top"/>
    </xf>
    <xf numFmtId="164" fontId="20" fillId="0" borderId="0" xfId="0" applyNumberFormat="1" applyFont="1" applyAlignment="1">
      <alignment horizontal="center" vertical="top"/>
    </xf>
    <xf numFmtId="0" fontId="21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164" fontId="22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164" fontId="8" fillId="0" borderId="0" xfId="0" applyNumberFormat="1" applyFont="1" applyAlignment="1">
      <alignment horizontal="right" vertical="center"/>
    </xf>
    <xf numFmtId="0" fontId="24" fillId="0" borderId="0" xfId="0" applyFont="1" applyAlignment="1">
      <alignment horizontal="left"/>
    </xf>
    <xf numFmtId="164" fontId="25" fillId="0" borderId="0" xfId="0" applyNumberFormat="1" applyFont="1" applyAlignment="1">
      <alignment horizontal="right"/>
    </xf>
    <xf numFmtId="0" fontId="26" fillId="0" borderId="0" xfId="0" applyFont="1" applyAlignment="1">
      <alignment vertical="top"/>
    </xf>
    <xf numFmtId="0" fontId="26" fillId="0" borderId="0" xfId="0" applyFont="1" applyAlignment="1">
      <alignment horizontal="right" vertical="top"/>
    </xf>
    <xf numFmtId="0" fontId="28" fillId="0" borderId="0" xfId="0" applyFont="1" applyAlignment="1">
      <alignment horizontal="left" vertical="top"/>
    </xf>
    <xf numFmtId="0" fontId="29" fillId="0" borderId="0" xfId="0" applyFont="1" applyAlignment="1">
      <alignment horizontal="left" vertical="top"/>
    </xf>
    <xf numFmtId="0" fontId="8" fillId="0" borderId="11" xfId="0" applyFont="1" applyBorder="1"/>
    <xf numFmtId="0" fontId="30" fillId="0" borderId="12" xfId="0" applyFont="1" applyBorder="1" applyAlignment="1">
      <alignment horizontal="right"/>
    </xf>
    <xf numFmtId="0" fontId="31" fillId="0" borderId="12" xfId="0" applyFont="1" applyBorder="1" applyAlignment="1">
      <alignment horizontal="left"/>
    </xf>
    <xf numFmtId="0" fontId="8" fillId="0" borderId="11" xfId="0" applyFont="1" applyBorder="1" applyAlignment="1">
      <alignment horizontal="right"/>
    </xf>
    <xf numFmtId="0" fontId="32" fillId="0" borderId="12" xfId="0" applyFont="1" applyBorder="1" applyAlignment="1">
      <alignment horizontal="left"/>
    </xf>
    <xf numFmtId="0" fontId="33" fillId="0" borderId="12" xfId="0" applyFont="1" applyBorder="1" applyAlignment="1">
      <alignment horizontal="left"/>
    </xf>
    <xf numFmtId="0" fontId="34" fillId="0" borderId="0" xfId="0" applyFont="1" applyAlignment="1">
      <alignment vertical="top"/>
    </xf>
    <xf numFmtId="0" fontId="34" fillId="0" borderId="13" xfId="0" applyFont="1" applyBorder="1" applyAlignment="1">
      <alignment vertical="top"/>
    </xf>
    <xf numFmtId="164" fontId="34" fillId="0" borderId="13" xfId="0" applyNumberFormat="1" applyFont="1" applyBorder="1" applyAlignment="1">
      <alignment horizontal="right" vertical="top"/>
    </xf>
    <xf numFmtId="167" fontId="34" fillId="0" borderId="13" xfId="0" applyNumberFormat="1" applyFont="1" applyBorder="1" applyAlignment="1">
      <alignment horizontal="right" vertical="top"/>
    </xf>
    <xf numFmtId="0" fontId="34" fillId="0" borderId="0" xfId="0" applyFont="1" applyAlignment="1">
      <alignment horizontal="right" vertical="top"/>
    </xf>
    <xf numFmtId="0" fontId="34" fillId="0" borderId="13" xfId="0" applyFont="1" applyBorder="1" applyAlignment="1">
      <alignment horizontal="left" vertical="top"/>
    </xf>
    <xf numFmtId="0" fontId="34" fillId="0" borderId="13" xfId="0" applyFont="1" applyBorder="1" applyAlignment="1">
      <alignment horizontal="right" vertical="top"/>
    </xf>
    <xf numFmtId="0" fontId="8" fillId="0" borderId="0" xfId="0" applyFont="1" applyAlignment="1">
      <alignment vertical="center"/>
    </xf>
    <xf numFmtId="164" fontId="36" fillId="0" borderId="16" xfId="0" applyNumberFormat="1" applyFont="1" applyBorder="1" applyAlignment="1">
      <alignment horizontal="right" vertical="center"/>
    </xf>
    <xf numFmtId="164" fontId="36" fillId="0" borderId="0" xfId="0" applyNumberFormat="1" applyFont="1" applyAlignment="1">
      <alignment horizontal="right" vertical="center"/>
    </xf>
    <xf numFmtId="167" fontId="36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4" fontId="36" fillId="0" borderId="19" xfId="0" applyNumberFormat="1" applyFont="1" applyBorder="1" applyAlignment="1">
      <alignment horizontal="right" vertical="center"/>
    </xf>
    <xf numFmtId="164" fontId="36" fillId="0" borderId="22" xfId="0" applyNumberFormat="1" applyFont="1" applyBorder="1" applyAlignment="1">
      <alignment horizontal="right" vertical="center"/>
    </xf>
    <xf numFmtId="167" fontId="37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36" fillId="0" borderId="22" xfId="0" applyNumberFormat="1" applyFont="1" applyBorder="1" applyAlignment="1">
      <alignment vertical="center"/>
    </xf>
    <xf numFmtId="14" fontId="1" fillId="0" borderId="0" xfId="0" applyNumberFormat="1" applyFont="1" applyAlignment="1">
      <alignment horizontal="right" vertical="center"/>
    </xf>
    <xf numFmtId="164" fontId="36" fillId="0" borderId="22" xfId="0" applyNumberFormat="1" applyFont="1" applyBorder="1" applyAlignment="1">
      <alignment horizontal="right"/>
    </xf>
    <xf numFmtId="164" fontId="35" fillId="0" borderId="22" xfId="0" applyNumberFormat="1" applyFont="1" applyBorder="1" applyAlignment="1">
      <alignment vertical="center"/>
    </xf>
    <xf numFmtId="0" fontId="38" fillId="2" borderId="0" xfId="0" applyFont="1" applyFill="1" applyAlignment="1">
      <alignment vertical="center"/>
    </xf>
    <xf numFmtId="0" fontId="9" fillId="0" borderId="0" xfId="0" applyFont="1"/>
    <xf numFmtId="0" fontId="28" fillId="0" borderId="0" xfId="0" applyFont="1" applyAlignment="1">
      <alignment horizontal="left"/>
    </xf>
    <xf numFmtId="0" fontId="1" fillId="0" borderId="23" xfId="0" applyFont="1" applyBorder="1"/>
    <xf numFmtId="0" fontId="30" fillId="0" borderId="0" xfId="0" applyFont="1" applyAlignment="1">
      <alignment horizontal="left" vertical="center"/>
    </xf>
    <xf numFmtId="14" fontId="37" fillId="0" borderId="24" xfId="0" applyNumberFormat="1" applyFont="1" applyBorder="1" applyAlignment="1">
      <alignment horizontal="left" vertical="center"/>
    </xf>
    <xf numFmtId="168" fontId="23" fillId="0" borderId="24" xfId="0" applyNumberFormat="1" applyFont="1" applyBorder="1" applyAlignment="1">
      <alignment horizontal="left" vertical="center"/>
    </xf>
    <xf numFmtId="0" fontId="39" fillId="0" borderId="24" xfId="0" applyFont="1" applyBorder="1" applyAlignment="1">
      <alignment horizontal="left" vertical="center"/>
    </xf>
    <xf numFmtId="0" fontId="37" fillId="0" borderId="24" xfId="0" applyFont="1" applyBorder="1" applyAlignment="1">
      <alignment horizontal="left" vertical="center"/>
    </xf>
    <xf numFmtId="0" fontId="22" fillId="0" borderId="24" xfId="0" applyFont="1" applyBorder="1" applyAlignment="1">
      <alignment horizontal="left" vertical="center"/>
    </xf>
    <xf numFmtId="14" fontId="37" fillId="0" borderId="25" xfId="0" applyNumberFormat="1" applyFont="1" applyBorder="1" applyAlignment="1">
      <alignment horizontal="left" vertical="center"/>
    </xf>
    <xf numFmtId="168" fontId="23" fillId="0" borderId="25" xfId="0" applyNumberFormat="1" applyFont="1" applyBorder="1" applyAlignment="1">
      <alignment horizontal="left" vertical="center"/>
    </xf>
    <xf numFmtId="0" fontId="39" fillId="0" borderId="25" xfId="0" applyFont="1" applyBorder="1" applyAlignment="1">
      <alignment horizontal="left" vertical="center"/>
    </xf>
    <xf numFmtId="0" fontId="37" fillId="0" borderId="25" xfId="0" applyFont="1" applyBorder="1" applyAlignment="1">
      <alignment horizontal="left" vertical="center"/>
    </xf>
    <xf numFmtId="0" fontId="22" fillId="0" borderId="25" xfId="0" applyFont="1" applyBorder="1" applyAlignment="1">
      <alignment horizontal="left" vertical="center"/>
    </xf>
    <xf numFmtId="14" fontId="37" fillId="0" borderId="26" xfId="0" applyNumberFormat="1" applyFont="1" applyBorder="1" applyAlignment="1">
      <alignment horizontal="left" vertical="center"/>
    </xf>
    <xf numFmtId="168" fontId="23" fillId="0" borderId="26" xfId="0" applyNumberFormat="1" applyFont="1" applyBorder="1" applyAlignment="1">
      <alignment horizontal="left" vertical="center"/>
    </xf>
    <xf numFmtId="0" fontId="39" fillId="0" borderId="26" xfId="0" applyFont="1" applyBorder="1" applyAlignment="1">
      <alignment horizontal="left" vertical="center"/>
    </xf>
    <xf numFmtId="0" fontId="37" fillId="0" borderId="26" xfId="0" applyFont="1" applyBorder="1" applyAlignment="1">
      <alignment horizontal="left" vertical="center"/>
    </xf>
    <xf numFmtId="0" fontId="22" fillId="0" borderId="26" xfId="0" applyFont="1" applyBorder="1" applyAlignment="1">
      <alignment horizontal="left" vertical="center"/>
    </xf>
    <xf numFmtId="0" fontId="27" fillId="0" borderId="0" xfId="0" applyFont="1" applyAlignment="1">
      <alignment horizontal="left" vertical="top"/>
    </xf>
    <xf numFmtId="164" fontId="35" fillId="0" borderId="20" xfId="0" applyNumberFormat="1" applyFont="1" applyBorder="1" applyAlignment="1">
      <alignment vertical="center"/>
    </xf>
    <xf numFmtId="164" fontId="35" fillId="0" borderId="14" xfId="0" applyNumberFormat="1" applyFont="1" applyBorder="1" applyAlignment="1">
      <alignment vertical="center"/>
    </xf>
    <xf numFmtId="0" fontId="10" fillId="4" borderId="0" xfId="0" applyFont="1" applyFill="1" applyAlignment="1">
      <alignment horizontal="left" vertical="top"/>
    </xf>
    <xf numFmtId="0" fontId="18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left" vertical="center" wrapText="1"/>
    </xf>
    <xf numFmtId="0" fontId="11" fillId="0" borderId="0" xfId="0" applyFont="1" applyAlignment="1">
      <alignment horizontal="right" vertical="center"/>
    </xf>
    <xf numFmtId="0" fontId="6" fillId="3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164" fontId="35" fillId="0" borderId="17" xfId="0" applyNumberFormat="1" applyFont="1" applyBorder="1" applyAlignment="1">
      <alignment vertical="center"/>
    </xf>
    <xf numFmtId="164" fontId="15" fillId="5" borderId="0" xfId="0" applyNumberFormat="1" applyFont="1" applyFill="1" applyAlignment="1">
      <alignment horizontal="center"/>
    </xf>
    <xf numFmtId="9" fontId="17" fillId="5" borderId="0" xfId="0" applyNumberFormat="1" applyFont="1" applyFill="1" applyAlignment="1">
      <alignment horizontal="center" vertical="top"/>
    </xf>
    <xf numFmtId="0" fontId="22" fillId="4" borderId="0" xfId="0" applyFont="1" applyFill="1" applyAlignment="1">
      <alignment vertical="center"/>
    </xf>
    <xf numFmtId="0" fontId="17" fillId="5" borderId="7" xfId="0" applyFont="1" applyFill="1" applyBorder="1" applyAlignment="1">
      <alignment horizontal="center" vertical="top"/>
    </xf>
    <xf numFmtId="166" fontId="15" fillId="5" borderId="0" xfId="0" applyNumberFormat="1" applyFont="1" applyFill="1" applyAlignment="1">
      <alignment horizontal="center"/>
    </xf>
    <xf numFmtId="0" fontId="0" fillId="0" borderId="0" xfId="0" applyAlignment="1"/>
    <xf numFmtId="164" fontId="8" fillId="3" borderId="0" xfId="0" applyNumberFormat="1" applyFont="1" applyFill="1" applyAlignment="1">
      <alignment vertical="center"/>
    </xf>
    <xf numFmtId="0" fontId="1" fillId="5" borderId="1" xfId="0" applyFont="1" applyFill="1" applyBorder="1"/>
    <xf numFmtId="0" fontId="1" fillId="5" borderId="2" xfId="0" applyFont="1" applyFill="1" applyBorder="1"/>
    <xf numFmtId="164" fontId="1" fillId="0" borderId="4" xfId="0" applyNumberFormat="1" applyFont="1" applyBorder="1" applyAlignment="1"/>
    <xf numFmtId="0" fontId="1" fillId="0" borderId="0" xfId="0" applyFont="1" applyAlignment="1"/>
    <xf numFmtId="0" fontId="1" fillId="5" borderId="5" xfId="0" applyFont="1" applyFill="1" applyBorder="1"/>
    <xf numFmtId="0" fontId="1" fillId="5" borderId="0" xfId="0" applyFont="1" applyFill="1"/>
    <xf numFmtId="0" fontId="1" fillId="5" borderId="6" xfId="0" applyFont="1" applyFill="1" applyBorder="1"/>
    <xf numFmtId="0" fontId="14" fillId="0" borderId="4" xfId="0" applyFont="1" applyBorder="1" applyAlignment="1"/>
    <xf numFmtId="0" fontId="14" fillId="0" borderId="7" xfId="0" applyFont="1" applyBorder="1" applyAlignment="1"/>
    <xf numFmtId="0" fontId="1" fillId="5" borderId="0" xfId="0" applyFont="1" applyFill="1" applyAlignment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9" xfId="0" applyFont="1" applyFill="1" applyBorder="1" applyAlignment="1">
      <alignment vertical="top"/>
    </xf>
    <xf numFmtId="0" fontId="1" fillId="5" borderId="10" xfId="0" applyFont="1" applyFill="1" applyBorder="1"/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/>
    <xf numFmtId="0" fontId="13" fillId="0" borderId="0" xfId="0" applyFont="1" applyAlignment="1">
      <alignment vertical="top"/>
    </xf>
    <xf numFmtId="0" fontId="14" fillId="0" borderId="15" xfId="0" applyFont="1" applyBorder="1" applyAlignment="1"/>
    <xf numFmtId="0" fontId="14" fillId="0" borderId="18" xfId="0" applyFont="1" applyBorder="1" applyAlignment="1"/>
    <xf numFmtId="0" fontId="14" fillId="0" borderId="21" xfId="0" applyFont="1" applyBorder="1" applyAlignment="1"/>
    <xf numFmtId="0" fontId="35" fillId="0" borderId="20" xfId="0" applyFont="1" applyBorder="1" applyAlignment="1"/>
    <xf numFmtId="164" fontId="36" fillId="0" borderId="22" xfId="0" applyNumberFormat="1" applyFont="1" applyBorder="1"/>
    <xf numFmtId="0" fontId="35" fillId="0" borderId="22" xfId="0" applyFont="1" applyBorder="1"/>
  </cellXfs>
  <cellStyles count="1">
    <cellStyle name="Normal" xfId="0" builtinId="0"/>
  </cellStyles>
  <dxfs count="5">
    <dxf>
      <font>
        <color rgb="FF687887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4"/>
  <sheetViews>
    <sheetView showGridLines="0" tabSelected="1" workbookViewId="0"/>
  </sheetViews>
  <sheetFormatPr defaultColWidth="12.5703125" defaultRowHeight="15.75" customHeight="1"/>
  <cols>
    <col min="1" max="1" width="6.140625" customWidth="1"/>
    <col min="2" max="12" width="8.85546875" customWidth="1"/>
    <col min="13" max="13" width="6.140625" customWidth="1"/>
  </cols>
  <sheetData>
    <row r="1" spans="1:13" ht="12" customHeight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</row>
    <row r="2" spans="1:13" ht="21" customHeight="1">
      <c r="A2" s="3"/>
      <c r="B2" s="94" t="s">
        <v>0</v>
      </c>
      <c r="C2" s="105"/>
      <c r="D2" s="105"/>
      <c r="E2" s="105"/>
      <c r="F2" s="105"/>
      <c r="G2" s="105"/>
      <c r="H2" s="105"/>
      <c r="I2" s="98" t="s">
        <v>1</v>
      </c>
      <c r="J2" s="105"/>
      <c r="K2" s="105"/>
      <c r="L2" s="105"/>
      <c r="M2" s="3"/>
    </row>
    <row r="3" spans="1:13" ht="16.5" customHeight="1">
      <c r="A3" s="4"/>
      <c r="B3" s="93" t="s">
        <v>2</v>
      </c>
      <c r="C3" s="105"/>
      <c r="D3" s="105"/>
      <c r="E3" s="105"/>
      <c r="F3" s="105"/>
      <c r="G3" s="105"/>
      <c r="H3" s="5"/>
      <c r="I3" s="97" t="s">
        <v>3</v>
      </c>
      <c r="J3" s="105"/>
      <c r="K3" s="105"/>
      <c r="L3" s="105"/>
      <c r="M3" s="6"/>
    </row>
    <row r="4" spans="1:13" ht="10.5" customHeight="1">
      <c r="A4" s="4"/>
      <c r="B4" s="105"/>
      <c r="C4" s="105"/>
      <c r="D4" s="105"/>
      <c r="E4" s="105"/>
      <c r="F4" s="105"/>
      <c r="G4" s="105"/>
      <c r="H4" s="5"/>
      <c r="I4" s="95" t="s">
        <v>4</v>
      </c>
      <c r="J4" s="105"/>
      <c r="K4" s="105"/>
      <c r="L4" s="105"/>
      <c r="M4" s="105"/>
    </row>
    <row r="5" spans="1:13">
      <c r="A5" s="4"/>
      <c r="B5" s="93" t="s">
        <v>5</v>
      </c>
      <c r="C5" s="105"/>
      <c r="D5" s="105"/>
      <c r="E5" s="105"/>
      <c r="F5" s="105"/>
      <c r="G5" s="105"/>
      <c r="H5" s="5"/>
      <c r="I5" s="105"/>
      <c r="J5" s="105"/>
      <c r="K5" s="105"/>
      <c r="L5" s="105"/>
      <c r="M5" s="105"/>
    </row>
    <row r="6" spans="1:13" ht="23.25" customHeight="1">
      <c r="A6" s="7"/>
      <c r="B6" s="105"/>
      <c r="C6" s="105"/>
      <c r="D6" s="105"/>
      <c r="E6" s="105"/>
      <c r="F6" s="105"/>
      <c r="G6" s="105"/>
      <c r="H6" s="8"/>
      <c r="I6" s="1"/>
      <c r="J6" s="1"/>
      <c r="K6" s="1"/>
      <c r="L6" s="1"/>
      <c r="M6" s="1"/>
    </row>
    <row r="7" spans="1:13" ht="30" customHeight="1">
      <c r="A7" s="9"/>
      <c r="B7" s="10"/>
      <c r="C7" s="10"/>
      <c r="D7" s="10"/>
      <c r="E7" s="10"/>
      <c r="F7" s="11"/>
      <c r="G7" s="12"/>
      <c r="H7" s="11"/>
      <c r="I7" s="11"/>
      <c r="J7" s="11"/>
      <c r="K7" s="11"/>
      <c r="L7" s="11"/>
      <c r="M7" s="11"/>
    </row>
    <row r="8" spans="1:13" ht="18" customHeight="1">
      <c r="A8" s="13"/>
      <c r="B8" s="91" t="s">
        <v>6</v>
      </c>
      <c r="C8" s="105"/>
      <c r="D8" s="105"/>
      <c r="E8" s="105"/>
      <c r="F8" s="11"/>
      <c r="G8" s="11"/>
      <c r="H8" s="11"/>
      <c r="I8" s="9"/>
      <c r="J8" s="96" t="s">
        <v>7</v>
      </c>
      <c r="K8" s="105"/>
      <c r="L8" s="106">
        <v>1000</v>
      </c>
      <c r="M8" s="11"/>
    </row>
    <row r="9" spans="1:13" ht="18" customHeight="1">
      <c r="A9" s="13"/>
      <c r="B9" s="105"/>
      <c r="C9" s="105"/>
      <c r="D9" s="105"/>
      <c r="E9" s="105"/>
      <c r="F9" s="11"/>
      <c r="G9" s="11"/>
      <c r="H9" s="11"/>
      <c r="I9" s="14"/>
      <c r="J9" s="11"/>
      <c r="K9" s="11"/>
      <c r="L9" s="11"/>
      <c r="M9" s="11"/>
    </row>
    <row r="10" spans="1:13" ht="18" customHeight="1">
      <c r="A10" s="11"/>
      <c r="B10" s="15"/>
      <c r="C10" s="15"/>
      <c r="D10" s="15"/>
      <c r="E10" s="15"/>
      <c r="F10" s="11"/>
      <c r="G10" s="11"/>
      <c r="H10" s="11"/>
      <c r="I10" s="14"/>
      <c r="J10" s="11"/>
      <c r="K10" s="11"/>
      <c r="L10" s="11"/>
      <c r="M10" s="11"/>
    </row>
    <row r="11" spans="1:13" ht="12" customHeight="1">
      <c r="A11" s="9"/>
      <c r="B11" s="16"/>
      <c r="C11" s="16"/>
      <c r="D11" s="17"/>
      <c r="E11" s="9"/>
      <c r="F11" s="9"/>
      <c r="G11" s="9"/>
      <c r="H11" s="107"/>
      <c r="I11" s="108"/>
      <c r="J11" s="108"/>
      <c r="K11" s="108"/>
      <c r="L11" s="18"/>
      <c r="M11" s="9"/>
    </row>
    <row r="12" spans="1:13" ht="18" customHeight="1">
      <c r="A12" s="9"/>
      <c r="B12" s="9"/>
      <c r="C12" s="9"/>
      <c r="D12" s="109" t="str">
        <f ca="1">IFERROR(__xludf.DUMMYFUNCTION("SPARKLINE(D17,{""charttype"",""column"";""ymin"", 0; ""ymax"",MAX(D17:E17);""firstcolor"",""#334960""})"),"")</f>
        <v/>
      </c>
      <c r="E12" s="110" t="str">
        <f ca="1">IFERROR(__xludf.DUMMYFUNCTION("SPARKLINE(E17,{""charttype"",""column"";""ymin"", 0; ""ymax"",max(D17:E17);""firstcolor"",""#f46524""})"),"")</f>
        <v/>
      </c>
      <c r="F12" s="9"/>
      <c r="G12" s="9"/>
      <c r="H12" s="111"/>
      <c r="I12" s="112"/>
      <c r="J12" s="112"/>
      <c r="K12" s="112"/>
      <c r="L12" s="113"/>
      <c r="M12" s="9"/>
    </row>
    <row r="13" spans="1:13" ht="18" customHeight="1">
      <c r="A13" s="9"/>
      <c r="B13" s="9"/>
      <c r="C13" s="19"/>
      <c r="D13" s="114"/>
      <c r="E13" s="105"/>
      <c r="F13" s="9"/>
      <c r="G13" s="9"/>
      <c r="H13" s="111"/>
      <c r="I13" s="104">
        <f>IFERROR(E17/D17-1, "")</f>
        <v>0.5</v>
      </c>
      <c r="J13" s="105"/>
      <c r="K13" s="105"/>
      <c r="L13" s="113"/>
      <c r="M13" s="20"/>
    </row>
    <row r="14" spans="1:13" ht="24" customHeight="1">
      <c r="A14" s="9"/>
      <c r="B14" s="9"/>
      <c r="C14" s="19"/>
      <c r="D14" s="114"/>
      <c r="E14" s="105"/>
      <c r="F14" s="9"/>
      <c r="G14" s="9"/>
      <c r="H14" s="111"/>
      <c r="I14" s="103" t="str">
        <f>IF(I13 &lt; 0, "Decrease in total savings", "Increase in total savings")</f>
        <v>Increase in total savings</v>
      </c>
      <c r="J14" s="115"/>
      <c r="K14" s="115"/>
      <c r="L14" s="113"/>
      <c r="M14" s="21"/>
    </row>
    <row r="15" spans="1:13" ht="39.75" customHeight="1">
      <c r="A15" s="9"/>
      <c r="B15" s="9"/>
      <c r="C15" s="19"/>
      <c r="D15" s="114"/>
      <c r="E15" s="105"/>
      <c r="F15" s="9"/>
      <c r="G15" s="19"/>
      <c r="H15" s="111"/>
      <c r="I15" s="100">
        <f>IFERROR(E17-D17, 0)</f>
        <v>500</v>
      </c>
      <c r="J15" s="105"/>
      <c r="K15" s="105"/>
      <c r="L15" s="113"/>
      <c r="M15" s="21"/>
    </row>
    <row r="16" spans="1:13" ht="18" customHeight="1">
      <c r="A16" s="9"/>
      <c r="B16" s="16"/>
      <c r="C16" s="16"/>
      <c r="D16" s="22" t="s">
        <v>8</v>
      </c>
      <c r="E16" s="23" t="s">
        <v>9</v>
      </c>
      <c r="F16" s="16"/>
      <c r="G16" s="24"/>
      <c r="H16" s="111"/>
      <c r="I16" s="101" t="str">
        <f>IF(J15&lt;0, "Spent this month", "Saved this month")</f>
        <v>Saved this month</v>
      </c>
      <c r="J16" s="105"/>
      <c r="K16" s="105"/>
      <c r="L16" s="113"/>
      <c r="M16" s="25"/>
    </row>
    <row r="17" spans="1:13" ht="18" customHeight="1">
      <c r="A17" s="9"/>
      <c r="B17" s="9"/>
      <c r="C17" s="9"/>
      <c r="D17" s="26">
        <f>IF(ISBLANK(L8),0,L8)</f>
        <v>1000</v>
      </c>
      <c r="E17" s="27">
        <f>D17+(I22-C22)</f>
        <v>1500</v>
      </c>
      <c r="F17" s="9"/>
      <c r="G17" s="19"/>
      <c r="H17" s="111"/>
      <c r="I17" s="116"/>
      <c r="J17" s="105"/>
      <c r="K17" s="105"/>
      <c r="L17" s="113"/>
      <c r="M17" s="9"/>
    </row>
    <row r="18" spans="1:13" ht="12" customHeight="1">
      <c r="A18" s="9"/>
      <c r="B18" s="34"/>
      <c r="C18" s="34"/>
      <c r="D18" s="34"/>
      <c r="E18" s="34"/>
      <c r="F18" s="34"/>
      <c r="G18" s="9"/>
      <c r="H18" s="117"/>
      <c r="I18" s="118"/>
      <c r="J18" s="119"/>
      <c r="K18" s="118"/>
      <c r="L18" s="120"/>
      <c r="M18" s="9"/>
    </row>
    <row r="19" spans="1:13" ht="24" customHeight="1">
      <c r="A19" s="9"/>
      <c r="B19" s="34"/>
      <c r="C19" s="34"/>
      <c r="D19" s="34"/>
      <c r="E19" s="34"/>
      <c r="F19" s="34"/>
      <c r="G19" s="9"/>
      <c r="H19" s="9"/>
      <c r="I19" s="9"/>
      <c r="J19" s="10"/>
      <c r="K19" s="9"/>
      <c r="L19" s="9"/>
      <c r="M19" s="9"/>
    </row>
    <row r="20" spans="1:13" ht="24" customHeight="1">
      <c r="A20" s="28"/>
      <c r="B20" s="92" t="s">
        <v>10</v>
      </c>
      <c r="C20" s="105"/>
      <c r="D20" s="105"/>
      <c r="E20" s="105"/>
      <c r="F20" s="105"/>
      <c r="G20" s="28"/>
      <c r="H20" s="29" t="s">
        <v>11</v>
      </c>
      <c r="I20" s="29"/>
      <c r="J20" s="30"/>
      <c r="K20" s="28"/>
      <c r="L20" s="28"/>
      <c r="M20" s="28"/>
    </row>
    <row r="21" spans="1:13" ht="19.5" customHeight="1">
      <c r="A21" s="31"/>
      <c r="B21" s="32" t="s">
        <v>12</v>
      </c>
      <c r="C21" s="33">
        <f>D26</f>
        <v>950</v>
      </c>
      <c r="D21" s="102" t="str">
        <f ca="1">IFERROR(__xludf.DUMMYFUNCTION("SPARKLINE(C21,{""charttype"",""bar"";""max"",max(C21:C22);""color1"",""#AEB7C0""})"),"")</f>
        <v/>
      </c>
      <c r="E21" s="105"/>
      <c r="F21" s="105"/>
      <c r="G21" s="31"/>
      <c r="H21" s="32" t="s">
        <v>12</v>
      </c>
      <c r="I21" s="33">
        <f>J26</f>
        <v>1450</v>
      </c>
      <c r="J21" s="102" t="str">
        <f ca="1">IFERROR(__xludf.DUMMYFUNCTION("SPARKLINE(I21,{""charttype"",""bar"";""max"",max(I21:I22);""color1"",""#AEB7C0""})"),"")</f>
        <v/>
      </c>
      <c r="K21" s="105"/>
      <c r="L21" s="105"/>
      <c r="M21" s="31"/>
    </row>
    <row r="22" spans="1:13" ht="19.5" customHeight="1">
      <c r="A22" s="34"/>
      <c r="B22" s="121" t="s">
        <v>13</v>
      </c>
      <c r="C22" s="35">
        <f>E26</f>
        <v>1000</v>
      </c>
      <c r="D22" s="122" t="str">
        <f ca="1">IFERROR(__xludf.DUMMYFUNCTION("SPARKLINE(C22,{""charttype"",""bar"";""max"",max(C21:C22);""color1"",""#334960""})"),"")</f>
        <v/>
      </c>
      <c r="E22" s="105"/>
      <c r="F22" s="105"/>
      <c r="G22" s="34"/>
      <c r="H22" s="121" t="s">
        <v>13</v>
      </c>
      <c r="I22" s="35">
        <f>K26</f>
        <v>1500</v>
      </c>
      <c r="J22" s="122" t="str">
        <f ca="1">IFERROR(__xludf.DUMMYFUNCTION("SPARKLINE(I22,{""charttype"",""bar"";""max"",max(I21:I22);""color1"",""#334960""})"),"")</f>
        <v/>
      </c>
      <c r="K22" s="105"/>
      <c r="L22" s="105"/>
      <c r="M22" s="34"/>
    </row>
    <row r="23" spans="1:13" ht="30" customHeight="1">
      <c r="A23" s="9"/>
      <c r="B23" s="36"/>
      <c r="C23" s="37"/>
      <c r="D23" s="123"/>
      <c r="E23" s="105"/>
      <c r="F23" s="105"/>
      <c r="G23" s="9"/>
      <c r="H23" s="36"/>
      <c r="I23" s="37"/>
      <c r="J23" s="123"/>
      <c r="K23" s="105"/>
      <c r="L23" s="105"/>
      <c r="M23" s="34"/>
    </row>
    <row r="24" spans="1:13" ht="29.25" customHeight="1">
      <c r="A24" s="38"/>
      <c r="B24" s="88" t="s">
        <v>10</v>
      </c>
      <c r="C24" s="105"/>
      <c r="D24" s="124"/>
      <c r="E24" s="124"/>
      <c r="F24" s="124"/>
      <c r="G24" s="39"/>
      <c r="H24" s="40" t="s">
        <v>11</v>
      </c>
      <c r="I24" s="41"/>
      <c r="J24" s="124"/>
      <c r="K24" s="124"/>
      <c r="L24" s="124"/>
      <c r="M24" s="38"/>
    </row>
    <row r="25" spans="1:13" ht="19.5" customHeight="1">
      <c r="A25" s="42"/>
      <c r="B25" s="43"/>
      <c r="C25" s="44"/>
      <c r="D25" s="43" t="s">
        <v>12</v>
      </c>
      <c r="E25" s="43" t="s">
        <v>13</v>
      </c>
      <c r="F25" s="43" t="s">
        <v>14</v>
      </c>
      <c r="G25" s="45"/>
      <c r="H25" s="46"/>
      <c r="I25" s="47"/>
      <c r="J25" s="43" t="s">
        <v>12</v>
      </c>
      <c r="K25" s="43" t="s">
        <v>13</v>
      </c>
      <c r="L25" s="43" t="s">
        <v>14</v>
      </c>
      <c r="M25" s="42"/>
    </row>
    <row r="26" spans="1:13" ht="17.25" customHeight="1">
      <c r="A26" s="48"/>
      <c r="B26" s="49" t="s">
        <v>15</v>
      </c>
      <c r="C26" s="49"/>
      <c r="D26" s="50">
        <f t="shared" ref="D26:F26" si="0">SUM(D27:D44)</f>
        <v>950</v>
      </c>
      <c r="E26" s="50">
        <f t="shared" si="0"/>
        <v>1000</v>
      </c>
      <c r="F26" s="51">
        <f t="shared" si="0"/>
        <v>-50</v>
      </c>
      <c r="G26" s="52"/>
      <c r="H26" s="53" t="s">
        <v>15</v>
      </c>
      <c r="I26" s="54"/>
      <c r="J26" s="50">
        <f t="shared" ref="J26:L26" si="1">SUM(J27:J44)</f>
        <v>1450</v>
      </c>
      <c r="K26" s="50">
        <f t="shared" si="1"/>
        <v>1500</v>
      </c>
      <c r="L26" s="51">
        <f t="shared" si="1"/>
        <v>50</v>
      </c>
      <c r="M26" s="48"/>
    </row>
    <row r="27" spans="1:13" ht="18" hidden="1" customHeight="1">
      <c r="A27" s="55"/>
      <c r="B27" s="90"/>
      <c r="C27" s="125"/>
      <c r="D27" s="56"/>
      <c r="E27" s="57" t="str">
        <f>IF(ISBLANK($B27), "", SUMIF(Transactions!$E:$E,$B27,Transactions!$C:$C))</f>
        <v/>
      </c>
      <c r="F27" s="58" t="str">
        <f t="shared" ref="F27:F41" si="2">IF(ISBLANK($B27), "", D27-E27)</f>
        <v/>
      </c>
      <c r="G27" s="59"/>
      <c r="H27" s="99"/>
      <c r="I27" s="126"/>
      <c r="J27" s="60"/>
      <c r="K27" s="57" t="str">
        <f>IF(ISBLANK($H27), "", SUMIF(Transactions!$J:$J,$H27,Transactions!$H:$H))</f>
        <v/>
      </c>
      <c r="L27" s="58" t="str">
        <f t="shared" ref="L27:L41" si="3">IF(ISBLANK($H27), "", K27-J27)</f>
        <v/>
      </c>
      <c r="M27" s="55"/>
    </row>
    <row r="28" spans="1:13" ht="18" customHeight="1">
      <c r="A28" s="55"/>
      <c r="B28" s="89" t="s">
        <v>16</v>
      </c>
      <c r="C28" s="127"/>
      <c r="D28" s="61">
        <v>0</v>
      </c>
      <c r="E28" s="57">
        <f>IF(ISBLANK($B28), "", SUMIF(Transactions!$E:$E,$B28,Transactions!$C:$C))</f>
        <v>0</v>
      </c>
      <c r="F28" s="62">
        <f t="shared" si="2"/>
        <v>0</v>
      </c>
      <c r="G28" s="59"/>
      <c r="H28" s="89" t="s">
        <v>17</v>
      </c>
      <c r="I28" s="127"/>
      <c r="J28" s="61">
        <v>0</v>
      </c>
      <c r="K28" s="57">
        <f>IF(ISBLANK($H28), "", SUMIF(Transactions!$J:$J,$H28,Transactions!$H:$H))</f>
        <v>0</v>
      </c>
      <c r="L28" s="62">
        <f t="shared" si="3"/>
        <v>0</v>
      </c>
      <c r="M28" s="55"/>
    </row>
    <row r="29" spans="1:13" ht="18" customHeight="1">
      <c r="A29" s="55"/>
      <c r="B29" s="89" t="s">
        <v>18</v>
      </c>
      <c r="C29" s="127"/>
      <c r="D29" s="61">
        <v>0</v>
      </c>
      <c r="E29" s="57">
        <f>IF(ISBLANK($B29), "", SUMIF(Transactions!$E:$E,$B29,Transactions!$C:$C))</f>
        <v>0</v>
      </c>
      <c r="F29" s="62">
        <f t="shared" si="2"/>
        <v>0</v>
      </c>
      <c r="G29" s="59"/>
      <c r="H29" s="89" t="s">
        <v>19</v>
      </c>
      <c r="I29" s="127"/>
      <c r="J29" s="61">
        <v>1450</v>
      </c>
      <c r="K29" s="57">
        <f>IF(ISBLANK($H29), "", SUMIF(Transactions!$J:$J,$H29,Transactions!$H:$H))</f>
        <v>1500</v>
      </c>
      <c r="L29" s="62">
        <f t="shared" si="3"/>
        <v>50</v>
      </c>
      <c r="M29" s="55"/>
    </row>
    <row r="30" spans="1:13" ht="18" customHeight="1">
      <c r="A30" s="34"/>
      <c r="B30" s="89" t="s">
        <v>20</v>
      </c>
      <c r="C30" s="127"/>
      <c r="D30" s="61">
        <v>0</v>
      </c>
      <c r="E30" s="57">
        <f>IF(ISBLANK($B30), "", SUMIF(Transactions!$E:$E,$B30,Transactions!$C:$C))</f>
        <v>0</v>
      </c>
      <c r="F30" s="62">
        <f t="shared" si="2"/>
        <v>0</v>
      </c>
      <c r="G30" s="63"/>
      <c r="H30" s="89" t="s">
        <v>21</v>
      </c>
      <c r="I30" s="127"/>
      <c r="J30" s="61">
        <v>0</v>
      </c>
      <c r="K30" s="57">
        <f>IF(ISBLANK($H30), "", SUMIF(Transactions!$J:$J,$H30,Transactions!$H:$H))</f>
        <v>0</v>
      </c>
      <c r="L30" s="62">
        <f t="shared" si="3"/>
        <v>0</v>
      </c>
      <c r="M30" s="34"/>
    </row>
    <row r="31" spans="1:13" ht="18" customHeight="1">
      <c r="A31" s="34"/>
      <c r="B31" s="89" t="s">
        <v>22</v>
      </c>
      <c r="C31" s="127"/>
      <c r="D31" s="61">
        <v>950</v>
      </c>
      <c r="E31" s="57">
        <f>IF(ISBLANK($B31), "", SUMIF(Transactions!$E:$E,$B31,Transactions!$C:$C))</f>
        <v>1000</v>
      </c>
      <c r="F31" s="62">
        <f t="shared" si="2"/>
        <v>-50</v>
      </c>
      <c r="G31" s="63"/>
      <c r="H31" s="89" t="s">
        <v>23</v>
      </c>
      <c r="I31" s="127"/>
      <c r="J31" s="61">
        <v>0</v>
      </c>
      <c r="K31" s="57">
        <f>IF(ISBLANK($H31), "", SUMIF(Transactions!$J:$J,$H31,Transactions!$H:$H))</f>
        <v>0</v>
      </c>
      <c r="L31" s="62">
        <f t="shared" si="3"/>
        <v>0</v>
      </c>
      <c r="M31" s="34"/>
    </row>
    <row r="32" spans="1:13" ht="18" customHeight="1">
      <c r="A32" s="34"/>
      <c r="B32" s="89" t="s">
        <v>24</v>
      </c>
      <c r="C32" s="127"/>
      <c r="D32" s="61">
        <v>0</v>
      </c>
      <c r="E32" s="57">
        <f>IF(ISBLANK($B32), "", SUMIF(Transactions!$E:$E,$B32,Transactions!$C:$C))</f>
        <v>0</v>
      </c>
      <c r="F32" s="62">
        <f t="shared" si="2"/>
        <v>0</v>
      </c>
      <c r="G32" s="63"/>
      <c r="H32" s="89" t="s">
        <v>25</v>
      </c>
      <c r="I32" s="127"/>
      <c r="J32" s="61">
        <v>0</v>
      </c>
      <c r="K32" s="57">
        <f>IF(ISBLANK($H32), "", SUMIF(Transactions!$J:$J,$H32,Transactions!$H:$H))</f>
        <v>0</v>
      </c>
      <c r="L32" s="62">
        <f t="shared" si="3"/>
        <v>0</v>
      </c>
      <c r="M32" s="34"/>
    </row>
    <row r="33" spans="1:13" ht="18" customHeight="1">
      <c r="A33" s="34"/>
      <c r="B33" s="89" t="s">
        <v>26</v>
      </c>
      <c r="C33" s="127"/>
      <c r="D33" s="61">
        <v>0</v>
      </c>
      <c r="E33" s="57">
        <f>IF(ISBLANK($B33), "", SUMIF(Transactions!$E:$E,$B33,Transactions!$C:$C))</f>
        <v>0</v>
      </c>
      <c r="F33" s="62">
        <f t="shared" si="2"/>
        <v>0</v>
      </c>
      <c r="G33" s="63"/>
      <c r="H33" s="89" t="s">
        <v>27</v>
      </c>
      <c r="I33" s="127"/>
      <c r="J33" s="64">
        <v>0</v>
      </c>
      <c r="K33" s="57">
        <f>IF(ISBLANK($H33), "", SUMIF(Transactions!$J:$J,$H33,Transactions!$H:$H))</f>
        <v>0</v>
      </c>
      <c r="L33" s="62">
        <f t="shared" si="3"/>
        <v>0</v>
      </c>
      <c r="M33" s="34"/>
    </row>
    <row r="34" spans="1:13" ht="18" customHeight="1">
      <c r="A34" s="34"/>
      <c r="B34" s="89" t="s">
        <v>28</v>
      </c>
      <c r="C34" s="127"/>
      <c r="D34" s="61">
        <v>0</v>
      </c>
      <c r="E34" s="57">
        <f>IF(ISBLANK($B34), "", SUMIF(Transactions!$E:$E,$B34,Transactions!$C:$C))</f>
        <v>0</v>
      </c>
      <c r="F34" s="62">
        <f t="shared" si="2"/>
        <v>0</v>
      </c>
      <c r="G34" s="65"/>
      <c r="H34" s="128"/>
      <c r="I34" s="127"/>
      <c r="J34" s="129"/>
      <c r="K34" s="57" t="str">
        <f>IF(ISBLANK($H34), "", SUMIF(Transactions!$J:$J,$H34,Transactions!$H:$H))</f>
        <v/>
      </c>
      <c r="L34" s="62" t="str">
        <f t="shared" si="3"/>
        <v/>
      </c>
      <c r="M34" s="34"/>
    </row>
    <row r="35" spans="1:13" ht="18" customHeight="1">
      <c r="A35" s="34"/>
      <c r="B35" s="89" t="s">
        <v>29</v>
      </c>
      <c r="C35" s="127"/>
      <c r="D35" s="61">
        <v>0</v>
      </c>
      <c r="E35" s="57">
        <f>IF(ISBLANK($B35), "", SUMIF(Transactions!$E:$E,$B35,Transactions!$C:$C))</f>
        <v>0</v>
      </c>
      <c r="F35" s="62">
        <f t="shared" si="2"/>
        <v>0</v>
      </c>
      <c r="G35" s="63"/>
      <c r="H35" s="128"/>
      <c r="I35" s="127"/>
      <c r="J35" s="129"/>
      <c r="K35" s="57" t="str">
        <f>IF(ISBLANK($H35), "", SUMIF(Transactions!$J:$J,$H35,Transactions!$H:$H))</f>
        <v/>
      </c>
      <c r="L35" s="62" t="str">
        <f t="shared" si="3"/>
        <v/>
      </c>
      <c r="M35" s="34"/>
    </row>
    <row r="36" spans="1:13" ht="18" customHeight="1">
      <c r="A36" s="34"/>
      <c r="B36" s="89" t="s">
        <v>30</v>
      </c>
      <c r="C36" s="127"/>
      <c r="D36" s="61">
        <v>0</v>
      </c>
      <c r="E36" s="57">
        <f>IF(ISBLANK($B36), "", SUMIF(Transactions!$E:$E,$B36,Transactions!$C:$C))</f>
        <v>0</v>
      </c>
      <c r="F36" s="62">
        <f t="shared" si="2"/>
        <v>0</v>
      </c>
      <c r="G36" s="63"/>
      <c r="H36" s="128"/>
      <c r="I36" s="127"/>
      <c r="J36" s="129"/>
      <c r="K36" s="57" t="str">
        <f>IF(ISBLANK($H36), "", SUMIF(Transactions!$J:$J,$H36,Transactions!$H:$H))</f>
        <v/>
      </c>
      <c r="L36" s="62" t="str">
        <f t="shared" si="3"/>
        <v/>
      </c>
      <c r="M36" s="34"/>
    </row>
    <row r="37" spans="1:13" ht="18" customHeight="1">
      <c r="A37" s="34"/>
      <c r="B37" s="89" t="s">
        <v>31</v>
      </c>
      <c r="C37" s="127"/>
      <c r="D37" s="61">
        <v>0</v>
      </c>
      <c r="E37" s="57">
        <f>IF(ISBLANK($B37), "", SUMIF(Transactions!$E:$E,$B37,Transactions!$C:$C))</f>
        <v>0</v>
      </c>
      <c r="F37" s="62">
        <f t="shared" si="2"/>
        <v>0</v>
      </c>
      <c r="G37" s="63"/>
      <c r="H37" s="128"/>
      <c r="I37" s="127"/>
      <c r="J37" s="129"/>
      <c r="K37" s="57" t="str">
        <f>IF(ISBLANK($H37), "", SUMIF(Transactions!$J:$J,$H37,Transactions!$H:$H))</f>
        <v/>
      </c>
      <c r="L37" s="62" t="str">
        <f t="shared" si="3"/>
        <v/>
      </c>
      <c r="M37" s="34"/>
    </row>
    <row r="38" spans="1:13" ht="18" customHeight="1">
      <c r="A38" s="34"/>
      <c r="B38" s="89" t="s">
        <v>25</v>
      </c>
      <c r="C38" s="127"/>
      <c r="D38" s="61">
        <v>0</v>
      </c>
      <c r="E38" s="57">
        <f>IF(ISBLANK($B38), "", SUMIF(Transactions!$E:$E,$B38,Transactions!$C:$C))</f>
        <v>0</v>
      </c>
      <c r="F38" s="62">
        <f t="shared" si="2"/>
        <v>0</v>
      </c>
      <c r="G38" s="63"/>
      <c r="H38" s="128"/>
      <c r="I38" s="127"/>
      <c r="J38" s="129"/>
      <c r="K38" s="57" t="str">
        <f>IF(ISBLANK($H38), "", SUMIF(Transactions!$J:$J,$H38,Transactions!$H:$H))</f>
        <v/>
      </c>
      <c r="L38" s="62" t="str">
        <f t="shared" si="3"/>
        <v/>
      </c>
      <c r="M38" s="34"/>
    </row>
    <row r="39" spans="1:13" ht="18" customHeight="1">
      <c r="A39" s="34"/>
      <c r="B39" s="89" t="s">
        <v>32</v>
      </c>
      <c r="C39" s="127"/>
      <c r="D39" s="61">
        <v>0</v>
      </c>
      <c r="E39" s="57">
        <f>IF(ISBLANK($B39), "", SUMIF(Transactions!$E:$E,$B39,Transactions!$C:$C))</f>
        <v>0</v>
      </c>
      <c r="F39" s="62">
        <f t="shared" si="2"/>
        <v>0</v>
      </c>
      <c r="G39" s="63"/>
      <c r="H39" s="128"/>
      <c r="I39" s="127"/>
      <c r="J39" s="129"/>
      <c r="K39" s="57" t="str">
        <f>IF(ISBLANK($H39), "", SUMIF(Transactions!$J:$J,$H39,Transactions!$H:$H))</f>
        <v/>
      </c>
      <c r="L39" s="62" t="str">
        <f t="shared" si="3"/>
        <v/>
      </c>
      <c r="M39" s="34"/>
    </row>
    <row r="40" spans="1:13" ht="18" customHeight="1">
      <c r="A40" s="34"/>
      <c r="B40" s="89" t="s">
        <v>33</v>
      </c>
      <c r="C40" s="127"/>
      <c r="D40" s="66">
        <v>0</v>
      </c>
      <c r="E40" s="57">
        <f>IF(ISBLANK($B40), "", SUMIF(Transactions!$E:$E,$B40,Transactions!$C:$C))</f>
        <v>0</v>
      </c>
      <c r="F40" s="62">
        <f t="shared" si="2"/>
        <v>0</v>
      </c>
      <c r="G40" s="63"/>
      <c r="H40" s="128"/>
      <c r="I40" s="127"/>
      <c r="J40" s="129"/>
      <c r="K40" s="57" t="str">
        <f>IF(ISBLANK($H40), "", SUMIF(Transactions!$J:$J,$H40,Transactions!$H:$H))</f>
        <v/>
      </c>
      <c r="L40" s="62" t="str">
        <f t="shared" si="3"/>
        <v/>
      </c>
      <c r="M40" s="34"/>
    </row>
    <row r="41" spans="1:13" ht="18" customHeight="1">
      <c r="A41" s="34"/>
      <c r="B41" s="89" t="s">
        <v>34</v>
      </c>
      <c r="C41" s="127"/>
      <c r="D41" s="66">
        <v>0</v>
      </c>
      <c r="E41" s="57">
        <f>IF(ISBLANK($B41), "", SUMIF(Transactions!$E:$E,$B41,Transactions!$C:$C))</f>
        <v>0</v>
      </c>
      <c r="F41" s="62">
        <f t="shared" si="2"/>
        <v>0</v>
      </c>
      <c r="G41" s="63"/>
      <c r="H41" s="128"/>
      <c r="I41" s="127"/>
      <c r="J41" s="129"/>
      <c r="K41" s="57" t="str">
        <f>IF(ISBLANK($H41), "", SUMIF(Transactions!$J:$J,$H41,Transactions!$H:$H))</f>
        <v/>
      </c>
      <c r="L41" s="62" t="str">
        <f t="shared" si="3"/>
        <v/>
      </c>
      <c r="M41" s="34"/>
    </row>
    <row r="42" spans="1:13" ht="18" customHeight="1">
      <c r="A42" s="34"/>
      <c r="B42" s="67"/>
      <c r="C42" s="67"/>
      <c r="D42" s="66"/>
      <c r="E42" s="57"/>
      <c r="F42" s="62"/>
      <c r="G42" s="63"/>
      <c r="H42" s="130"/>
      <c r="I42" s="130"/>
      <c r="J42" s="129"/>
      <c r="K42" s="57"/>
      <c r="L42" s="62"/>
      <c r="M42" s="34"/>
    </row>
    <row r="43" spans="1:13" ht="18" customHeight="1">
      <c r="A43" s="34"/>
      <c r="B43" s="67"/>
      <c r="C43" s="67"/>
      <c r="D43" s="66"/>
      <c r="E43" s="57"/>
      <c r="F43" s="62"/>
      <c r="G43" s="63"/>
      <c r="H43" s="130"/>
      <c r="I43" s="130"/>
      <c r="J43" s="129"/>
      <c r="K43" s="57"/>
      <c r="L43" s="62"/>
      <c r="M43" s="34"/>
    </row>
    <row r="44" spans="1:13" ht="18" customHeight="1">
      <c r="A44" s="34"/>
      <c r="B44" s="89"/>
      <c r="C44" s="127"/>
      <c r="D44" s="61"/>
      <c r="E44" s="57" t="str">
        <f>IF(ISBLANK($B44), "", SUMIF(Transactions!$E:$E,$B44,Transactions!$C:$C))</f>
        <v/>
      </c>
      <c r="F44" s="62" t="str">
        <f>IF(ISBLANK($B44), "", D44-E44)</f>
        <v/>
      </c>
      <c r="G44" s="63"/>
      <c r="H44" s="128"/>
      <c r="I44" s="127"/>
      <c r="J44" s="129"/>
      <c r="K44" s="57" t="str">
        <f>IF(ISBLANK($H44), "", SUMIF(Transactions!$J:$J,$H44,Transactions!$H:$H))</f>
        <v/>
      </c>
      <c r="L44" s="62" t="str">
        <f>IF(ISBLANK($H44), "", K44-J44)</f>
        <v/>
      </c>
      <c r="M44" s="34"/>
    </row>
  </sheetData>
  <mergeCells count="55">
    <mergeCell ref="I14:K14"/>
    <mergeCell ref="I13:K13"/>
    <mergeCell ref="J23:L23"/>
    <mergeCell ref="J22:L22"/>
    <mergeCell ref="J21:L21"/>
    <mergeCell ref="I17:K17"/>
    <mergeCell ref="H29:I29"/>
    <mergeCell ref="H27:I27"/>
    <mergeCell ref="H28:I28"/>
    <mergeCell ref="I15:K15"/>
    <mergeCell ref="I16:K16"/>
    <mergeCell ref="B5:G6"/>
    <mergeCell ref="B3:G4"/>
    <mergeCell ref="B2:H2"/>
    <mergeCell ref="I4:M5"/>
    <mergeCell ref="J8:K8"/>
    <mergeCell ref="I3:L3"/>
    <mergeCell ref="I2:L2"/>
    <mergeCell ref="B38:C38"/>
    <mergeCell ref="B39:C39"/>
    <mergeCell ref="H44:I44"/>
    <mergeCell ref="B44:C44"/>
    <mergeCell ref="B36:C36"/>
    <mergeCell ref="H38:I38"/>
    <mergeCell ref="H37:I37"/>
    <mergeCell ref="H39:I39"/>
    <mergeCell ref="B40:C40"/>
    <mergeCell ref="B41:C41"/>
    <mergeCell ref="B37:C37"/>
    <mergeCell ref="H33:I33"/>
    <mergeCell ref="H32:I32"/>
    <mergeCell ref="H40:I40"/>
    <mergeCell ref="H41:I41"/>
    <mergeCell ref="H30:I30"/>
    <mergeCell ref="H31:I31"/>
    <mergeCell ref="H36:I36"/>
    <mergeCell ref="H35:I35"/>
    <mergeCell ref="H34:I34"/>
    <mergeCell ref="B8:E9"/>
    <mergeCell ref="E12:E15"/>
    <mergeCell ref="D12:D15"/>
    <mergeCell ref="B35:C35"/>
    <mergeCell ref="D23:F23"/>
    <mergeCell ref="B20:F20"/>
    <mergeCell ref="B34:C34"/>
    <mergeCell ref="B32:C32"/>
    <mergeCell ref="B33:C33"/>
    <mergeCell ref="D22:F22"/>
    <mergeCell ref="D21:F21"/>
    <mergeCell ref="B24:C24"/>
    <mergeCell ref="B29:C29"/>
    <mergeCell ref="B28:C28"/>
    <mergeCell ref="B27:C27"/>
    <mergeCell ref="B31:C31"/>
    <mergeCell ref="B30:C30"/>
  </mergeCells>
  <conditionalFormatting sqref="B27:C44 H27:H44">
    <cfRule type="notContainsBlanks" dxfId="4" priority="1">
      <formula>LEN(TRIM(B27))&gt;0</formula>
    </cfRule>
  </conditionalFormatting>
  <conditionalFormatting sqref="D27:D44">
    <cfRule type="expression" dxfId="3" priority="2">
      <formula>NOT(ISBLANK(B27))</formula>
    </cfRule>
  </conditionalFormatting>
  <conditionalFormatting sqref="J27:J44">
    <cfRule type="expression" dxfId="2" priority="3">
      <formula>NOT(ISBLANK(H27))</formula>
    </cfRule>
  </conditionalFormatting>
  <conditionalFormatting sqref="F26:F44 L26:L44">
    <cfRule type="cellIs" dxfId="1" priority="4" operator="lessThan">
      <formula>0</formula>
    </cfRule>
  </conditionalFormatting>
  <conditionalFormatting sqref="F27:F44 L27:L44">
    <cfRule type="cellIs" dxfId="0" priority="5" operator="equal">
      <formula>0</formula>
    </cfRule>
  </conditionalFormatting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3"/>
  <sheetViews>
    <sheetView showGridLines="0" workbookViewId="0"/>
  </sheetViews>
  <sheetFormatPr defaultColWidth="12.5703125" defaultRowHeight="15.75" customHeight="1"/>
  <cols>
    <col min="1" max="1" width="5.140625" customWidth="1"/>
    <col min="2" max="2" width="10.42578125" customWidth="1"/>
    <col min="3" max="3" width="10" customWidth="1"/>
    <col min="4" max="4" width="20.85546875" customWidth="1"/>
    <col min="5" max="5" width="13.28515625" customWidth="1"/>
    <col min="6" max="6" width="5.140625" customWidth="1"/>
    <col min="9" max="9" width="13.28515625" customWidth="1"/>
    <col min="11" max="11" width="5.140625" customWidth="1"/>
  </cols>
  <sheetData>
    <row r="1" spans="1:11" ht="33" customHeight="1">
      <c r="A1" s="68"/>
      <c r="B1" s="95" t="s">
        <v>35</v>
      </c>
      <c r="C1" s="105"/>
      <c r="D1" s="105"/>
      <c r="E1" s="105"/>
      <c r="F1" s="105"/>
      <c r="G1" s="105"/>
      <c r="H1" s="105"/>
      <c r="I1" s="105"/>
      <c r="J1" s="105"/>
      <c r="K1" s="68"/>
    </row>
    <row r="2" spans="1:11" ht="48" customHeight="1">
      <c r="A2" s="69"/>
      <c r="B2" s="70" t="s">
        <v>10</v>
      </c>
      <c r="C2" s="69"/>
      <c r="D2" s="69"/>
      <c r="E2" s="69"/>
      <c r="F2" s="69"/>
      <c r="G2" s="70" t="s">
        <v>11</v>
      </c>
      <c r="H2" s="69"/>
      <c r="I2" s="69"/>
      <c r="J2" s="69"/>
      <c r="K2" s="69"/>
    </row>
    <row r="3" spans="1:11" ht="12" customHeight="1">
      <c r="A3" s="9"/>
      <c r="B3" s="71"/>
      <c r="C3" s="71"/>
      <c r="D3" s="71"/>
      <c r="E3" s="71"/>
      <c r="F3" s="9"/>
      <c r="G3" s="71"/>
      <c r="H3" s="71"/>
      <c r="I3" s="71"/>
      <c r="J3" s="71"/>
      <c r="K3" s="9"/>
    </row>
    <row r="4" spans="1:11" ht="24" customHeight="1">
      <c r="A4" s="34"/>
      <c r="B4" s="72" t="s">
        <v>36</v>
      </c>
      <c r="C4" s="72" t="s">
        <v>37</v>
      </c>
      <c r="D4" s="72" t="s">
        <v>38</v>
      </c>
      <c r="E4" s="72" t="s">
        <v>39</v>
      </c>
      <c r="F4" s="34"/>
      <c r="G4" s="72" t="s">
        <v>36</v>
      </c>
      <c r="H4" s="72" t="s">
        <v>37</v>
      </c>
      <c r="I4" s="72" t="s">
        <v>38</v>
      </c>
      <c r="J4" s="72" t="s">
        <v>39</v>
      </c>
      <c r="K4" s="34"/>
    </row>
    <row r="5" spans="1:11" ht="19.5" customHeight="1">
      <c r="A5" s="34"/>
      <c r="B5" s="73">
        <v>36868</v>
      </c>
      <c r="C5" s="74">
        <v>1000</v>
      </c>
      <c r="D5" s="75" t="s">
        <v>40</v>
      </c>
      <c r="E5" s="76" t="s">
        <v>22</v>
      </c>
      <c r="F5" s="34"/>
      <c r="G5" s="73">
        <v>36868</v>
      </c>
      <c r="H5" s="74">
        <v>1500</v>
      </c>
      <c r="I5" s="77" t="s">
        <v>19</v>
      </c>
      <c r="J5" s="76" t="s">
        <v>19</v>
      </c>
      <c r="K5" s="34"/>
    </row>
    <row r="6" spans="1:11" ht="19.5" customHeight="1">
      <c r="A6" s="34"/>
      <c r="B6" s="78"/>
      <c r="C6" s="79"/>
      <c r="D6" s="80"/>
      <c r="E6" s="81"/>
      <c r="F6" s="34"/>
      <c r="G6" s="78"/>
      <c r="H6" s="79"/>
      <c r="I6" s="82"/>
      <c r="J6" s="81"/>
      <c r="K6" s="34"/>
    </row>
    <row r="7" spans="1:11" ht="19.5" customHeight="1">
      <c r="A7" s="34"/>
      <c r="B7" s="78"/>
      <c r="C7" s="79"/>
      <c r="D7" s="80"/>
      <c r="E7" s="81"/>
      <c r="F7" s="34"/>
      <c r="G7" s="78"/>
      <c r="H7" s="79"/>
      <c r="I7" s="82"/>
      <c r="J7" s="81"/>
      <c r="K7" s="34"/>
    </row>
    <row r="8" spans="1:11" ht="19.5" customHeight="1">
      <c r="A8" s="34"/>
      <c r="B8" s="78"/>
      <c r="C8" s="79"/>
      <c r="D8" s="80"/>
      <c r="E8" s="81"/>
      <c r="F8" s="34"/>
      <c r="G8" s="78"/>
      <c r="H8" s="79"/>
      <c r="I8" s="82"/>
      <c r="J8" s="81"/>
      <c r="K8" s="34"/>
    </row>
    <row r="9" spans="1:11" ht="19.5" customHeight="1">
      <c r="A9" s="34"/>
      <c r="B9" s="78"/>
      <c r="C9" s="79"/>
      <c r="D9" s="80"/>
      <c r="E9" s="81"/>
      <c r="F9" s="34"/>
      <c r="G9" s="78"/>
      <c r="H9" s="79"/>
      <c r="I9" s="82"/>
      <c r="J9" s="81"/>
      <c r="K9" s="34"/>
    </row>
    <row r="10" spans="1:11" ht="19.5" customHeight="1">
      <c r="A10" s="34"/>
      <c r="B10" s="78"/>
      <c r="C10" s="79"/>
      <c r="D10" s="80"/>
      <c r="E10" s="81"/>
      <c r="F10" s="34"/>
      <c r="G10" s="78"/>
      <c r="H10" s="79"/>
      <c r="I10" s="82"/>
      <c r="J10" s="81"/>
      <c r="K10" s="34"/>
    </row>
    <row r="11" spans="1:11" ht="19.5" customHeight="1">
      <c r="A11" s="34"/>
      <c r="B11" s="78"/>
      <c r="C11" s="79"/>
      <c r="D11" s="80"/>
      <c r="E11" s="81"/>
      <c r="F11" s="34"/>
      <c r="G11" s="78"/>
      <c r="H11" s="79"/>
      <c r="I11" s="82"/>
      <c r="J11" s="81"/>
      <c r="K11" s="34"/>
    </row>
    <row r="12" spans="1:11" ht="19.5" customHeight="1">
      <c r="A12" s="34"/>
      <c r="B12" s="78"/>
      <c r="C12" s="79"/>
      <c r="D12" s="80"/>
      <c r="E12" s="81"/>
      <c r="F12" s="34"/>
      <c r="G12" s="78"/>
      <c r="H12" s="79"/>
      <c r="I12" s="82"/>
      <c r="J12" s="81"/>
      <c r="K12" s="34"/>
    </row>
    <row r="13" spans="1:11" ht="19.5" customHeight="1">
      <c r="A13" s="34"/>
      <c r="B13" s="78"/>
      <c r="C13" s="79"/>
      <c r="D13" s="80"/>
      <c r="E13" s="81"/>
      <c r="F13" s="34"/>
      <c r="G13" s="78"/>
      <c r="H13" s="79"/>
      <c r="I13" s="82"/>
      <c r="J13" s="81"/>
      <c r="K13" s="34"/>
    </row>
    <row r="14" spans="1:11" ht="19.5" customHeight="1">
      <c r="A14" s="34"/>
      <c r="B14" s="78"/>
      <c r="C14" s="79"/>
      <c r="D14" s="80"/>
      <c r="E14" s="81"/>
      <c r="F14" s="34"/>
      <c r="G14" s="78"/>
      <c r="H14" s="79"/>
      <c r="I14" s="82"/>
      <c r="J14" s="81"/>
      <c r="K14" s="34"/>
    </row>
    <row r="15" spans="1:11" ht="19.5" customHeight="1">
      <c r="A15" s="34"/>
      <c r="B15" s="78"/>
      <c r="C15" s="79"/>
      <c r="D15" s="80"/>
      <c r="E15" s="81"/>
      <c r="F15" s="34"/>
      <c r="G15" s="78"/>
      <c r="H15" s="79"/>
      <c r="I15" s="82"/>
      <c r="J15" s="81"/>
      <c r="K15" s="34"/>
    </row>
    <row r="16" spans="1:11" ht="19.5" customHeight="1">
      <c r="A16" s="34"/>
      <c r="B16" s="78"/>
      <c r="C16" s="79"/>
      <c r="D16" s="80"/>
      <c r="E16" s="81"/>
      <c r="F16" s="34"/>
      <c r="G16" s="78"/>
      <c r="H16" s="79"/>
      <c r="I16" s="82"/>
      <c r="J16" s="81"/>
      <c r="K16" s="34"/>
    </row>
    <row r="17" spans="1:11" ht="19.5" customHeight="1">
      <c r="A17" s="34"/>
      <c r="B17" s="78"/>
      <c r="C17" s="79"/>
      <c r="D17" s="80"/>
      <c r="E17" s="81"/>
      <c r="F17" s="34"/>
      <c r="G17" s="78"/>
      <c r="H17" s="79"/>
      <c r="I17" s="82"/>
      <c r="J17" s="81"/>
      <c r="K17" s="34"/>
    </row>
    <row r="18" spans="1:11" ht="19.5" customHeight="1">
      <c r="A18" s="34"/>
      <c r="B18" s="78"/>
      <c r="C18" s="79"/>
      <c r="D18" s="80"/>
      <c r="E18" s="81"/>
      <c r="F18" s="34"/>
      <c r="G18" s="78"/>
      <c r="H18" s="79"/>
      <c r="I18" s="82"/>
      <c r="J18" s="81"/>
      <c r="K18" s="34"/>
    </row>
    <row r="19" spans="1:11" ht="19.5" customHeight="1">
      <c r="A19" s="34"/>
      <c r="B19" s="78"/>
      <c r="C19" s="79"/>
      <c r="D19" s="80"/>
      <c r="E19" s="81"/>
      <c r="F19" s="34"/>
      <c r="G19" s="78"/>
      <c r="H19" s="79"/>
      <c r="I19" s="82"/>
      <c r="J19" s="81"/>
      <c r="K19" s="34"/>
    </row>
    <row r="20" spans="1:11" ht="19.5" customHeight="1">
      <c r="A20" s="34"/>
      <c r="B20" s="78"/>
      <c r="C20" s="79"/>
      <c r="D20" s="80"/>
      <c r="E20" s="81"/>
      <c r="F20" s="34"/>
      <c r="G20" s="78"/>
      <c r="H20" s="79"/>
      <c r="I20" s="82"/>
      <c r="J20" s="81"/>
      <c r="K20" s="34"/>
    </row>
    <row r="21" spans="1:11" ht="19.5" customHeight="1">
      <c r="A21" s="34"/>
      <c r="B21" s="78"/>
      <c r="C21" s="79"/>
      <c r="D21" s="80"/>
      <c r="E21" s="81"/>
      <c r="F21" s="34"/>
      <c r="G21" s="78"/>
      <c r="H21" s="79"/>
      <c r="I21" s="82"/>
      <c r="J21" s="81"/>
      <c r="K21" s="34"/>
    </row>
    <row r="22" spans="1:11" ht="19.5" customHeight="1">
      <c r="A22" s="34"/>
      <c r="B22" s="78"/>
      <c r="C22" s="79"/>
      <c r="D22" s="80"/>
      <c r="E22" s="81"/>
      <c r="F22" s="34"/>
      <c r="G22" s="78"/>
      <c r="H22" s="79"/>
      <c r="I22" s="82"/>
      <c r="J22" s="81"/>
      <c r="K22" s="34"/>
    </row>
    <row r="23" spans="1:11" ht="19.5" customHeight="1">
      <c r="A23" s="34"/>
      <c r="B23" s="78"/>
      <c r="C23" s="79"/>
      <c r="D23" s="80"/>
      <c r="E23" s="81"/>
      <c r="F23" s="34"/>
      <c r="G23" s="78"/>
      <c r="H23" s="79"/>
      <c r="I23" s="82"/>
      <c r="J23" s="81"/>
      <c r="K23" s="34"/>
    </row>
    <row r="24" spans="1:11" ht="19.5" customHeight="1">
      <c r="A24" s="34"/>
      <c r="B24" s="78"/>
      <c r="C24" s="79"/>
      <c r="D24" s="80"/>
      <c r="E24" s="81"/>
      <c r="F24" s="34"/>
      <c r="G24" s="78"/>
      <c r="H24" s="79"/>
      <c r="I24" s="82"/>
      <c r="J24" s="81"/>
      <c r="K24" s="34"/>
    </row>
    <row r="25" spans="1:11" ht="19.5" customHeight="1">
      <c r="A25" s="34"/>
      <c r="B25" s="78"/>
      <c r="C25" s="79"/>
      <c r="D25" s="80"/>
      <c r="E25" s="81"/>
      <c r="F25" s="34"/>
      <c r="G25" s="78"/>
      <c r="H25" s="79"/>
      <c r="I25" s="82"/>
      <c r="J25" s="81"/>
      <c r="K25" s="34"/>
    </row>
    <row r="26" spans="1:11" ht="19.5" customHeight="1">
      <c r="A26" s="34"/>
      <c r="B26" s="78"/>
      <c r="C26" s="79"/>
      <c r="D26" s="80"/>
      <c r="E26" s="81"/>
      <c r="F26" s="34"/>
      <c r="G26" s="78"/>
      <c r="H26" s="79"/>
      <c r="I26" s="82"/>
      <c r="J26" s="81"/>
      <c r="K26" s="34"/>
    </row>
    <row r="27" spans="1:11" ht="19.5" customHeight="1">
      <c r="A27" s="34"/>
      <c r="B27" s="78"/>
      <c r="C27" s="79"/>
      <c r="D27" s="80"/>
      <c r="E27" s="81"/>
      <c r="F27" s="34"/>
      <c r="G27" s="78"/>
      <c r="H27" s="79"/>
      <c r="I27" s="82"/>
      <c r="J27" s="81"/>
      <c r="K27" s="34"/>
    </row>
    <row r="28" spans="1:11" ht="19.5" customHeight="1">
      <c r="A28" s="34"/>
      <c r="B28" s="78"/>
      <c r="C28" s="79"/>
      <c r="D28" s="80"/>
      <c r="E28" s="81"/>
      <c r="F28" s="34"/>
      <c r="G28" s="78"/>
      <c r="H28" s="79"/>
      <c r="I28" s="82"/>
      <c r="J28" s="81"/>
      <c r="K28" s="34"/>
    </row>
    <row r="29" spans="1:11" ht="19.5" customHeight="1">
      <c r="A29" s="34"/>
      <c r="B29" s="78"/>
      <c r="C29" s="79"/>
      <c r="D29" s="80"/>
      <c r="E29" s="81"/>
      <c r="F29" s="34"/>
      <c r="G29" s="78"/>
      <c r="H29" s="79"/>
      <c r="I29" s="82"/>
      <c r="J29" s="81"/>
      <c r="K29" s="34"/>
    </row>
    <row r="30" spans="1:11" ht="19.5" customHeight="1">
      <c r="A30" s="34"/>
      <c r="B30" s="78"/>
      <c r="C30" s="79"/>
      <c r="D30" s="80"/>
      <c r="E30" s="81"/>
      <c r="F30" s="34"/>
      <c r="G30" s="78"/>
      <c r="H30" s="79"/>
      <c r="I30" s="82"/>
      <c r="J30" s="81"/>
      <c r="K30" s="34"/>
    </row>
    <row r="31" spans="1:11" ht="19.5" customHeight="1">
      <c r="A31" s="34"/>
      <c r="B31" s="78"/>
      <c r="C31" s="79"/>
      <c r="D31" s="80"/>
      <c r="E31" s="81"/>
      <c r="F31" s="34"/>
      <c r="G31" s="78"/>
      <c r="H31" s="79"/>
      <c r="I31" s="82"/>
      <c r="J31" s="81"/>
      <c r="K31" s="34"/>
    </row>
    <row r="32" spans="1:11" ht="19.5" customHeight="1">
      <c r="A32" s="34"/>
      <c r="B32" s="78"/>
      <c r="C32" s="79"/>
      <c r="D32" s="80"/>
      <c r="E32" s="81"/>
      <c r="F32" s="34"/>
      <c r="G32" s="78"/>
      <c r="H32" s="79"/>
      <c r="I32" s="82"/>
      <c r="J32" s="81"/>
      <c r="K32" s="34"/>
    </row>
    <row r="33" spans="1:11" ht="19.5" customHeight="1">
      <c r="A33" s="34"/>
      <c r="B33" s="83"/>
      <c r="C33" s="84"/>
      <c r="D33" s="85"/>
      <c r="E33" s="86"/>
      <c r="F33" s="34"/>
      <c r="G33" s="83"/>
      <c r="H33" s="84"/>
      <c r="I33" s="87"/>
      <c r="J33" s="86"/>
      <c r="K33" s="34"/>
    </row>
  </sheetData>
  <mergeCells count="1">
    <mergeCell ref="B1:J1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Summary!$H$27:$I$44</xm:f>
          </x14:formula1>
          <xm:sqref>J5:J33</xm:sqref>
        </x14:dataValidation>
        <x14:dataValidation type="list" allowBlank="1" xr:uid="{00000000-0002-0000-0100-000001000000}">
          <x14:formula1>
            <xm:f>Summary!$B$27:$C$44</xm:f>
          </x14:formula1>
          <xm:sqref>E5:E33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Kaloian Kozlev</cp:lastModifiedBy>
  <cp:revision/>
  <dcterms:created xsi:type="dcterms:W3CDTF">2025-03-25T08:05:09Z</dcterms:created>
  <dcterms:modified xsi:type="dcterms:W3CDTF">2025-03-25T08:05:09Z</dcterms:modified>
  <cp:category/>
  <cp:contentStatus/>
</cp:coreProperties>
</file>