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murgai/Google Drive/Projects/Insight/Code/eliminating-bias-in-ml/results/"/>
    </mc:Choice>
  </mc:AlternateContent>
  <xr:revisionPtr revIDLastSave="0" documentId="13_ncr:1_{5A825C09-F476-7C4A-9212-72FD6313DA25}" xr6:coauthVersionLast="36" xr6:coauthVersionMax="36" xr10:uidLastSave="{00000000-0000-0000-0000-000000000000}"/>
  <bookViews>
    <workbookView xWindow="38680" yWindow="8280" windowWidth="37840" windowHeight="34860" activeTab="1" xr2:uid="{49417C25-687D-6847-ABBB-850FAD07D17C}"/>
  </bookViews>
  <sheets>
    <sheet name="Gender" sheetId="1" r:id="rId1"/>
    <sheet name="Gender &amp; Race" sheetId="2" r:id="rId2"/>
  </sheets>
  <definedNames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E40" i="2"/>
  <c r="D40" i="2"/>
  <c r="C40" i="2"/>
  <c r="E47" i="2"/>
  <c r="E43" i="2"/>
  <c r="E39" i="2"/>
  <c r="I31" i="2"/>
  <c r="H31" i="2"/>
  <c r="H32" i="2"/>
  <c r="G32" i="2"/>
  <c r="G31" i="2"/>
  <c r="G19" i="2"/>
  <c r="H20" i="2"/>
  <c r="H24" i="2"/>
  <c r="G27" i="2"/>
  <c r="H23" i="2"/>
  <c r="G24" i="2"/>
  <c r="G23" i="2"/>
  <c r="G20" i="2"/>
  <c r="H19" i="2"/>
  <c r="N3" i="2"/>
  <c r="N5" i="2"/>
  <c r="N7" i="2"/>
  <c r="N8" i="2"/>
  <c r="N9" i="2"/>
  <c r="N10" i="2"/>
  <c r="N6" i="2"/>
  <c r="I3" i="2"/>
  <c r="O3" i="2"/>
  <c r="B4" i="2"/>
  <c r="I4" i="2"/>
  <c r="N4" i="2"/>
  <c r="G5" i="2"/>
  <c r="H5" i="2"/>
  <c r="H13" i="2" s="1"/>
  <c r="H17" i="2" s="1"/>
  <c r="I7" i="2"/>
  <c r="I8" i="2"/>
  <c r="G9" i="2"/>
  <c r="H9" i="2"/>
  <c r="B11" i="2"/>
  <c r="C11" i="2"/>
  <c r="I11" i="2"/>
  <c r="B12" i="2"/>
  <c r="C12" i="2"/>
  <c r="I12" i="2"/>
  <c r="G13" i="2"/>
  <c r="G15" i="2"/>
  <c r="H15" i="2"/>
  <c r="I15" i="2"/>
  <c r="G16" i="2"/>
  <c r="H16" i="2"/>
  <c r="B27" i="2"/>
  <c r="B28" i="2"/>
  <c r="C28" i="2"/>
  <c r="I24" i="2" l="1"/>
  <c r="H28" i="2"/>
  <c r="G28" i="2"/>
  <c r="I28" i="2"/>
  <c r="I32" i="2" s="1"/>
  <c r="H25" i="2"/>
  <c r="H27" i="2"/>
  <c r="G25" i="2"/>
  <c r="C27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29" i="2" l="1"/>
  <c r="G33" i="2" s="1"/>
  <c r="H29" i="2"/>
  <c r="H33" i="2" s="1"/>
  <c r="I27" i="2"/>
  <c r="I23" i="2"/>
  <c r="D4" i="1"/>
  <c r="E4" i="1"/>
  <c r="F4" i="1"/>
  <c r="D5" i="1"/>
  <c r="E5" i="1"/>
  <c r="F5" i="1"/>
  <c r="D6" i="1"/>
  <c r="E6" i="1"/>
  <c r="F6" i="1"/>
  <c r="D3" i="1"/>
  <c r="E3" i="1"/>
  <c r="F3" i="1"/>
  <c r="C2" i="1"/>
</calcChain>
</file>

<file path=xl/sharedStrings.xml><?xml version="1.0" encoding="utf-8"?>
<sst xmlns="http://schemas.openxmlformats.org/spreadsheetml/2006/main" count="113" uniqueCount="38">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</sst>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textRotation="90"/>
    </xf>
    <xf numFmtId="10" fontId="0" fillId="0" borderId="0" xfId="1" applyNumberFormat="1" applyFont="1"/>
    <xf numFmtId="0" fontId="7" fillId="0" borderId="0" xfId="2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are.streamlit.io/0.25.0-cdyb/index.html?id=PpzeS2p7XJ1eYxbrLJYmn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L96" sqref="L96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47"/>
  <sheetViews>
    <sheetView tabSelected="1" zoomScale="150" zoomScaleNormal="150" workbookViewId="0"/>
  </sheetViews>
  <sheetFormatPr baseColWidth="10" defaultRowHeight="16" x14ac:dyDescent="0.2"/>
  <cols>
    <col min="6" max="6" width="11.5" bestFit="1" customWidth="1"/>
    <col min="12" max="12" width="27.6640625" bestFit="1" customWidth="1"/>
  </cols>
  <sheetData>
    <row r="1" spans="1:15" x14ac:dyDescent="0.2">
      <c r="A1" s="9" t="s">
        <v>37</v>
      </c>
    </row>
    <row r="2" spans="1:15" ht="230" customHeight="1" x14ac:dyDescent="0.2">
      <c r="B2" s="4"/>
      <c r="C2" s="4"/>
      <c r="D2" s="4"/>
      <c r="E2" s="4"/>
      <c r="F2" s="4"/>
      <c r="G2" s="7" t="s">
        <v>33</v>
      </c>
      <c r="H2" s="7" t="s">
        <v>32</v>
      </c>
      <c r="I2" s="4"/>
    </row>
    <row r="3" spans="1:15" ht="17" x14ac:dyDescent="0.25">
      <c r="B3" s="4"/>
      <c r="C3" s="4"/>
      <c r="D3" s="4"/>
      <c r="E3" s="4" t="s">
        <v>31</v>
      </c>
      <c r="F3" s="6" t="s">
        <v>25</v>
      </c>
      <c r="G3" s="5">
        <v>1641</v>
      </c>
      <c r="H3" s="5">
        <v>8305</v>
      </c>
      <c r="I3" s="4">
        <f>SUM(G3:H3)</f>
        <v>9946</v>
      </c>
      <c r="N3">
        <f>N4/(N4+N5)</f>
        <v>0.88618285679186759</v>
      </c>
      <c r="O3">
        <f>M6/SUM(M6:M11)</f>
        <v>0.8542735173981143</v>
      </c>
    </row>
    <row r="4" spans="1:15" ht="17" x14ac:dyDescent="0.25">
      <c r="B4" s="4">
        <f>SUM(G3:H4)</f>
        <v>30000</v>
      </c>
      <c r="C4" s="4"/>
      <c r="D4" s="4"/>
      <c r="E4" s="4"/>
      <c r="F4" s="6" t="s">
        <v>24</v>
      </c>
      <c r="G4" s="5">
        <v>1777</v>
      </c>
      <c r="H4" s="5">
        <v>18277</v>
      </c>
      <c r="I4" s="4">
        <f>SUM(G4:H4)</f>
        <v>20054</v>
      </c>
      <c r="N4">
        <f>M6+M8</f>
        <v>28855</v>
      </c>
    </row>
    <row r="5" spans="1:15" x14ac:dyDescent="0.2">
      <c r="B5" s="4"/>
      <c r="C5" s="4"/>
      <c r="D5" s="4"/>
      <c r="E5" s="4"/>
      <c r="F5" s="4"/>
      <c r="G5" s="4">
        <f>SUM(G3:G4)</f>
        <v>3418</v>
      </c>
      <c r="H5" s="4">
        <f>SUM(H3:H4)</f>
        <v>26582</v>
      </c>
      <c r="I5" s="4"/>
      <c r="N5">
        <f>M7+M9+M10</f>
        <v>3706</v>
      </c>
    </row>
    <row r="6" spans="1:15" x14ac:dyDescent="0.2">
      <c r="B6" s="4"/>
      <c r="C6" s="4"/>
      <c r="D6" s="4"/>
      <c r="E6" s="4"/>
      <c r="F6" s="4"/>
      <c r="G6" s="4"/>
      <c r="H6" s="4"/>
      <c r="I6" s="4"/>
      <c r="L6" s="10" t="s">
        <v>30</v>
      </c>
      <c r="M6" s="10">
        <v>27816</v>
      </c>
      <c r="N6" s="8">
        <f>M6/SUM($M$6:$M$10)</f>
        <v>0.8542735173981143</v>
      </c>
    </row>
    <row r="7" spans="1:15" ht="17" x14ac:dyDescent="0.25">
      <c r="B7" s="4"/>
      <c r="C7" s="4"/>
      <c r="D7" s="4"/>
      <c r="E7" s="4" t="s">
        <v>28</v>
      </c>
      <c r="F7" s="6" t="s">
        <v>25</v>
      </c>
      <c r="G7" s="5">
        <v>101</v>
      </c>
      <c r="H7" s="5">
        <v>982</v>
      </c>
      <c r="I7" s="4">
        <f>SUM(G7:H7)</f>
        <v>1083</v>
      </c>
      <c r="L7" s="10" t="s">
        <v>29</v>
      </c>
      <c r="M7" s="10">
        <v>3124</v>
      </c>
      <c r="N7" s="8">
        <f t="shared" ref="N7:N10" si="0">M7/SUM($M$6:$M$10)</f>
        <v>9.5942999293633494E-2</v>
      </c>
    </row>
    <row r="8" spans="1:15" ht="17" x14ac:dyDescent="0.25">
      <c r="B8" s="4"/>
      <c r="C8" s="4"/>
      <c r="D8" s="4"/>
      <c r="E8" s="4" t="s">
        <v>18</v>
      </c>
      <c r="F8" s="6" t="s">
        <v>24</v>
      </c>
      <c r="G8" s="5">
        <v>315</v>
      </c>
      <c r="H8" s="5">
        <v>5826</v>
      </c>
      <c r="I8" s="4">
        <f>SUM(G8:H8)</f>
        <v>6141</v>
      </c>
      <c r="L8" s="10" t="s">
        <v>27</v>
      </c>
      <c r="M8" s="10">
        <v>1039</v>
      </c>
      <c r="N8" s="8">
        <f t="shared" si="0"/>
        <v>3.1909339393753261E-2</v>
      </c>
    </row>
    <row r="9" spans="1:15" x14ac:dyDescent="0.2">
      <c r="B9" s="4"/>
      <c r="C9" s="4"/>
      <c r="D9" s="4"/>
      <c r="E9" s="4"/>
      <c r="F9" s="4"/>
      <c r="G9" s="4">
        <f>SUM(G7:G8)</f>
        <v>416</v>
      </c>
      <c r="H9" s="4">
        <f>SUM(H7:H8)</f>
        <v>6808</v>
      </c>
      <c r="I9" s="4"/>
      <c r="L9" s="10" t="s">
        <v>26</v>
      </c>
      <c r="M9" s="10">
        <v>311</v>
      </c>
      <c r="N9" s="8">
        <f t="shared" si="0"/>
        <v>9.551303706888609E-3</v>
      </c>
    </row>
    <row r="10" spans="1:15" x14ac:dyDescent="0.2">
      <c r="B10" s="4"/>
      <c r="C10" s="4"/>
      <c r="D10" s="4"/>
      <c r="E10" s="4"/>
      <c r="F10" s="4"/>
      <c r="G10" s="4"/>
      <c r="H10" s="4"/>
      <c r="I10" s="4"/>
      <c r="L10" s="10" t="s">
        <v>23</v>
      </c>
      <c r="M10" s="10">
        <v>271</v>
      </c>
      <c r="N10" s="8">
        <f t="shared" si="0"/>
        <v>8.3228402076103315E-3</v>
      </c>
    </row>
    <row r="11" spans="1:15" ht="17" x14ac:dyDescent="0.25">
      <c r="B11" s="4">
        <f>G7/G3</f>
        <v>6.1547836684948204E-2</v>
      </c>
      <c r="C11" s="4">
        <f>H7/H3</f>
        <v>0.11824202287778447</v>
      </c>
      <c r="D11" s="4"/>
      <c r="E11" s="4" t="s">
        <v>19</v>
      </c>
      <c r="F11" s="6" t="s">
        <v>25</v>
      </c>
      <c r="G11" s="5">
        <v>6.1499999999999999E-2</v>
      </c>
      <c r="H11" s="5">
        <v>0.1182</v>
      </c>
      <c r="I11" s="4">
        <f>I7/I3</f>
        <v>0.10888799517393927</v>
      </c>
    </row>
    <row r="12" spans="1:15" ht="17" x14ac:dyDescent="0.25">
      <c r="B12" s="4">
        <f>G8/G4</f>
        <v>0.17726505346088914</v>
      </c>
      <c r="C12" s="4">
        <f>H8/H4</f>
        <v>0.31876128467472781</v>
      </c>
      <c r="D12" s="4"/>
      <c r="E12" s="4" t="s">
        <v>18</v>
      </c>
      <c r="F12" s="6" t="s">
        <v>24</v>
      </c>
      <c r="G12" s="5">
        <v>0.17730000000000001</v>
      </c>
      <c r="H12" s="5">
        <v>0.31879999999999997</v>
      </c>
      <c r="I12" s="4">
        <f>I8/I4</f>
        <v>0.30622319736710879</v>
      </c>
    </row>
    <row r="13" spans="1:15" x14ac:dyDescent="0.2">
      <c r="B13" s="4"/>
      <c r="C13" s="4"/>
      <c r="D13" s="4"/>
      <c r="E13" s="4"/>
      <c r="F13" s="4"/>
      <c r="G13" s="4">
        <f>G9/G5</f>
        <v>0.12170860152135751</v>
      </c>
      <c r="H13" s="4">
        <f>H9/H5</f>
        <v>0.25611315928071626</v>
      </c>
      <c r="I13" s="4"/>
    </row>
    <row r="14" spans="1:15" x14ac:dyDescent="0.2">
      <c r="B14" s="4"/>
      <c r="C14" s="4"/>
      <c r="D14" s="4"/>
      <c r="E14" s="4"/>
      <c r="F14" s="4"/>
      <c r="G14" s="4"/>
      <c r="H14" s="4"/>
      <c r="I14" s="4"/>
    </row>
    <row r="15" spans="1:15" x14ac:dyDescent="0.2">
      <c r="B15" s="4"/>
      <c r="C15" s="4"/>
      <c r="D15" s="4"/>
      <c r="E15" s="4" t="s">
        <v>22</v>
      </c>
      <c r="F15" s="4"/>
      <c r="G15" s="4">
        <f>$H$12/G11</f>
        <v>5.1837398373983739</v>
      </c>
      <c r="H15" s="4">
        <f>$H$12/H11</f>
        <v>2.6971235194585446</v>
      </c>
      <c r="I15" s="4">
        <f>I12/I11</f>
        <v>2.8122769353769752</v>
      </c>
    </row>
    <row r="16" spans="1:15" x14ac:dyDescent="0.2">
      <c r="B16" s="4"/>
      <c r="C16" s="4"/>
      <c r="D16" s="4"/>
      <c r="E16" s="4"/>
      <c r="F16" s="4"/>
      <c r="G16" s="4">
        <f>$H$12/G12</f>
        <v>1.7980823463056963</v>
      </c>
      <c r="H16" s="4">
        <f>$H$12/H12</f>
        <v>1</v>
      </c>
      <c r="I16" s="4"/>
    </row>
    <row r="17" spans="2:9" x14ac:dyDescent="0.2">
      <c r="B17">
        <v>619.58789999999999</v>
      </c>
      <c r="C17">
        <v>2444.5385999999999</v>
      </c>
      <c r="D17" s="4"/>
      <c r="E17" s="4"/>
      <c r="F17" s="4"/>
      <c r="G17" s="4"/>
      <c r="H17" s="4">
        <f>H13/G13</f>
        <v>2.1043143712055006</v>
      </c>
      <c r="I17" s="4"/>
    </row>
    <row r="18" spans="2:9" x14ac:dyDescent="0.2">
      <c r="B18">
        <v>369.09059999999999</v>
      </c>
      <c r="D18" s="4"/>
      <c r="E18" s="4"/>
      <c r="F18" s="4"/>
      <c r="G18" s="4"/>
      <c r="H18" s="4"/>
      <c r="I18" s="4"/>
    </row>
    <row r="19" spans="2:9" x14ac:dyDescent="0.2">
      <c r="B19" s="4">
        <v>422.55772357723578</v>
      </c>
      <c r="C19" s="4">
        <v>1666.5752961082908</v>
      </c>
      <c r="D19" s="4"/>
      <c r="E19" s="4" t="s">
        <v>21</v>
      </c>
      <c r="F19" s="4"/>
      <c r="G19" s="4">
        <f>($H$12*G3 - G7)/(1 - $H$12)</f>
        <v>619.71638285378742</v>
      </c>
      <c r="H19" s="4">
        <f>($H$12*H3-H7)/(1-$H$12)</f>
        <v>2445.1467997651198</v>
      </c>
      <c r="I19" s="4"/>
    </row>
    <row r="20" spans="2:9" x14ac:dyDescent="0.2">
      <c r="B20" s="4">
        <v>251.39593908629433</v>
      </c>
      <c r="C20" s="4">
        <v>0</v>
      </c>
      <c r="D20" s="4"/>
      <c r="E20" s="4"/>
      <c r="F20" s="4"/>
      <c r="G20" s="4">
        <f>($H$12*G4-G8)/(1-$H$12)</f>
        <v>369.21256605989419</v>
      </c>
      <c r="H20" s="4">
        <f>($H$12*H4-H8)/(1-$H$12)</f>
        <v>1.0387551379913817</v>
      </c>
      <c r="I20" s="4"/>
    </row>
    <row r="21" spans="2:9" x14ac:dyDescent="0.2">
      <c r="B21" s="4"/>
      <c r="C21" s="4"/>
      <c r="D21" s="4"/>
      <c r="E21" s="4"/>
      <c r="F21" s="4"/>
      <c r="G21" s="4"/>
      <c r="H21" s="4"/>
      <c r="I21" s="4"/>
    </row>
    <row r="22" spans="2:9" x14ac:dyDescent="0.2">
      <c r="B22" s="4"/>
      <c r="C22" s="4"/>
      <c r="D22" s="4"/>
      <c r="E22" s="4"/>
      <c r="F22" s="4"/>
      <c r="G22" s="4"/>
      <c r="H22" s="4"/>
      <c r="I22" s="4"/>
    </row>
    <row r="23" spans="2:9" x14ac:dyDescent="0.2">
      <c r="B23" s="4"/>
      <c r="C23" s="4"/>
      <c r="D23" s="4"/>
      <c r="E23" s="4" t="s">
        <v>20</v>
      </c>
      <c r="F23" s="4"/>
      <c r="G23" s="4">
        <f>G3+G19</f>
        <v>2260.7163828537873</v>
      </c>
      <c r="H23" s="4">
        <f>H3+H19</f>
        <v>10750.14679976512</v>
      </c>
      <c r="I23" s="4">
        <f>SUM(G23:H23)</f>
        <v>13010.863182618907</v>
      </c>
    </row>
    <row r="24" spans="2:9" x14ac:dyDescent="0.2">
      <c r="B24" s="4"/>
      <c r="C24" s="4"/>
      <c r="D24" s="4"/>
      <c r="E24" s="4"/>
      <c r="F24" s="4"/>
      <c r="G24" s="4">
        <f>G4+G20</f>
        <v>2146.212566059894</v>
      </c>
      <c r="H24" s="4">
        <f>H4+H20</f>
        <v>18278.03875513799</v>
      </c>
      <c r="I24" s="4">
        <f>SUM(G24:H24)</f>
        <v>20424.251321197884</v>
      </c>
    </row>
    <row r="25" spans="2:9" x14ac:dyDescent="0.2">
      <c r="B25" s="4"/>
      <c r="C25" s="4"/>
      <c r="D25" s="4"/>
      <c r="E25" s="4"/>
      <c r="F25" s="4"/>
      <c r="G25" s="4">
        <f>SUM(G23:G24)</f>
        <v>4406.9289489136809</v>
      </c>
      <c r="H25" s="4">
        <f>SUM(H23:H24)</f>
        <v>29028.18555490311</v>
      </c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7" spans="2:9" x14ac:dyDescent="0.2">
      <c r="B27" s="4">
        <f>G15*G7</f>
        <v>523.55772357723572</v>
      </c>
      <c r="C27" s="4">
        <f>H15*H7</f>
        <v>2648.5752961082908</v>
      </c>
      <c r="D27" s="4"/>
      <c r="E27" s="4" t="s">
        <v>20</v>
      </c>
      <c r="F27" s="4"/>
      <c r="G27" s="4">
        <f>G19+G7</f>
        <v>720.71638285378742</v>
      </c>
      <c r="H27" s="4">
        <f>H19+H7</f>
        <v>3427.1467997651198</v>
      </c>
      <c r="I27" s="4">
        <f>SUM(G27:H27)</f>
        <v>4147.8631826189076</v>
      </c>
    </row>
    <row r="28" spans="2:9" x14ac:dyDescent="0.2">
      <c r="B28" s="4">
        <f>G16*G8</f>
        <v>566.39593908629433</v>
      </c>
      <c r="C28" s="4">
        <f>H16*H8</f>
        <v>5826</v>
      </c>
      <c r="D28" s="4"/>
      <c r="E28" s="4" t="s">
        <v>18</v>
      </c>
      <c r="F28" s="4"/>
      <c r="G28" s="4">
        <f>G20+G8</f>
        <v>684.21256605989424</v>
      </c>
      <c r="H28" s="4">
        <f>H20+H8</f>
        <v>5827.0387551379918</v>
      </c>
      <c r="I28" s="4">
        <f>SUM(G28:H28)</f>
        <v>6511.2513211978858</v>
      </c>
    </row>
    <row r="29" spans="2:9" x14ac:dyDescent="0.2">
      <c r="B29" s="4"/>
      <c r="C29" s="4"/>
      <c r="D29" s="4"/>
      <c r="E29" s="4"/>
      <c r="F29" s="4"/>
      <c r="G29" s="4">
        <f>SUM(G27:G28)</f>
        <v>1404.9289489136818</v>
      </c>
      <c r="H29" s="4">
        <f>SUM(H27:H28)</f>
        <v>9254.1855549031116</v>
      </c>
      <c r="I29" s="4"/>
    </row>
    <row r="30" spans="2:9" x14ac:dyDescent="0.2">
      <c r="B30" s="4"/>
      <c r="C30" s="4"/>
      <c r="D30" s="4"/>
      <c r="E30" s="4"/>
      <c r="F30" s="4"/>
      <c r="G30" s="4"/>
      <c r="H30" s="4"/>
      <c r="I30" s="4"/>
    </row>
    <row r="31" spans="2:9" x14ac:dyDescent="0.2">
      <c r="B31" s="4"/>
      <c r="C31" s="4"/>
      <c r="D31" s="4"/>
      <c r="E31" s="4" t="s">
        <v>19</v>
      </c>
      <c r="F31" s="4"/>
      <c r="G31" s="4">
        <f>G27/G23</f>
        <v>0.31880000000000003</v>
      </c>
      <c r="H31" s="4">
        <f>H27/H23</f>
        <v>0.31879999999999997</v>
      </c>
      <c r="I31" s="4">
        <f>I27/I23</f>
        <v>0.31880000000000003</v>
      </c>
    </row>
    <row r="32" spans="2:9" x14ac:dyDescent="0.2">
      <c r="B32" s="4"/>
      <c r="C32" s="4"/>
      <c r="D32" s="4"/>
      <c r="E32" s="4" t="s">
        <v>18</v>
      </c>
      <c r="F32" s="4"/>
      <c r="G32" s="4">
        <f>G28/G24</f>
        <v>0.31880000000000003</v>
      </c>
      <c r="H32" s="4">
        <f>H28/H24</f>
        <v>0.31880000000000003</v>
      </c>
      <c r="I32" s="4">
        <f>I28/I24</f>
        <v>0.31880000000000003</v>
      </c>
    </row>
    <row r="33" spans="2:9" x14ac:dyDescent="0.2">
      <c r="B33" s="4"/>
      <c r="C33" s="4"/>
      <c r="D33" s="4"/>
      <c r="E33" s="4"/>
      <c r="F33" s="4"/>
      <c r="G33" s="4">
        <f>G29/G25</f>
        <v>0.31880000000000008</v>
      </c>
      <c r="H33" s="4">
        <f>H29/H25</f>
        <v>0.31880000000000003</v>
      </c>
      <c r="I33" s="4"/>
    </row>
    <row r="37" spans="2:9" ht="17" x14ac:dyDescent="0.25">
      <c r="B37" s="4"/>
      <c r="C37" s="6" t="s">
        <v>25</v>
      </c>
      <c r="D37" s="6" t="s">
        <v>24</v>
      </c>
      <c r="E37" s="4"/>
    </row>
    <row r="38" spans="2:9" ht="17" x14ac:dyDescent="0.25">
      <c r="B38" s="6" t="s">
        <v>34</v>
      </c>
      <c r="C38" s="5">
        <v>750</v>
      </c>
      <c r="D38" s="5">
        <v>1238</v>
      </c>
      <c r="E38" s="4"/>
    </row>
    <row r="39" spans="2:9" ht="17" x14ac:dyDescent="0.25">
      <c r="B39" s="6" t="s">
        <v>18</v>
      </c>
      <c r="C39" s="5">
        <v>75</v>
      </c>
      <c r="D39" s="5">
        <v>498</v>
      </c>
      <c r="E39" s="4">
        <f>SUM(C38:D39)</f>
        <v>2561</v>
      </c>
      <c r="F39">
        <f>D39/C39</f>
        <v>6.64</v>
      </c>
    </row>
    <row r="40" spans="2:9" x14ac:dyDescent="0.2">
      <c r="B40" s="4"/>
      <c r="C40" s="4">
        <f>C39/C38</f>
        <v>0.1</v>
      </c>
      <c r="D40" s="4">
        <f>D39/D38</f>
        <v>0.40226171243941844</v>
      </c>
      <c r="E40" s="4">
        <f>D40/C40</f>
        <v>4.0226171243941842</v>
      </c>
    </row>
    <row r="41" spans="2:9" ht="17" x14ac:dyDescent="0.25">
      <c r="B41" s="4"/>
      <c r="C41" s="6" t="s">
        <v>33</v>
      </c>
      <c r="D41" s="6" t="s">
        <v>32</v>
      </c>
      <c r="E41" s="4"/>
    </row>
    <row r="42" spans="2:9" ht="17" x14ac:dyDescent="0.25">
      <c r="B42" s="6" t="s">
        <v>34</v>
      </c>
      <c r="C42" s="5">
        <v>267</v>
      </c>
      <c r="D42" s="5">
        <v>1721</v>
      </c>
      <c r="E42" s="4"/>
    </row>
    <row r="43" spans="2:9" ht="17" x14ac:dyDescent="0.25">
      <c r="B43" s="6" t="s">
        <v>18</v>
      </c>
      <c r="C43" s="5">
        <v>21</v>
      </c>
      <c r="D43" s="5">
        <v>552</v>
      </c>
      <c r="E43" s="4">
        <f>SUM(C42:D43)</f>
        <v>2561</v>
      </c>
    </row>
    <row r="44" spans="2:9" x14ac:dyDescent="0.2">
      <c r="B44" s="4"/>
      <c r="C44" s="4"/>
      <c r="D44" s="4"/>
      <c r="E44" s="4"/>
    </row>
    <row r="45" spans="2:9" ht="17" x14ac:dyDescent="0.25">
      <c r="B45" s="4"/>
      <c r="C45" s="6" t="s">
        <v>35</v>
      </c>
      <c r="D45" s="6" t="s">
        <v>36</v>
      </c>
      <c r="E45" s="4"/>
    </row>
    <row r="46" spans="2:9" ht="17" x14ac:dyDescent="0.25">
      <c r="B46" s="6" t="s">
        <v>34</v>
      </c>
      <c r="C46" s="5">
        <v>881</v>
      </c>
      <c r="D46" s="5">
        <v>1107</v>
      </c>
      <c r="E46" s="4"/>
    </row>
    <row r="47" spans="2:9" ht="17" x14ac:dyDescent="0.25">
      <c r="B47" s="6" t="s">
        <v>18</v>
      </c>
      <c r="C47" s="5">
        <v>90</v>
      </c>
      <c r="D47" s="5">
        <v>483</v>
      </c>
      <c r="E47" s="4">
        <f>SUM(C46:D47)</f>
        <v>2561</v>
      </c>
    </row>
  </sheetData>
  <hyperlinks>
    <hyperlink ref="A1" r:id="rId1" xr:uid="{9C39114D-177D-874F-9648-8D0623AF76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Gender</vt:lpstr>
      <vt:lpstr>Gender &amp; Race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dcterms:created xsi:type="dcterms:W3CDTF">2019-02-01T07:28:50Z</dcterms:created>
  <dcterms:modified xsi:type="dcterms:W3CDTF">2019-02-05T23:16:37Z</dcterms:modified>
</cp:coreProperties>
</file>