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gFQd0BfcZciNzupxsS3qCaGvfqqxvlJQmm1w39jYipQ="/>
    </ext>
  </extLst>
</workbook>
</file>

<file path=xl/sharedStrings.xml><?xml version="1.0" encoding="utf-8"?>
<sst xmlns="http://schemas.openxmlformats.org/spreadsheetml/2006/main" count="20" uniqueCount="11">
  <si>
    <t>Table from EXO Manual</t>
  </si>
  <si>
    <t>CHLA</t>
  </si>
  <si>
    <t>PHYCOYANIN</t>
  </si>
  <si>
    <t>PHYCOERYTHRIN</t>
  </si>
  <si>
    <t>fDOM</t>
  </si>
  <si>
    <t>Temp</t>
  </si>
  <si>
    <t>RFU</t>
  </si>
  <si>
    <t>ug/L</t>
  </si>
  <si>
    <t>QSU</t>
  </si>
  <si>
    <t>Enter Standard Temperature</t>
  </si>
  <si>
    <t>Standard Value for Calibration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</si>
</sst>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1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Alignment="1" applyBorder="1" applyFont="1">
      <alignment horizontal="center"/>
    </xf>
    <xf borderId="10" fillId="0" fontId="3" numFmtId="0" xfId="0" applyBorder="1" applyFont="1"/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1" fillId="0" fontId="2" numFmtId="0" xfId="0" applyBorder="1" applyFont="1"/>
    <xf borderId="11" fillId="2" fontId="2" numFmtId="2" xfId="0" applyBorder="1" applyFill="1" applyFont="1" applyNumberFormat="1"/>
    <xf borderId="11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Temp and Phycoerythrin RFU</a:t>
            </a:r>
          </a:p>
        </c:rich>
      </c:tx>
      <c:layout>
        <c:manualLayout>
          <c:xMode val="edge"/>
          <c:yMode val="edge"/>
          <c:x val="0.40683802189924495"/>
          <c:y val="0.019436345966958212"/>
        </c:manualLayout>
      </c:layout>
      <c:overlay val="0"/>
    </c:title>
    <c:plotArea>
      <c:layout>
        <c:manualLayout>
          <c:xMode val="edge"/>
          <c:yMode val="edge"/>
          <c:x val="0.08453093143092796"/>
          <c:y val="0.1553875968992248"/>
          <c:w val="0.8810882560384797"/>
          <c:h val="0.684134468656534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Sheet1!$B$3:$B$14</c:f>
            </c:numRef>
          </c:xVal>
          <c:yVal>
            <c:numRef>
              <c:f>Sheet1!$G$3:$G$14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988605"/>
        <c:axId val="743185365"/>
      </c:scatterChart>
      <c:valAx>
        <c:axId val="16419886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3185365"/>
      </c:valAx>
      <c:valAx>
        <c:axId val="743185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RFU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198860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Temp and Phycoerythrin ug/l</a:t>
            </a:r>
          </a:p>
        </c:rich>
      </c:tx>
      <c:layout>
        <c:manualLayout>
          <c:xMode val="edge"/>
          <c:yMode val="edge"/>
          <c:x val="0.40683802189924495"/>
          <c:y val="0.019436345966958212"/>
        </c:manualLayout>
      </c:layout>
      <c:overlay val="0"/>
    </c:title>
    <c:plotArea>
      <c:layout>
        <c:manualLayout>
          <c:xMode val="edge"/>
          <c:yMode val="edge"/>
          <c:x val="0.08453093143092796"/>
          <c:y val="0.1553875968992248"/>
          <c:w val="0.8810882560384797"/>
          <c:h val="0.684134468656534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Sheet1!$B$3:$B$14</c:f>
            </c:numRef>
          </c:xVal>
          <c:yVal>
            <c:numRef>
              <c:f>Sheet1!$H$3:$H$14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1648"/>
        <c:axId val="395630288"/>
      </c:scatterChart>
      <c:valAx>
        <c:axId val="266016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Temp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5630288"/>
      </c:valAx>
      <c:valAx>
        <c:axId val="395630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RFU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60164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0</xdr:colOff>
      <xdr:row>20</xdr:row>
      <xdr:rowOff>0</xdr:rowOff>
    </xdr:from>
    <xdr:ext cx="6200775" cy="3438525"/>
    <xdr:graphicFrame>
      <xdr:nvGraphicFramePr>
        <xdr:cNvPr id="1023162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0</xdr:colOff>
      <xdr:row>39</xdr:row>
      <xdr:rowOff>0</xdr:rowOff>
    </xdr:from>
    <xdr:ext cx="6200775" cy="3438525"/>
    <xdr:graphicFrame>
      <xdr:nvGraphicFramePr>
        <xdr:cNvPr id="49045175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hramage\OneDrive%20-%20UW-Madison\LSNERR_SWMP\0WATER%20QUALITY\WQ%20data\2023\Chl%20and%20fDOM%20Calibration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hl (RFU)"/>
      <sheetName val="Phyco (RFU)"/>
      <sheetName val="fDOM (QSU)"/>
      <sheetName val="fDOM (RFU)"/>
      <sheetName val="Standard Values Calculatio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4" width="8.71"/>
    <col customWidth="1" min="5" max="6" width="12.71"/>
    <col customWidth="1" min="7" max="8" width="15.71"/>
    <col customWidth="1" min="9" max="10" width="8.71"/>
    <col customWidth="1" min="11" max="11" width="13.57"/>
    <col customWidth="1" min="12" max="34" width="8.71"/>
  </cols>
  <sheetData>
    <row r="1">
      <c r="A1" s="1" t="s">
        <v>0</v>
      </c>
      <c r="B1" s="2"/>
      <c r="C1" s="3" t="s">
        <v>1</v>
      </c>
      <c r="D1" s="3" t="s">
        <v>1</v>
      </c>
      <c r="E1" s="3" t="s">
        <v>2</v>
      </c>
      <c r="F1" s="3" t="s">
        <v>2</v>
      </c>
      <c r="G1" s="3" t="s">
        <v>3</v>
      </c>
      <c r="H1" s="3" t="s">
        <v>3</v>
      </c>
      <c r="I1" s="3" t="s">
        <v>4</v>
      </c>
      <c r="J1" s="4" t="s">
        <v>4</v>
      </c>
    </row>
    <row r="2">
      <c r="B2" s="5" t="s">
        <v>5</v>
      </c>
      <c r="C2" s="1" t="s">
        <v>6</v>
      </c>
      <c r="D2" s="1" t="s">
        <v>7</v>
      </c>
      <c r="E2" s="1" t="s">
        <v>6</v>
      </c>
      <c r="F2" s="1" t="s">
        <v>7</v>
      </c>
      <c r="G2" s="1" t="s">
        <v>6</v>
      </c>
      <c r="H2" s="1" t="s">
        <v>7</v>
      </c>
      <c r="I2" s="1" t="s">
        <v>6</v>
      </c>
      <c r="J2" s="6" t="s">
        <v>8</v>
      </c>
    </row>
    <row r="3">
      <c r="B3" s="5">
        <v>8.0</v>
      </c>
      <c r="C3" s="1">
        <v>20.8</v>
      </c>
      <c r="D3" s="1">
        <v>83.8</v>
      </c>
      <c r="E3" s="1">
        <v>22.6</v>
      </c>
      <c r="F3" s="1">
        <v>22.6</v>
      </c>
      <c r="G3" s="1">
        <v>60.6</v>
      </c>
      <c r="H3" s="1">
        <v>170.0</v>
      </c>
      <c r="I3" s="1">
        <v>106.4</v>
      </c>
      <c r="J3" s="6">
        <v>319.2</v>
      </c>
    </row>
    <row r="4">
      <c r="B4" s="5">
        <v>10.0</v>
      </c>
      <c r="C4" s="1">
        <v>20.2</v>
      </c>
      <c r="D4" s="1">
        <v>81.2</v>
      </c>
      <c r="E4" s="1">
        <v>22.2</v>
      </c>
      <c r="F4" s="1">
        <v>22.2</v>
      </c>
      <c r="G4" s="1">
        <v>58.2</v>
      </c>
      <c r="H4" s="1">
        <v>163.0</v>
      </c>
      <c r="I4" s="1">
        <v>105.5</v>
      </c>
      <c r="J4" s="6">
        <v>316.5</v>
      </c>
    </row>
    <row r="5">
      <c r="B5" s="5">
        <v>12.0</v>
      </c>
      <c r="C5" s="1">
        <v>19.5</v>
      </c>
      <c r="D5" s="1">
        <v>78.6</v>
      </c>
      <c r="E5" s="1">
        <v>21.2</v>
      </c>
      <c r="F5" s="1">
        <v>21.2</v>
      </c>
      <c r="G5" s="1">
        <v>55.9</v>
      </c>
      <c r="H5" s="1">
        <v>157.0</v>
      </c>
      <c r="I5" s="1">
        <v>104.6</v>
      </c>
      <c r="J5" s="6">
        <v>313.8</v>
      </c>
    </row>
    <row r="6">
      <c r="B6" s="5">
        <v>14.0</v>
      </c>
      <c r="C6" s="1">
        <v>18.9</v>
      </c>
      <c r="D6" s="1">
        <v>76.0</v>
      </c>
      <c r="E6" s="1">
        <v>20.1</v>
      </c>
      <c r="F6" s="1">
        <v>20.1</v>
      </c>
      <c r="G6" s="1">
        <v>53.6</v>
      </c>
      <c r="H6" s="1">
        <v>150.0</v>
      </c>
      <c r="I6" s="1">
        <v>103.6</v>
      </c>
      <c r="J6" s="6">
        <v>310.8</v>
      </c>
    </row>
    <row r="7">
      <c r="B7" s="5">
        <v>16.0</v>
      </c>
      <c r="C7" s="1">
        <v>18.3</v>
      </c>
      <c r="D7" s="1">
        <v>73.5</v>
      </c>
      <c r="E7" s="1">
        <v>19.1</v>
      </c>
      <c r="F7" s="1">
        <v>19.1</v>
      </c>
      <c r="G7" s="1">
        <v>51.4</v>
      </c>
      <c r="H7" s="1">
        <v>144.0</v>
      </c>
      <c r="I7" s="1">
        <v>102.7</v>
      </c>
      <c r="J7" s="6">
        <v>308.1</v>
      </c>
    </row>
    <row r="8">
      <c r="B8" s="5">
        <v>18.0</v>
      </c>
      <c r="C8" s="1">
        <v>17.6</v>
      </c>
      <c r="D8" s="1">
        <v>70.8</v>
      </c>
      <c r="E8" s="1">
        <v>17.5</v>
      </c>
      <c r="F8" s="1">
        <v>17.5</v>
      </c>
      <c r="G8" s="1">
        <v>49.2</v>
      </c>
      <c r="H8" s="1">
        <v>138.0</v>
      </c>
      <c r="I8" s="1">
        <v>101.8</v>
      </c>
      <c r="J8" s="6">
        <v>305.4</v>
      </c>
    </row>
    <row r="9">
      <c r="B9" s="5">
        <v>20.0</v>
      </c>
      <c r="C9" s="1">
        <v>17.0</v>
      </c>
      <c r="D9" s="1">
        <v>68.4</v>
      </c>
      <c r="E9" s="1">
        <v>17.1</v>
      </c>
      <c r="F9" s="1">
        <v>17.1</v>
      </c>
      <c r="G9" s="1">
        <v>47.0</v>
      </c>
      <c r="H9" s="1">
        <v>132.0</v>
      </c>
      <c r="I9" s="1">
        <v>100.9</v>
      </c>
      <c r="J9" s="6">
        <v>302.7</v>
      </c>
    </row>
    <row r="10">
      <c r="B10" s="5">
        <v>22.0</v>
      </c>
      <c r="C10" s="1">
        <v>16.4</v>
      </c>
      <c r="D10" s="1">
        <v>66.0</v>
      </c>
      <c r="E10" s="1">
        <v>16.0</v>
      </c>
      <c r="F10" s="1">
        <v>16.0</v>
      </c>
      <c r="G10" s="1">
        <v>45.0</v>
      </c>
      <c r="H10" s="1">
        <v>126.0</v>
      </c>
      <c r="I10" s="1">
        <v>100.0</v>
      </c>
      <c r="J10" s="6">
        <v>300.0</v>
      </c>
    </row>
    <row r="11">
      <c r="B11" s="5">
        <v>24.0</v>
      </c>
      <c r="C11" s="1">
        <v>15.8</v>
      </c>
      <c r="D11" s="1">
        <v>63.5</v>
      </c>
      <c r="E11" s="1">
        <v>15.0</v>
      </c>
      <c r="F11" s="1">
        <v>15.0</v>
      </c>
      <c r="G11" s="1">
        <v>43.0</v>
      </c>
      <c r="H11" s="1">
        <v>120.0</v>
      </c>
      <c r="I11" s="1">
        <v>99.1</v>
      </c>
      <c r="J11" s="6">
        <v>297.3</v>
      </c>
    </row>
    <row r="12">
      <c r="B12" s="5">
        <v>26.0</v>
      </c>
      <c r="C12" s="1">
        <v>15.2</v>
      </c>
      <c r="D12" s="1">
        <v>61.3</v>
      </c>
      <c r="E12" s="1">
        <v>14.1</v>
      </c>
      <c r="F12" s="1">
        <v>14.1</v>
      </c>
      <c r="G12" s="1">
        <v>41.0</v>
      </c>
      <c r="H12" s="1">
        <v>115.0</v>
      </c>
      <c r="I12" s="1">
        <v>98.2</v>
      </c>
      <c r="J12" s="6">
        <v>294.6</v>
      </c>
    </row>
    <row r="13">
      <c r="B13" s="5">
        <v>28.0</v>
      </c>
      <c r="C13" s="1">
        <v>14.6</v>
      </c>
      <c r="D13" s="1">
        <v>58.7</v>
      </c>
      <c r="E13" s="1">
        <v>13.1</v>
      </c>
      <c r="F13" s="1">
        <v>13.1</v>
      </c>
      <c r="G13" s="1">
        <v>39.1</v>
      </c>
      <c r="H13" s="1">
        <v>109.0</v>
      </c>
      <c r="I13" s="1">
        <v>97.3</v>
      </c>
      <c r="J13" s="6">
        <v>291.9</v>
      </c>
    </row>
    <row r="14">
      <c r="B14" s="7">
        <v>30.0</v>
      </c>
      <c r="C14" s="8">
        <v>14.0</v>
      </c>
      <c r="D14" s="8">
        <v>56.5</v>
      </c>
      <c r="E14" s="8">
        <v>11.4</v>
      </c>
      <c r="F14" s="8">
        <v>11.4</v>
      </c>
      <c r="G14" s="8">
        <v>37.3</v>
      </c>
      <c r="H14" s="8">
        <v>104.0</v>
      </c>
      <c r="I14" s="8">
        <v>96.4</v>
      </c>
      <c r="J14" s="9">
        <v>289.2</v>
      </c>
    </row>
    <row r="16">
      <c r="A16" s="10" t="s">
        <v>9</v>
      </c>
      <c r="B16" s="11"/>
      <c r="C16" s="12">
        <v>22.54</v>
      </c>
      <c r="D16" s="13">
        <v>22.54</v>
      </c>
      <c r="E16" s="14">
        <v>19.94</v>
      </c>
      <c r="F16" s="14">
        <v>28.0</v>
      </c>
      <c r="G16" s="14">
        <v>24.0</v>
      </c>
      <c r="H16" s="14">
        <v>23.0</v>
      </c>
      <c r="I16" s="14">
        <v>21.614</v>
      </c>
      <c r="J16" s="14">
        <v>20.6</v>
      </c>
      <c r="K16" s="14"/>
    </row>
    <row r="17">
      <c r="A17" s="10" t="s">
        <v>10</v>
      </c>
      <c r="B17" s="11"/>
      <c r="C17" s="15">
        <f>(-0.3096*C16)+23.241</f>
        <v>16.262616</v>
      </c>
      <c r="D17" s="15">
        <f>(-1.2435*D16)+93.485</f>
        <v>65.45651</v>
      </c>
      <c r="E17" s="15">
        <f t="shared" ref="E17:F17" si="1">(-0.5073*E16)+27.239</f>
        <v>17.123438</v>
      </c>
      <c r="F17" s="15">
        <f t="shared" si="1"/>
        <v>13.0346</v>
      </c>
      <c r="G17" s="15">
        <f>(G16*-1.06101)+68.60093</f>
        <v>43.13669</v>
      </c>
      <c r="H17" s="15">
        <f>H16*-3+192.6667</f>
        <v>123.6667</v>
      </c>
      <c r="I17" s="15">
        <f>(-0.4647*I16)+110.01</f>
        <v>99.9659742</v>
      </c>
      <c r="J17" s="15">
        <f>(-1.3642*J16)+330.04</f>
        <v>301.93748</v>
      </c>
      <c r="K17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6:B16"/>
    <mergeCell ref="A17:B1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2024-03-14T20:01:38Z</dcterms:created>
  <dc:creator>Ramage,Hannah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0x010100DB8B29FE5CB7DD49A3A91A8E191DF572</vt:lpwstr>
  </property>
</Properties>
</file>